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21.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Network Top Items" sheetId="12" r:id="rId12"/>
    <sheet name="Path Edges" sheetId="13" r:id="rId13"/>
    <sheet name="Path Vertices" sheetId="14" r:id="rId14"/>
    <sheet name="Time Series Edges" sheetId="16" state="hidden" r:id="rId15"/>
    <sheet name="Path Metric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<sst xmlns="http://schemas.openxmlformats.org/spreadsheetml/2006/main" count="21761" uniqueCount="2678">
  <si>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</si>
  <si>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</si>
  <si>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</si>
  <si>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</si>
  <si>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</si>
  <si>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</si>
  <si>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</si>
  <si>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</si>
  <si>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</si>
  <si>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</si>
  <si>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</si>
  <si>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</si>
  <si>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</si>
  <si>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</si>
  <si>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</si>
  <si>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</si>
  <si>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</si>
  <si>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</si>
  <si>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</si>
  <si>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</si>
  <si>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</si>
  <si>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</si>
  <si>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</si>
  <si>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</si>
  <si>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</si>
  <si>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</si>
  <si>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</si>
  <si>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</si>
  <si>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</si>
  <si>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</si>
  <si>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</si>
  <si>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</si>
  <si>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</si>
  <si>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</si>
  <si>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</si>
  <si>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</si>
  <si>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</si>
  <si>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</si>
  <si>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</si>
  <si>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</si>
  <si>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</si>
  <si>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</si>
  <si>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</si>
  <si>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</si>
  <si>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</si>
  <si>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</si>
  <si>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</si>
  <si>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</si>
  <si>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</si>
  <si>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</si>
  <si>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</si>
  <si>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</si>
  <si>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</si>
  <si>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</si>
  <si>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</si>
  <si>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</si>
  <si>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</si>
  <si>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</si>
  <si>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</si>
  <si>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</si>
  <si>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</si>
  <si>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</si>
  <si>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</si>
  <si>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</si>
  <si>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</si>
  <si>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</si>
  <si>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</si>
  <si>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</si>
  <si>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</si>
  <si>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</si>
  <si>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</si>
  <si>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</si>
  <si>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</si>
  <si>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</si>
  <si>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</si>
  <si>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</si>
  <si>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</si>
  <si>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</si>
  <si>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</si>
  <si>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</si>
  <si>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</si>
  <si>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</si>
  <si>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</si>
  <si>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</si>
  <si>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</si>
  <si>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</si>
  <si>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</si>
  <si>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</si>
  <si>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</si>
  <si>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</si>
  <si>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</si>
  <si>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</si>
  <si>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</si>
  <si>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</si>
  <si>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</si>
  <si>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</si>
  <si>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</si>
  <si>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</si>
  <si>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</si>
  <si>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</si>
  <si>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</si>
  <si>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</si>
  <si>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</si>
  <si>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</si>
  <si>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</si>
  <si>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</si>
  <si>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</si>
  <si>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</si>
  <si>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</si>
  <si>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</si>
  <si>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</si>
  <si>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</si>
  <si>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</si>
  <si>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</si>
  <si>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</si>
  <si>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</si>
  <si>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</si>
  <si>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</si>
  <si>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</si>
  <si>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</si>
  <si>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</si>
  <si>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</si>
  <si>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</si>
  <si>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</si>
  <si>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</si>
  <si>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</si>
  <si>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</si>
  <si>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</si>
  <si>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</si>
  <si>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</si>
  <si>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</si>
  <si>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</si>
  <si>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</si>
  <si>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</si>
  <si>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</si>
  <si>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</si>
  <si>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</si>
  <si>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</si>
  <si>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</si>
  <si>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</si>
  <si>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</si>
  <si>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</si>
  <si>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</si>
  <si>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</si>
  <si>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</si>
  <si>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</si>
  <si>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</si>
  <si>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</si>
  <si>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</si>
  <si>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</si>
  <si>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</si>
  <si>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</si>
  <si>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</si>
  <si>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</si>
  <si>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</si>
  <si>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</si>
  <si>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</si>
  <si>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</si>
  <si>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</si>
  <si>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</si>
  <si>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</si>
  <si>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</si>
  <si>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</si>
  <si>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</si>
  <si>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</si>
  <si>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</si>
  <si>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</si>
  <si>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</si>
  <si>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</si>
  <si>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</si>
  <si>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</si>
  <si>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</si>
  <si>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</si>
  <si>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</si>
  <si>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</si>
  <si>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</si>
  <si>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</si>
  <si>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</si>
  <si>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</si>
  <si>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</si>
  <si>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</si>
  <si>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</si>
  <si>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</si>
  <si>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</si>
  <si>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</si>
  <si>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</si>
  <si>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</si>
  <si>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</si>
  <si>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</si>
  <si>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</si>
  <si>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</si>
  <si>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</si>
  <si>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</si>
  <si>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</si>
  <si>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</si>
  <si>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</si>
  <si>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</si>
  <si>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</si>
  <si>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</si>
  <si>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</si>
  <si>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</si>
  <si>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</si>
  <si>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</si>
  <si>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</si>
  <si>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</si>
  <si>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</si>
  <si>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</si>
  <si>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</si>
  <si>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</si>
  <si>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</si>
  <si>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</si>
  <si>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</si>
  <si>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</si>
  <si>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</si>
  <si>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</si>
  <si>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</si>
  <si>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</si>
  <si>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</si>
  <si>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</si>
  <si>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</si>
  <si>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</si>
  <si>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</si>
  <si>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</si>
  <si>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</si>
  <si>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</si>
  <si>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</si>
  <si>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</si>
  <si>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</si>
  <si>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</si>
  <si>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</si>
  <si>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</si>
  <si>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</si>
  <si>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jeffbman</t>
  </si>
  <si>
    <t>sharpermanstan</t>
  </si>
  <si>
    <t>tims_pants</t>
  </si>
  <si>
    <t>brightember</t>
  </si>
  <si>
    <t>accuchek_de</t>
  </si>
  <si>
    <t>lisajeynd</t>
  </si>
  <si>
    <t>melodywhore</t>
  </si>
  <si>
    <t>bhinneka</t>
  </si>
  <si>
    <t>diabeteshf</t>
  </si>
  <si>
    <t>tayloraschott</t>
  </si>
  <si>
    <t>hakimgzl89</t>
  </si>
  <si>
    <t>stephenstype1</t>
  </si>
  <si>
    <t>lifeofadiabetic</t>
  </si>
  <si>
    <t>bianske</t>
  </si>
  <si>
    <t>accuchek_nl</t>
  </si>
  <si>
    <t>peterbdale</t>
  </si>
  <si>
    <t>accuchek_pk</t>
  </si>
  <si>
    <t>lipbalmdesigns</t>
  </si>
  <si>
    <t>accuchek_us</t>
  </si>
  <si>
    <t>cwdiabetes</t>
  </si>
  <si>
    <t>kfer_games</t>
  </si>
  <si>
    <t>ada_diabetespro</t>
  </si>
  <si>
    <t>diabetesheroes</t>
  </si>
  <si>
    <t>diatribenews</t>
  </si>
  <si>
    <t>hangrypancreas</t>
  </si>
  <si>
    <t>diabetesmine</t>
  </si>
  <si>
    <t>johnspiral</t>
  </si>
  <si>
    <t>pbluenovember</t>
  </si>
  <si>
    <t>grumpy_pumper</t>
  </si>
  <si>
    <t>lifeforachild</t>
  </si>
  <si>
    <t>marcynovakwx</t>
  </si>
  <si>
    <t>justiceseeker03</t>
  </si>
  <si>
    <t>chelcierice</t>
  </si>
  <si>
    <t>beyondtype2</t>
  </si>
  <si>
    <t>renzas</t>
  </si>
  <si>
    <t>pinkieheather</t>
  </si>
  <si>
    <t>thedinobetic</t>
  </si>
  <si>
    <t>accuchekchile</t>
  </si>
  <si>
    <t>sweetpeagifts</t>
  </si>
  <si>
    <t>ebay</t>
  </si>
  <si>
    <t>uwfinnovation</t>
  </si>
  <si>
    <t>amdiabetesassn</t>
  </si>
  <si>
    <t>mdt_diabetes</t>
  </si>
  <si>
    <t>omnipodca</t>
  </si>
  <si>
    <t>lillypad</t>
  </si>
  <si>
    <t>merck</t>
  </si>
  <si>
    <t>roche</t>
  </si>
  <si>
    <t>bayer4crops</t>
  </si>
  <si>
    <t>bayer</t>
  </si>
  <si>
    <t>abbottnews</t>
  </si>
  <si>
    <t>socialdeskpcola</t>
  </si>
  <si>
    <t>doolittleinst</t>
  </si>
  <si>
    <t>ihmc</t>
  </si>
  <si>
    <t>hca</t>
  </si>
  <si>
    <t>shhpens</t>
  </si>
  <si>
    <t>ebhc</t>
  </si>
  <si>
    <t>andrewsinst</t>
  </si>
  <si>
    <t>diabetestechsoc</t>
  </si>
  <si>
    <t>dexcom</t>
  </si>
  <si>
    <t>1paulcoker</t>
  </si>
  <si>
    <t>staeffblo</t>
  </si>
  <si>
    <t>gbdoctchost</t>
  </si>
  <si>
    <t>accuchek_ca</t>
  </si>
  <si>
    <t>sopitas</t>
  </si>
  <si>
    <t>sweetercherise</t>
  </si>
  <si>
    <t>yoga_o</t>
  </si>
  <si>
    <t>freestylediabet</t>
  </si>
  <si>
    <t>michaelschweitz</t>
  </si>
  <si>
    <t>beyondtype1</t>
  </si>
  <si>
    <t>mistermints</t>
  </si>
  <si>
    <t>diabetessisters</t>
  </si>
  <si>
    <t>therachelmayo</t>
  </si>
  <si>
    <t>aprilormand</t>
  </si>
  <si>
    <t>stephiesteez</t>
  </si>
  <si>
    <t>latboyd1</t>
  </si>
  <si>
    <t>krisguy</t>
  </si>
  <si>
    <t>nelliexoxoxo</t>
  </si>
  <si>
    <t>kayratcliffff</t>
  </si>
  <si>
    <t>Mentions</t>
  </si>
  <si>
    <t>Replies to</t>
  </si>
  <si>
    <t>Retweet</t>
  </si>
  <si>
    <t>Check out Accu Check Smart View Diabetic Glucose Blood Sugar Test Strips 100 Ct Box #AccuChek https://t.co/G1r8WYBw7m via @eBay</t>
  </si>
  <si>
    <t>@AndrewsInst @eBHC @SHHPENS @hca @IHMC @DoolittleInst @Socialdeskpcola @AbbottNews @Bayer @Bayer4Crops @accuchek_us @Roche @Merck @LillyPad @OmniPodCA @MDT_Diabetes @AmDiabetesAssn @ADA_DiabetesPro @UWFInnovation https://t.co/dPYCPzH9ij</t>
  </si>
  <si>
    <t>@1Paulcoker @dexcom @DiabetesTechSoc So the constant message I hear in the #DOC about not being able to trust your blood glucose meter is generally sowing FUD. The majority of Contour Next and Accuchek Aviva meters are pretty good. https://t.co/Gy7nrCMitn</t>
  </si>
  <si>
    <t>@acchek_us why isnt the accuchek connect app not in the android play store</t>
  </si>
  <si>
    <t>„Diabetes ist eine Frage der richtigen Einstellung!“ „Betazellen sind soooo Mainstream!“ oder „Diabetes ist kein Zuckerschlecken.“ @StaeffBlo hat die besten 40 Diabetes-Sprüche zusammengestellt. Welcher ist Euer Favorit https://t.co/YtlZM936kx</t>
  </si>
  <si>
    <t>Tipps aus der #meinbuntesleben Community: Ilka mag's auch im Winter sportlich. Wie verbringt Ihr Euren Winterurlaub: Auf der Piste oder lieber im Wellnessbereich? Worauf Ihr bei den eisigen Temperaturen achten solltet, hat sie Euch hier zusammengefasst: https://t.co/sv4kk9ofSr</t>
  </si>
  <si>
    <t>@GbdocTChost #gbdoc Q1: Pump! Accu-Chek Spirit Combo &amp;lt;3 Novorapid insulin #Roche #AccuChek</t>
  </si>
  <si>
    <t>@accuchek_us i use a guide. it’s fairly simple to use and i like their discount program.  plus you can get a free meter when you sign up.  their lancet device is simple and adjustable. send your data to the smartphone app and track your progress. _xD83D__xDC4D__xD83C__xDFFD_</t>
  </si>
  <si>
    <t>Nggak masalah makan enak di weekend, asal kontrol juga gula darah kamu. Ceknya pakai #AccuChek yang #AsliBikinTenang kayak yang ada di https://t.co/C3WSIYHs0p. Bisa cek sendiri, bahkan di rumah sekalipun. Ayo #BelanjaBarangCowok sekarang! #diabetes https://t.co/9xXertLowc</t>
  </si>
  <si>
    <t>Test strip subscriptions can help you cut down on the costs of diabetes supplies. Read our guide on how you can get them from vendors such as @accuchek_us 
https://t.co/PBsUEzA1ua</t>
  </si>
  <si>
    <t>I ordered the new accu-check guide tester on the accu-check website and when I tested my blood it said I was 4.3. I then checked on my pump (a hospital approved tester) and it said I was 3.4. this could be a serious issue. @accuchek_ca @accuchek_us</t>
  </si>
  <si>
    <t>@sopitas Un estetoscopio Littmann Classic ll, Glucometro Accuchek Performa, un Baumanometro Riester, Estuche de Diagnostico Riester</t>
  </si>
  <si>
    <t>@YOGA_O @LifeofaDiabetic @SweeterCherise Batteries in all my @accuchek_us meters have a short life.  Love the meters... hate the short battery life @LifeofaDiabetic</t>
  </si>
  <si>
    <t>@YOGA_O @LifeofaDiabetic @SweeterCherise @accuchek_us I should say... only in the Guide meters...</t>
  </si>
  <si>
    <t>@StephenSType1 @YOGA_O @SweeterCherise @accuchek_us Yea, 5-6 days before having to change is not very good. Batteries tend to be pretty expensive too. I bought cheap ones from Amazon and those last only 3-4 days.</t>
  </si>
  <si>
    <t>@accuchek_nl Ik heb sinds een paar maanden de Pump app voor de Insight op mijn gsm. Op mijn S8 met Oreo werkte hij perfect. Nu met S9 en Android Pie krijg ik hem niet gekoppeld. De Bluetooth op de gsm ziet mijn pomp trouwens wel</t>
  </si>
  <si>
    <t>@accuchek_nl Ik heb sinds een paar maanden de Pump app voor de Insight op mijn S8 met android Oreo. Die werkte perfect. Nu op mijn S9 met Android Pie krijg de app en de pomp niet meer gekoppeld</t>
  </si>
  <si>
    <t>@Bianske Goedemorgen, wil je hierover even telefonisch contact opnemen met onze Diabetes Service? Dan kunnen ze stap voor stap er met je doorheen lopen. ~ Linda</t>
  </si>
  <si>
    <t>Met de #mySugr app heb je een perfect maatje om je #diabetes onder controle te houden. Download nu gratis en ga de uitdaging aan met je diabetes!
https://t.co/KwJSBFSo8C https://t.co/UtRb0hLYC2</t>
  </si>
  <si>
    <t>Sinds een tijdje maakt Mandy gebruik van #mySugr. De app die diabetesgegevens heel inzichtelijk maakt op de smartphone. Mandy: “de app geeft mij compleet inzicht in hoe het met mijn #diabetes gaat. Het stimuleert me om er bewust en goed mee om te gaan.”
https://t.co/qCnnqeDbUW https://t.co/yW35zD6snd</t>
  </si>
  <si>
    <t>Lang leve de liefde! Vandaag is het #Valentijnsdag. Welke geliefde met #diabetes wil jij een hart onder de riem steken en vertellen hoeveel je van hem/haar houdt? https://t.co/iyPzdwYuE2</t>
  </si>
  <si>
    <t>Maak jij gebruik van apps om je #bloedglucosewaarden bij te houden? En registreer je ook je #voeding en #beweging? Wat is jouw favoriete #app voor je #diabetes en waarom? https://t.co/vU2zWyCdsH</t>
  </si>
  <si>
    <t>De winnaar van de compleet verzorgde familiedag is bekend!!
We hebben veel mooie inzendingen gehad en nu is het tijd gekomen om bekend te maken wie er binnenkort in het zonnetje wordt gezet. Kijk op onze Facebook voor de winnaar! https://t.co/iibadoz7Uh</t>
  </si>
  <si>
    <t>Je kunt jouw #Accu-Chek Mobile met de nieuwe draadloze adapter nu ook direct verbinden met de #mySugr app. Klik de draadloze adapter op je vertrouwde Accu-Chek Mobile en verbind hem met de slimme wereld van mySugr. 
https://t.co/l8l4Nbb3OR https://t.co/XSkJN4EdTN</t>
  </si>
  <si>
    <t>@FreeStyleDiabet While i was on vacation my last sensor fell off in a steam room. I haven't been able to order any more for 4 months now. Had to buy an @accuchek_us guide. Any help appreciated</t>
  </si>
  <si>
    <t>Know everything about diabetes.
#AccuChek https://t.co/JlRlFndext</t>
  </si>
  <si>
    <t>You can reduce your risk of type 2 diabetes by understanding your risk and making changes in your lifestyle.
#AccuChek https://t.co/Aa9Ies4pO8</t>
  </si>
  <si>
    <t>The secret to managing type 2 diabetes isn't found in a pill. In most cases, the best way to treat type 2 diabetes is by practising healthy habits on a regular basis. Follow a healthy lifestyle &amp;amp; beat type 2 diabetes.
#AccuChek https://t.co/cKYOursSOq</t>
  </si>
  <si>
    <t>JUST LISTED!! Accu-Chek Guide BRAND NEW 50 Test Strips- Ships Same Day - Exp 6/2020! #AccuChek https://t.co/CCzZh039QS via @eBay#accucheck #accucheckguide #accucheckteststrips #teststripsforsale #brandnewmintboxes #freeshipping #wontlastlong #makeanoffer #ebaytopseller</t>
  </si>
  <si>
    <t>JUST LISTED!! Accu-Chek Guide BRAND NEW 50 Test Strips- Ships Same Day - Exp 6/2020! #AccuChek https://t.co/CCzZh039QS via @eBay</t>
  </si>
  <si>
    <t>Check out Accu-Chek Guide BRAND NEW 50 Test Strips- Ships Same Day - Exp 6/2020! #AccuChek https://t.co/CCzZh039QS via @eBay</t>
  </si>
  <si>
    <t>Check out ACCU-CHEK FastClix 100+2 Lancets 1-Box of 102 Exp 2022 Same Day Ship #AccuChek https://t.co/JhcPytsCL1 via @eBay#accucheck #fastclixlancets #brandnew #freesamedayshipping #mintboxes #experiation2022 #ebay #lancetsforsale</t>
  </si>
  <si>
    <t>Check out ACCU-CHEK FastClix 100+2 Lancets 1-Box of 102 Exp 2022 Same Day Ship #AccuChek https://t.co/JhcPytsCL1 via @eBay</t>
  </si>
  <si>
    <t>Check out Accu-Check FastClix Lancing Device Kit - BRAND NEW - FREE SHIPPING Exp 8-2022 #AccuChek https://t.co/HhxSaWk0v3 via @eBay</t>
  </si>
  <si>
    <t>@michaelschweitz Michael, I am sorry to hear about your diagnosis. I was diagnosed with LADA in 2004 at the age of 23. There is an entire community of diabetes advocates and connectors online and peers that will welcome you with open arms. I hope upi feel better soon.-CS</t>
  </si>
  <si>
    <t>@KFer_Games @accuchek_us @BeyondType1 You are not alone. We are here for you.</t>
  </si>
  <si>
    <t>@accuchek_us @cwdiabetes @BeyondType1 Thank you.  We are currently in the overwhelmed stage of acceptance.  But I know we will manage soon.  We have 2 young babies too which need our time too.  It's all about managing at present.</t>
  </si>
  <si>
    <t>@cwdiabetes @accuchek_us @BeyondType1 Thanks! A busy time</t>
  </si>
  <si>
    <t>@accuchek_us @cwdiabetes @BeyondType1 Thanks.</t>
  </si>
  <si>
    <t>@KFer_Games I am sorry to hear about your sons diagnosis. There is a community of parents of children with diabetes (@cwdiabetes) and a lot of online communities like (@beyondtype1) that have excellents resources. I hope he feels better soon.-CS</t>
  </si>
  <si>
    <t>@KFer_Games @cwdiabetes @BeyondType1 You're welcome! I understand. Being diagnosed with the slow onset of type  1 in 2004 was life changining not only for me but the entire family. I'm sending positive thoughts your way. -CS</t>
  </si>
  <si>
    <t>@MisterMints I just noticed you are located in the UK. Please contact Accu-Chek in the UK at 0800 701 000. They'll be happy to assist you. https://t.co/xEw5nGcIID -Gretchen</t>
  </si>
  <si>
    <t>Encourage your patients w/ #T2D to join us for our free Ask the Experts event: Nutrition Basics for #Diabetes &amp;amp; Heart Health. Patients can ask a question online or on the phone during the live Q&amp;amp;A. Register here: https://t.co/O1k0Cch7JN https://t.co/zPtj9dGd0g</t>
  </si>
  <si>
    <t>Every PWD has something they can contribute to the wide world of diabetes advocacy. It’s not important WHAT you contribute …only that you DO contribute!</t>
  </si>
  <si>
    <t>Last year, Spare a Rose raised enough money to provide insulin and diabetes education to 572 young people for a YEAR. Even a little makes a real difference. #SpareARose, save a child. https://t.co/kzaw0TbZL8 https://t.co/eGXAbN6JtF</t>
  </si>
  <si>
    <t>@diabetessisters Thank you for sharing, Anne's story. We need more stories like this. #RealDStories -CS</t>
  </si>
  <si>
    <t>@diabetessisters Oh wow! Congratulations, Anne! I look forward to reading and sharing the good news.-CS</t>
  </si>
  <si>
    <t>@accuchek_us Wow thank you!</t>
  </si>
  <si>
    <t>@accuchek_us Bahahahah it was my plan all along. Also my mum now won’t stop sending me texts like “ba-by shark do do do” _xD83E__xDD26__xD83C__xDFFB_‍♀️ #Ihavecreatedamonster</t>
  </si>
  <si>
    <t>@HangryPancreas You've done a lot of the doc and continue to do great things for people in the diabetes community. I am sending balloons to celebrate the things you've accomplished in the past 10 years. *high five*- CS https://t.co/M1j5getH43</t>
  </si>
  <si>
    <t>@HangryPancreas thanks for  tagging us in your IG story. Now, I can't stop singing _xD83C__xDFA4_ *baby shark*. _xD83D__xDE31_-CS</t>
  </si>
  <si>
    <t>@HangryPancreas LOL! It sounds like your plan backfired. *do do do*- CS</t>
  </si>
  <si>
    <t>Check out this year's #SpareARose campaign and #dpodcastweek https://t.co/KWCCeWp9UH #dblog #doc #diabetes -RK https://t.co/GGfVNk58KB</t>
  </si>
  <si>
    <t>Just incase you missed this story over at @DiabetesMine- it is a great read and provides interesting insights into EHRs. #diabetes https://t.co/Du5E4xbhKd</t>
  </si>
  <si>
    <t>Does anyone in the UK know how to get the eversense xl system or similar implant? Accu Check are useless, been two months since I made contact, nothing! #diabetes #cgm @accuchek_us</t>
  </si>
  <si>
    <t>@accuchek_us I would like to buy your product/service, you just don’t seem setup to sell it? I made contact over 2 months ago, had a short chat with someone on the phone then nothing, really frustrating! #diabetes #cgm #dexcom #insulin</t>
  </si>
  <si>
    <t>@johnspiral Hi John. I'm sorry to hear you didn't like it. Please call Accu-Chek in the UK at 0800 731 22 91 or 0800 701 000 and they'll be happy to assist you. You can also reach them via their Contact Us page https://t.co/ktjzDS4E3U Have a nice day. -Gretchen</t>
  </si>
  <si>
    <t>Spare a Rose, Save a Child  https://t.co/oIgxNMrSmO</t>
  </si>
  <si>
    <t>It’s Valentine’s Day this week. 
I’m not giving presents
I’m not giving flowers
Why?
I’m going to #SpareARose and Save a Life for a child instead. 
#GBDOC #OzDOC #dsma 
https://t.co/uMFP9G0bt6</t>
  </si>
  <si>
    <t>We talk a lot about community. 
We talk a lot about peer support. 
There is a whole #T1D community out there that need our support today. 
If we don’t, they won’t be alive this time next year. 
So today, on Valentine’s Day, please #SpareARose
https://t.co/RBb4CiUwi7</t>
  </si>
  <si>
    <t>@accuchek_us @RenzaS Thank you for asking us to and for your support of #SpareARose</t>
  </si>
  <si>
    <t>Learn how you can #SpareARose this Valentine's Day, "One rose equals a month of life for a child with #diabetes; twelve roses equal a year of life."-@RenzaS and @grumpy_pumper https://t.co/6ubQpKEskC https://t.co/DHHbxqOQbF</t>
  </si>
  <si>
    <t>@grumpy_pumper Grumpy and @RenzaS thank you for writing the #SpareARose article for us to share. -CS</t>
  </si>
  <si>
    <t>@grumpy_pumper @RenzaS You’re welcome! The pleasure was ours. -CS</t>
  </si>
  <si>
    <t>@therachelmayo WOW! I am so glad you are okay. -CS</t>
  </si>
  <si>
    <t>@aprilormand You are not alone. #DiabetesInTheWild _xD83D__xDE00_ -CS</t>
  </si>
  <si>
    <t>@accuchek_us Thanks, @accuchek_us ❤️</t>
  </si>
  <si>
    <t>@lifeforachild You're welcome! -CS</t>
  </si>
  <si>
    <t>@stephiesteez Is there anyone else in the office you can see? Any cancellations? Urgent care?-CS</t>
  </si>
  <si>
    <t>@LaTBoyd1 thank you for being an adovcate!-CS</t>
  </si>
  <si>
    <t>@accuchek_us It is good! Just having to do a long glucose test.</t>
  </si>
  <si>
    <t>@Marcynovakwx I hope all went well. -CS</t>
  </si>
  <si>
    <t>@Marcynovakwx YAY! All the best with your pregnancy.-CS</t>
  </si>
  <si>
    <t>@accuchek_us 
1) Good luck with these people!  My husband was diagnosed with diabetes 2 weeks ago he got the monitor less than 2 week ago it quit after a couple of days, we were told they would send a monitor out &amp;amp; recieve in 3 days. Haven't received it &amp;amp; when I called I was</t>
  </si>
  <si>
    <t>@accuchek_us No thank you. I did that yesterday &amp;amp; would prefer not to get aggravated again.
I was told it would be here tomorrow but given a choice I would not use accu check again!</t>
  </si>
  <si>
    <t>@accuchek_us I don't know what you expected ,you gave me a number to call &amp;amp; find out the same thing I found out yesterday. 
My issue was how your customer service handled your bad product, I don't need to call to find out where it is.</t>
  </si>
  <si>
    <t>@justiceseeker03 We are sorry to hear about this!  Please call us at 1-800-858-8072 or contact us via chat at https://t.co/FjyRpKvJfr so we can check on the status of your order or if you prefer send us a private message with your contact information.  Have a great day!  ~Ryan</t>
  </si>
  <si>
    <t>@justiceseeker03 Oh ok.  Well I am sorry you feel that way.  And again I am sorry for the inconvenience.  Have a great day!  ~Ryan</t>
  </si>
  <si>
    <t>#diabetes #diabetestype1 #accuchek #diabeteshumor #insulin4all #diabetestype1 #medtronic #dexcom https://t.co/OTP2PhvC0E</t>
  </si>
  <si>
    <t>@ChelcieRice Good luck on the 21st.-CS</t>
  </si>
  <si>
    <t>#TuesdayThoughts Do you find dining out to be difficult for you? We can't always cook at home. How do you plan for nights out with friends/family?</t>
  </si>
  <si>
    <t>@accuchek_us Yes!! Being surrounded by people who love us helps managing diabetes easier. We're grateful for their support.</t>
  </si>
  <si>
    <t>@accuchek_us Thank you!</t>
  </si>
  <si>
    <t>@BeyondType2 When I was first diagnosed dining out was tough. Over the years I’ve been able to find things to eat without sacrificing. -CS</t>
  </si>
  <si>
    <t>@BeyondType2 We agree! -CS</t>
  </si>
  <si>
    <t>Great read from @BeyondType2 regarding #Type2Diabetes stigma! #PeerSupport #DiabetesMoments #YouAreNotAlone https://t.co/TGmHKGxlA2</t>
  </si>
  <si>
    <t>@peterbdale Hi Pete, let us know if you have questions. -CS</t>
  </si>
  <si>
    <t>@krisguy You and me both. I think I might print it off and place it on my locker. -CS</t>
  </si>
  <si>
    <t>@NellieXoXoXo I heard the glucose test orange drink was disgusting. LOL!-CS</t>
  </si>
  <si>
    <t>@KayRatcliffff Good luck with your test. -CS</t>
  </si>
  <si>
    <t>#SpareARose at #ATTD2019. https://t.co/fK9w2fm5Vx</t>
  </si>
  <si>
    <t>@accuchek_us Lol. Thanks. I never have these issues. Transmitter about dead. Switching out all new tonight</t>
  </si>
  <si>
    <t>@accuchek_us I am!  I needed a new sensor and transmitter. All is well now. :)</t>
  </si>
  <si>
    <t>@accuchek_us Lol. Thanks. It happens with having a 4 yo. He’s a mamas boy so he only wanted me when his fever kicked up.  :)</t>
  </si>
  <si>
    <t>@Pinkieheather YIKES! I sending lots of positive vibes your way.- CS</t>
  </si>
  <si>
    <t>@Pinkieheather You're welcome! I hope today is going better than yesterday. You deserve a break. -CS</t>
  </si>
  <si>
    <t>@Pinkieheather Heather, you cannot catch a break. I am sending more positive vibes your way. I hope you feel better soon.- CS https://t.co/liuVtFYvAv</t>
  </si>
  <si>
    <t>@Pinkieheather You're welcome! Kids are the best. -CS</t>
  </si>
  <si>
    <t>@accuchek_us Many thanks!  It truly helps! ❤</t>
  </si>
  <si>
    <t>@Thedinobetic @Thedinobetic I know it is tough. I'm sending good vibes your way. Stay strong.-CS</t>
  </si>
  <si>
    <t>@Thedinobetic You're welcome. _xD83D__xDE00_-CS</t>
  </si>
  <si>
    <t>@LifeofaDiabetic I’m sorry to hear you’re having that issue. Please send us a DM with your phone number and we’ll call you to assist you. You may also call us at 1-800-858-8072 or chat with us by visiting https://t.co/qhkVIFGu1o. Reference case 26698221. -Gretchen</t>
  </si>
  <si>
    <t>"I am now at the point in my life where I feel lucky. No more hiding what I’m dealing with. No more guilt, which makes a world of difference for my family and I." https://t.co/RQHPJlb4yR</t>
  </si>
  <si>
    <t>Sometimes, Mon feels hard. But what a great reminder that w/ every new week, u get 2 refocus &amp;amp; start again! So go ahead &amp;amp; crush 2day &amp;amp; if u happen 2 miss the mark, start over 2morrow #mondaymotivation #DiabetesMoments #PeerSupport #inspirationexchange https://t.co/K2bmtQS8bJ https://t.co/pSe6dSCw2m</t>
  </si>
  <si>
    <t>❤️ https://t.co/aZ1hoRVsQ9</t>
  </si>
  <si>
    <t>Hey, hey #Type2Diabetes community! Have you posted how you live "powerfully with diabetes" on the new https://t.co/JLo7Z9f748 page?  Take a look &amp;amp; show yourself some love by letting the world know how powerful you really are!  #HappyValentinesDay2019 https://t.co/D9onSypWPd</t>
  </si>
  <si>
    <t>#SpareARose this #HappyValentinesDay2019  Learn more at https://t.co/JIOVoY2YMP https://t.co/YInX82hJIt</t>
  </si>
  <si>
    <t>Awww. We love this! On this #ValentinesDay2019 give a shout out 2 the loves in your life who help u manage &amp;amp; live well with #Type2Diabetes #PeerSupport https://t.co/FPvJLPrVDi</t>
  </si>
  <si>
    <t>How do you stay positive living with #diabetes?
#MondayMotivation #PeerSupport #DiabetesMoments https://t.co/kM0uxoKQYk</t>
  </si>
  <si>
    <t>¿Dónde se encuentra el Servicio de Atención al Cliente Accu-Chek®? Av. Suecia 0142 of. 801 Santiago, Chile. ¡A pasos de la nueva Línea 6 Metro Los Leones! #AccuChek https://t.co/AViU7Dm1bF</t>
  </si>
  <si>
    <t>¡Conéctate con tu salud! La aplicación Accu-Chek® Connect está disponible para iOS y Android. Revisa aquí si es compatible con tu dispositivo: https://t.co/KVNvThNRiJ #App #AccuChek https://t.co/gdke3ruP9q</t>
  </si>
  <si>
    <t>Con el equipo Accu-Chek® Instant puedes transferir de manera inalámbrica (vía Bluetooth®) los resultados de tus glicemias a tu teléfono celular. ¡El futuro inmediato es Instant! #AccuChek #Medidor https://t.co/fYvZoIuYbL</t>
  </si>
  <si>
    <t>Horarios de atención de nuestro Servicio de Atención al Cliente: lunes a viernes de 09:00 a 13:00 hrs. y de 14:00 a 18:00 hrs. #AccuChek</t>
  </si>
  <si>
    <t>El Accu-Chek® Performa cuenta con una alerta para recordar que debes controlar la glicemia 2 horas después de una comida. #AccuChek #Medidor #Alarma</t>
  </si>
  <si>
    <t>Check out Accu-Chek Guide BRAND NEW 50 Test Strips- Ships Same Day - Exp 6/2020! #AccuChek https://t.co/nLH0Mbjvlj via @eBay</t>
  </si>
  <si>
    <t>JUST LISTED!! Accu-Chek Guide BRAND NEW 50 Test Strips- Ships Same Day - Exp 6/2020! #AccuChek https://t.co/nLH0Mbjvlj via @eBay #accucheck #accucheckguide #accucheckteststrips #teststripsforsale #brandnewmintboxes #freeshipping #wontlastlong #makeanoffer #ebaytopseller</t>
  </si>
  <si>
    <t>Accu-Chek Guide BRAND NEW 50 Test Strips- Ships Same Day - Exp 6/2020! #AccuChek https://t.co/nLH0Mbjvlj via @eBay</t>
  </si>
  <si>
    <t>JUST LISTED!! Accu-Chek Guide BRAND NEW 50 Test Strips- Ships Same Day - Exp 6/2020! #AccuChek https://t.co/nLH0Mbjvlj via @eBay</t>
  </si>
  <si>
    <t>Check out ACCU-CHEK FastClix 100+2 Lancets 1-Box of 102 Exp 2022 Same Day Ship #AccuChek https://t.co/HRPeN6rVU2 via @eBay #accu-check #fastclix #samedayshipping #fastclix #brandnewlancets #diabeticsuppliesforsale</t>
  </si>
  <si>
    <t>ACCU-CHEK FastClix 100+2 Lancets 1-Box of 102 Exp 2022 Same Day Ship #AccuChek https://t.co/TSotRi4Q9s via @eBay</t>
  </si>
  <si>
    <t>Check out ACCU-CHEK FastClix 100+2 Lancets 1-Box of 102 Exp 2022 Same Day Ship #AccuChek https://t.co/HRPeN6rVU2 via @eBay #accucheck #fastclixlancets #brandnew #freesamedayshipping #mintboxes #experiation2022 #ebay #lancetsforsale</t>
  </si>
  <si>
    <t>Check out ACCU-CHEK FastClix 100+2 Lancets 1-Box of 102 Exp 2022 Same Day Ship #AccuChek https://t.co/TSotRi4Q9s via @eBay</t>
  </si>
  <si>
    <t>Check out Accu-Check FastClix Lancing Device Kit - BRAND NEW - FREE SHIPPING Exp 8-2022 #AccuChek https://t.co/4t7jSScacF via @eBay</t>
  </si>
  <si>
    <t>Accu-Check FastClix Lancing Device Kit - BRAND NEW - FREE SHIPPING Exp 8-2022 #AccuChek https://t.co/Xemwjb8TTH via @eBay#accucheckfastclixlancingdevicekit #lancingdevice #freeshipping #brandnewmintbox #exp8-2022 #diabeticsuppliesforsale #ebay</t>
  </si>
  <si>
    <t>Check out Accu-Check FastClix Lancing Device Kit - BRAND NEW - FREE SHIPPING Exp 8-2022 #AccuChek https://t.co/Xemwjb8TTH via @eBay</t>
  </si>
  <si>
    <t>https://rover.ebay.com/rover/1/711-127632-2357-0/16?itm=153372414604&amp;user_name=jbnetauctionsnstuff&amp;spid=6115&amp;mpre=https%3A%2F%2Fwww.ebay.com%2Fitm%2F153372414604&amp;swd=3&amp;mplxParams=user_name%2Citm%2Cswd%2Cmpre%2C&amp;sojTags=du%3Dmpre%2Citm%3Ditm%2Cuser_name%3Duser_name%2Csuri%3Dsuri%2Cspid%3Dspid%2Cswd%3Dswd%2C</t>
  </si>
  <si>
    <t>https://twitter.com/Jabil/status/1094405345294856192</t>
  </si>
  <si>
    <t>https://www.diabetestechnology.org/surveillance.shtml</t>
  </si>
  <si>
    <t>https://diabetes-leben.com/2018/01/40-diabetes-sprueche-die-du-kennen-solltest.html</t>
  </si>
  <si>
    <t>https://www.mein-buntes-leben.de/ilkas-tipps-rund-um-diabetes-und-wintersport?utm_source=winterurlaub-auf-der-piste&amp;utm_medium=MBL-2018&amp;utm_campaign=Twitter-Post</t>
  </si>
  <si>
    <t>https://www.bhinneka.com/promo/alat-cek-gula-darah?utm_source=bhinneka+twitter&amp;utm_medium=social+o&amp;utm_campaign=n+cek+gula+darah+mudah+dari+rumah</t>
  </si>
  <si>
    <t>https://beyondtype2.org/test-strip-subscription-guide/</t>
  </si>
  <si>
    <t>https://www.nummer1diabetesapp.nl/#</t>
  </si>
  <si>
    <t>https://www.accu-chek.nl/ervaringen/met-mysugr-krijg-ik-grip-op-mijn-diabetes</t>
  </si>
  <si>
    <t>https://www.facebook.com/AccuChekNederland/?ref=settings</t>
  </si>
  <si>
    <t>https://www.accu-chek.nl/meters/mobile</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</si>
  <si>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t>
  </si>
  <si>
    <t>https://rover.ebay.com/rover/1/711-127632-2357-0/16?itm=333077998078&amp;user_name=lipbalmdesigns&amp;spid=2047675&amp;mpre=https%3A%2F%2Fwww.ebay.com%2Fitm%2F-%2F333077998078&amp;swd=3&amp;mplxParams=user_name%2Citm%2Cswd%2Cmpre%2C&amp;sojTags=du%3Dmpre%2Citm%3Ditm%2Cuser_name%3Duser_name%2Csuri%3Dsuri%2Cspid%3Dspid%2Cswd%3Dswd%2C</t>
  </si>
  <si>
    <t>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</si>
  <si>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https://www.accu-chek.co.uk/contact-accu-chek-uk-and-roi</t>
  </si>
  <si>
    <t>http://main.diabetes.org/site/PageServer?pagename=ADA_Town_Hall_Webinars&amp;utm_source=national&amp;utm_medium=vanity&amp;utm_campaign=living%20with%20diabetes&amp;utm_term=experts&amp;s_src=vanity&amp;s_subsrc=experts</t>
  </si>
  <si>
    <t>https://lfacinternational.org/sparearose/</t>
  </si>
  <si>
    <t>https://www.healthline.com/diabetesmine/spare-rose-diabetes-insulin-access-2019#1</t>
  </si>
  <si>
    <t>https://twitter.com/DiabetesMine/status/1094966789233131521</t>
  </si>
  <si>
    <t>https://mysugr.com/spare-a-rose-save-a-child/</t>
  </si>
  <si>
    <t>https://inspiration.accu-chek.com/story/spare-rose-0</t>
  </si>
  <si>
    <t>https://accuchek.custhelp.com/app/chat/chat_launch</t>
  </si>
  <si>
    <t>https://www.instagram.com/p/Bt_wMU5hE0N/?utm_source=ig_twitter_share&amp;igshid=10razoxerl1pq</t>
  </si>
  <si>
    <t>https://twitter.com/BeyondType2/status/1097505266998890496</t>
  </si>
  <si>
    <t>https://www.accu-chek.com/chat-live-now</t>
  </si>
  <si>
    <t>https://twitter.com/diabetessisters/status/1095043599320973320</t>
  </si>
  <si>
    <t>https://inspiration.accu-chek.com/</t>
  </si>
  <si>
    <t>https://twitter.com/BeyondType1/status/1096014451319492608</t>
  </si>
  <si>
    <t>https://beyondtype2.org/beyondpowerful/ https://twitter.com/BeyondType2/status/1090701433626902533</t>
  </si>
  <si>
    <t>https://lfacinternational.org/sparearose/ https://twitter.com/lifeforachildUS/status/1091558015541567489</t>
  </si>
  <si>
    <t>https://twitter.com/BeyondType2/status/1096126035190411264</t>
  </si>
  <si>
    <t>https://www.accu-chek.cl/microsites/accu-chek-connect</t>
  </si>
  <si>
    <t>https://rover.ebay.com/rover/1/711-127632-2357-0/16?itm=333077998078&amp;user_name=lipbalmdesigns&amp;spid=6115&amp;mpre=https%3A%2F%2Fwww.ebay.com%2Fitm%2F333077998078&amp;swd=3&amp;mplxParams=user_name%2Citm%2Cswd%2Cmpre%2C&amp;sojTags=du%3Dmpre%2Citm%3Ditm%2Cuser_name%3Duser_name%2Csuri%3Dsuri%2Cspid%3Dspid%2Cswd%3Dswd%2C</t>
  </si>
  <si>
    <t>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</si>
  <si>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ebay.com</t>
  </si>
  <si>
    <t>twitter.com</t>
  </si>
  <si>
    <t>diabetestechnology.org</t>
  </si>
  <si>
    <t>diabetes-leben.com</t>
  </si>
  <si>
    <t>mein-buntes-leben.de</t>
  </si>
  <si>
    <t>bhinneka.com</t>
  </si>
  <si>
    <t>beyondtype2.org</t>
  </si>
  <si>
    <t>nummer1diabetesapp.nl</t>
  </si>
  <si>
    <t>accu-chek.nl</t>
  </si>
  <si>
    <t>facebook.com</t>
  </si>
  <si>
    <t>co.uk</t>
  </si>
  <si>
    <t>diabetes.org</t>
  </si>
  <si>
    <t>lfacinternational.org</t>
  </si>
  <si>
    <t>healthline.com</t>
  </si>
  <si>
    <t>mysugr.com</t>
  </si>
  <si>
    <t>accu-chek.com</t>
  </si>
  <si>
    <t>custhelp.com</t>
  </si>
  <si>
    <t>instagram.com</t>
  </si>
  <si>
    <t>beyondtype2.org twitter.com</t>
  </si>
  <si>
    <t>lfacinternational.org twitter.com</t>
  </si>
  <si>
    <t>accu-chek.cl</t>
  </si>
  <si>
    <t>accuchek</t>
  </si>
  <si>
    <t>doc</t>
  </si>
  <si>
    <t>meinbuntesleben</t>
  </si>
  <si>
    <t>gbdoc roche accuchek</t>
  </si>
  <si>
    <t>accuchek aslibikintenang belanjabarangcowok diabetes</t>
  </si>
  <si>
    <t>mysugr diabetes</t>
  </si>
  <si>
    <t>valentijnsdag diabetes</t>
  </si>
  <si>
    <t>bloedglucosewaarden voeding beweging app diabetes</t>
  </si>
  <si>
    <t>accu mysugr</t>
  </si>
  <si>
    <t>accuchek accucheckguide accucheckteststrips teststripsforsale brandnewmintboxes freeshipping wontlastlong makeanoffer ebaytopseller</t>
  </si>
  <si>
    <t>accuchek fastclixlancets brandnew freesamedayshipping mintboxes experiation2022 ebay lancetsforsale</t>
  </si>
  <si>
    <t>t2d diabetes</t>
  </si>
  <si>
    <t>sparearose</t>
  </si>
  <si>
    <t>realdstories</t>
  </si>
  <si>
    <t>ihavecreatedamonster</t>
  </si>
  <si>
    <t>sparearose dpodcastweek dblog doc diabetes</t>
  </si>
  <si>
    <t>diabetes</t>
  </si>
  <si>
    <t>diabetes cgm</t>
  </si>
  <si>
    <t>diabetes cgm dexcom insulin</t>
  </si>
  <si>
    <t>sparearose gbdoc ozdoc dsma</t>
  </si>
  <si>
    <t>t1d sparearose</t>
  </si>
  <si>
    <t>sparearose diabetes</t>
  </si>
  <si>
    <t>t1d</t>
  </si>
  <si>
    <t>diabetesinthewild</t>
  </si>
  <si>
    <t>diabetes diabetestype1 accuchek diabeteshumor insulin4all diabetestype1 medtronic dexcom</t>
  </si>
  <si>
    <t>tuesdaythoughts</t>
  </si>
  <si>
    <t>type2diabetes peersupport diabetesmoments youarenotalone</t>
  </si>
  <si>
    <t>sparearose attd2019</t>
  </si>
  <si>
    <t>mondaymotivation diabetesmoments peersupport inspirationexchange</t>
  </si>
  <si>
    <t>type2diabetes happyvalentinesday2019</t>
  </si>
  <si>
    <t>sparearose happyvalentinesday2019</t>
  </si>
  <si>
    <t>valentinesday2019 type2diabetes peersupport</t>
  </si>
  <si>
    <t>diabetes mondaymotivation peersupport diabetesmoments</t>
  </si>
  <si>
    <t>app accuchek</t>
  </si>
  <si>
    <t>accuchek medidor</t>
  </si>
  <si>
    <t>accuchek medidor alarma</t>
  </si>
  <si>
    <t>accuchek accucheck accucheckguide accucheckteststrips teststripsforsale brandnewmintboxes freeshipping wontlastlong makeanoffer ebaytopseller</t>
  </si>
  <si>
    <t>accuchek accu fastclix samedayshipping fastclix brandnewlancets diabeticsuppliesforsale</t>
  </si>
  <si>
    <t>accuchek accucheck fastclixlancets brandnew freesamedayshipping mintboxes experiation2022 ebay lancetsforsale</t>
  </si>
  <si>
    <t>accuchek lancingdevice freeshipping brandnewmintbox exp8 diabeticsuppliesforsale ebay</t>
  </si>
  <si>
    <t>https://pbs.twimg.com/media/Dzg-y6TV4AAiY2a.jpg</t>
  </si>
  <si>
    <t>https://pbs.twimg.com/media/DypHAzbXgAAp0Uz.jpg</t>
  </si>
  <si>
    <t>https://pbs.twimg.com/media/DypHTi1XcAAfwi9.jpg</t>
  </si>
  <si>
    <t>https://pbs.twimg.com/media/DypHkO6WoAAxSd3.jpg</t>
  </si>
  <si>
    <t>https://pbs.twimg.com/media/DypH4pxXQAA76uS.jpg</t>
  </si>
  <si>
    <t>https://pbs.twimg.com/media/DypINEmWsAAF1wC.jpg</t>
  </si>
  <si>
    <t>https://pbs.twimg.com/media/DzRm-NUX0AAkpLg.jpg</t>
  </si>
  <si>
    <t>https://pbs.twimg.com/media/DzmSb6IWwAIr5Si.jpg</t>
  </si>
  <si>
    <t>https://pbs.twimg.com/media/DzxikeGW0AE9jaz.jpg</t>
  </si>
  <si>
    <t>https://pbs.twimg.com/media/DzI0-yyXcAcH8Sd.jpg</t>
  </si>
  <si>
    <t>https://pbs.twimg.com/media/DylVpVRUUAU7b46.jpg</t>
  </si>
  <si>
    <t>https://pbs.twimg.com/tweet_video_thumb/DzJFdsBU8AA2_q1.jpg</t>
  </si>
  <si>
    <t>https://pbs.twimg.com/media/DzIOPCjWoAE-0rb.jpg</t>
  </si>
  <si>
    <t>https://pbs.twimg.com/media/DzNc3_lUcAMDu8g.jpg</t>
  </si>
  <si>
    <t>https://pbs.twimg.com/media/DzxCAZ7XcAIEZM7.jpg</t>
  </si>
  <si>
    <t>https://pbs.twimg.com/tweet_video_thumb/Dzxod15WkAQNErC.jpg</t>
  </si>
  <si>
    <t>https://pbs.twimg.com/media/DzJ7ya_VsAE03ZE.jpg</t>
  </si>
  <si>
    <t>https://pbs.twimg.com/media/Dzt7ISgWoAE3Ikd.jpg</t>
  </si>
  <si>
    <t>https://pbs.twimg.com/media/Dylcr-sXgAEdj8q.jpg</t>
  </si>
  <si>
    <t>https://pbs.twimg.com/media/DzKDITCW0AM5RDM.jpg</t>
  </si>
  <si>
    <t>https://pbs.twimg.com/media/DzS-KoRW0AAIWYS.jpg</t>
  </si>
  <si>
    <t>http://pbs.twimg.com/profile_images/938126381837357057/IGICXKTA_normal.jpg</t>
  </si>
  <si>
    <t>http://pbs.twimg.com/profile_images/781615325976662017/M-GoZjJE_normal.jpg</t>
  </si>
  <si>
    <t>http://pbs.twimg.com/profile_images/686209922481139717/Cf6vU7zn_normal.jpg</t>
  </si>
  <si>
    <t>http://abs.twimg.com/sticky/default_profile_images/default_profile_normal.png</t>
  </si>
  <si>
    <t>http://pbs.twimg.com/profile_images/908262706704257024/iSXH-PG1_normal.jpg</t>
  </si>
  <si>
    <t>http://pbs.twimg.com/profile_images/492096852699791360/ZZTjE2_p_normal.jpeg</t>
  </si>
  <si>
    <t>http://pbs.twimg.com/profile_images/1097325685268537344/TC2v1utr_normal.jpg</t>
  </si>
  <si>
    <t>http://pbs.twimg.com/profile_images/959490036877029377/z1gSzzib_normal.jpg</t>
  </si>
  <si>
    <t>http://pbs.twimg.com/profile_images/1097266305336373249/fOSe5VzX_normal.jpg</t>
  </si>
  <si>
    <t>http://pbs.twimg.com/profile_images/618019913442045952/iwIoJrbD_normal.jpg</t>
  </si>
  <si>
    <t>http://pbs.twimg.com/profile_images/1012011869975048193/Jy9eUhY__normal.jpg</t>
  </si>
  <si>
    <t>http://pbs.twimg.com/profile_images/1011258903403917313/8KannnG-_normal.jpg</t>
  </si>
  <si>
    <t>http://pbs.twimg.com/profile_images/754276161178505217/ip3gkpak_normal.jpg</t>
  </si>
  <si>
    <t>http://pbs.twimg.com/profile_images/1075710136/facebook_profile_normal.jpg</t>
  </si>
  <si>
    <t>http://pbs.twimg.com/profile_images/599363372778397696/KgwAoN4p_normal.jpg</t>
  </si>
  <si>
    <t>http://pbs.twimg.com/profile_images/908327820484501504/WvgTayLK_normal.jpg</t>
  </si>
  <si>
    <t>http://pbs.twimg.com/profile_images/793498273403199488/OoFtxree_normal.jpg</t>
  </si>
  <si>
    <t>http://pbs.twimg.com/profile_images/1075029961654833152/d3wT-BwI_normal.jpg</t>
  </si>
  <si>
    <t>http://pbs.twimg.com/profile_images/1051582385760989186/QTj-PfZt_normal.jpg</t>
  </si>
  <si>
    <t>http://pbs.twimg.com/profile_images/761385095387152384/wjq3K-W__normal.jpg</t>
  </si>
  <si>
    <t>http://pbs.twimg.com/profile_images/1088387094462877697/DxP6bQne_normal.jpg</t>
  </si>
  <si>
    <t>http://pbs.twimg.com/profile_images/74119015/avatar7485_1.gif_normal.jpeg</t>
  </si>
  <si>
    <t>http://pbs.twimg.com/profile_images/762454744094822401/NWoCkYPy_normal.jpg</t>
  </si>
  <si>
    <t>http://pbs.twimg.com/profile_images/901170317749571585/wdLRMqgZ_normal.jpg</t>
  </si>
  <si>
    <t>http://pbs.twimg.com/profile_images/1046536445672865792/1ZQM9lNr_normal.jpg</t>
  </si>
  <si>
    <t>http://pbs.twimg.com/profile_images/887996557286666240/9U9sDjxr_normal.jpg</t>
  </si>
  <si>
    <t>http://pbs.twimg.com/profile_images/1063194030111113216/-IKLo02r_normal.jpg</t>
  </si>
  <si>
    <t>http://pbs.twimg.com/profile_images/1017076004102303744/Ee4VXFgL_normal.jpg</t>
  </si>
  <si>
    <t>http://pbs.twimg.com/profile_images/1084920961361600512/XEq12JCQ_normal.jpg</t>
  </si>
  <si>
    <t>http://pbs.twimg.com/profile_images/1097726252721557504/K5hgGbr9_normal.jpg</t>
  </si>
  <si>
    <t>http://pbs.twimg.com/profile_images/893913189502640128/oz-i_N9-_normal.jpg</t>
  </si>
  <si>
    <t>http://pbs.twimg.com/profile_images/1076105606275174400/Pe0mHbRO_normal.jpg</t>
  </si>
  <si>
    <t>http://pbs.twimg.com/profile_images/843312466280960000/lGHSSd0X_normal.jpg</t>
  </si>
  <si>
    <t>https://twitter.com/jeffbman/status/1094425927512137729</t>
  </si>
  <si>
    <t>https://twitter.com/sharpermanstan/status/1094581269428621313</t>
  </si>
  <si>
    <t>https://twitter.com/tims_pants/status/1095011281499766790</t>
  </si>
  <si>
    <t>https://twitter.com/brightember/status/1095072644481855488</t>
  </si>
  <si>
    <t>https://twitter.com/accuchek_de/status/1095601077171441664</t>
  </si>
  <si>
    <t>https://twitter.com/accuchek_de/status/1094876292879736833</t>
  </si>
  <si>
    <t>https://twitter.com/lisajeynd/status/1095792448410923013</t>
  </si>
  <si>
    <t>https://twitter.com/melodywhore/status/1095800808036278279</t>
  </si>
  <si>
    <t>https://twitter.com/bhinneka/status/1096695690200137728</t>
  </si>
  <si>
    <t>https://twitter.com/diabeteshf/status/1097274495763730435</t>
  </si>
  <si>
    <t>https://twitter.com/tayloraschott/status/1097561654621925377</t>
  </si>
  <si>
    <t>https://twitter.com/hakimgzl89/status/1097570394255421441</t>
  </si>
  <si>
    <t>https://twitter.com/stephenstype1/status/1097622382775320577</t>
  </si>
  <si>
    <t>https://twitter.com/stephenstype1/status/1097622523074830336</t>
  </si>
  <si>
    <t>https://twitter.com/lifeofadiabetic/status/1097622681472716803</t>
  </si>
  <si>
    <t>https://twitter.com/bianske/status/1097518353072173056</t>
  </si>
  <si>
    <t>https://twitter.com/bianske/status/1097519197561737216</t>
  </si>
  <si>
    <t>https://twitter.com/accuchek_nl/status/1097745878146826240</t>
  </si>
  <si>
    <t>https://twitter.com/accuchek_nl/status/1094943131567620098</t>
  </si>
  <si>
    <t>https://twitter.com/accuchek_nl/status/1095668410619289601</t>
  </si>
  <si>
    <t>https://twitter.com/accuchek_nl/status/1095955552939724800</t>
  </si>
  <si>
    <t>https://twitter.com/accuchek_nl/status/1096287993416073217</t>
  </si>
  <si>
    <t>https://twitter.com/accuchek_nl/status/1096432726343909376</t>
  </si>
  <si>
    <t>https://twitter.com/accuchek_nl/status/1097481356945305600</t>
  </si>
  <si>
    <t>https://twitter.com/peterbdale/status/1097768309141921793</t>
  </si>
  <si>
    <t>https://twitter.com/accuchek_pk/status/1095613880963874821</t>
  </si>
  <si>
    <t>https://twitter.com/accuchek_pk/status/1097069044589580289</t>
  </si>
  <si>
    <t>https://twitter.com/accuchek_pk/status/1097860888458084353</t>
  </si>
  <si>
    <t>https://twitter.com/lipbalmdesigns/status/1094699289719263233</t>
  </si>
  <si>
    <t>https://twitter.com/lipbalmdesigns/status/1095120620940079104</t>
  </si>
  <si>
    <t>https://twitter.com/lipbalmdesigns/status/1095127285819211776</t>
  </si>
  <si>
    <t>https://twitter.com/lipbalmdesigns/status/1097183366091366402</t>
  </si>
  <si>
    <t>https://twitter.com/lipbalmdesigns/status/1097231056498016256</t>
  </si>
  <si>
    <t>https://twitter.com/lipbalmdesigns/status/1097892823322497024</t>
  </si>
  <si>
    <t>https://twitter.com/accuchek_us/status/1094961234783469569</t>
  </si>
  <si>
    <t>https://twitter.com/cwdiabetes/status/1094972786907451392</t>
  </si>
  <si>
    <t>https://twitter.com/kfer_games/status/1094964746128969728</t>
  </si>
  <si>
    <t>https://twitter.com/kfer_games/status/1094979721744605184</t>
  </si>
  <si>
    <t>https://twitter.com/kfer_games/status/1094990731268313088</t>
  </si>
  <si>
    <t>https://twitter.com/accuchek_us/status/1094963389053521920</t>
  </si>
  <si>
    <t>https://twitter.com/accuchek_us/status/1094979975445467136</t>
  </si>
  <si>
    <t>https://twitter.com/accuchek_us/status/1094995048243048448</t>
  </si>
  <si>
    <t>https://twitter.com/ada_diabetespro/status/1094996096512868353</t>
  </si>
  <si>
    <t>https://twitter.com/accuchek_us/status/1094996930118254593</t>
  </si>
  <si>
    <t>https://twitter.com/diabetesheroes/status/1095013431420149760</t>
  </si>
  <si>
    <t>https://twitter.com/accuchek_us/status/1095017037871616000</t>
  </si>
  <si>
    <t>https://twitter.com/diatribenews/status/1092852858985172992</t>
  </si>
  <si>
    <t>https://twitter.com/accuchek_us/status/1095051141421977601</t>
  </si>
  <si>
    <t>https://twitter.com/accuchek_us/status/1095056813081399302</t>
  </si>
  <si>
    <t>https://twitter.com/accuchek_us/status/1095310445706137603</t>
  </si>
  <si>
    <t>https://twitter.com/hangrypancreas/status/1095043762957340672</t>
  </si>
  <si>
    <t>https://twitter.com/hangrypancreas/status/1095063004020797440</t>
  </si>
  <si>
    <t>https://twitter.com/accuchek_us/status/1095014493975916544</t>
  </si>
  <si>
    <t>https://twitter.com/accuchek_us/status/1095053515179913222</t>
  </si>
  <si>
    <t>https://twitter.com/accuchek_us/status/1095312023905292295</t>
  </si>
  <si>
    <t>https://twitter.com/diabetesmine/status/1095057386744745984</t>
  </si>
  <si>
    <t>https://twitter.com/accuchek_us/status/1095012830540115968</t>
  </si>
  <si>
    <t>https://twitter.com/accuchek_us/status/1095331868218703872</t>
  </si>
  <si>
    <t>https://twitter.com/johnspiral/status/1096031169777467394</t>
  </si>
  <si>
    <t>https://twitter.com/johnspiral/status/1096493782726557697</t>
  </si>
  <si>
    <t>https://twitter.com/accuchek_us/status/1096085331626082307</t>
  </si>
  <si>
    <t>https://twitter.com/pbluenovember/status/1095673634377609217</t>
  </si>
  <si>
    <t>https://twitter.com/accuchek_us/status/1096106178503999489</t>
  </si>
  <si>
    <t>https://twitter.com/grumpy_pumper/status/1094845990392291328</t>
  </si>
  <si>
    <t>https://twitter.com/grumpy_pumper/status/1095947477193236480</t>
  </si>
  <si>
    <t>https://twitter.com/grumpy_pumper/status/1095418999326863360</t>
  </si>
  <si>
    <t>https://twitter.com/accuchek_us/status/1095050957065515008</t>
  </si>
  <si>
    <t>https://twitter.com/accuchek_us/status/1095322750380584961</t>
  </si>
  <si>
    <t>https://twitter.com/accuchek_us/status/1095418735077277696</t>
  </si>
  <si>
    <t>https://twitter.com/accuchek_us/status/1095421481314648065</t>
  </si>
  <si>
    <t>https://twitter.com/accuchek_us/status/1096107385184284673</t>
  </si>
  <si>
    <t>https://twitter.com/accuchek_us/status/1096147700121251842</t>
  </si>
  <si>
    <t>https://twitter.com/accuchek_us/status/1096159290451259398</t>
  </si>
  <si>
    <t>https://twitter.com/lifeforachild/status/1096347064559067138</t>
  </si>
  <si>
    <t>https://twitter.com/accuchek_us/status/1096461369975734273</t>
  </si>
  <si>
    <t>https://twitter.com/accuchek_us/status/1096465632923652096</t>
  </si>
  <si>
    <t>https://twitter.com/accuchek_us/status/1096466614642454528</t>
  </si>
  <si>
    <t>https://twitter.com/marcynovakwx/status/1096466475177656320</t>
  </si>
  <si>
    <t>https://twitter.com/accuchek_us/status/1096466183660994562</t>
  </si>
  <si>
    <t>https://twitter.com/accuchek_us/status/1096486944882782210</t>
  </si>
  <si>
    <t>https://twitter.com/justiceseeker03/status/1096112626218749953</t>
  </si>
  <si>
    <t>https://twitter.com/justiceseeker03/status/1096497009186562049</t>
  </si>
  <si>
    <t>https://twitter.com/justiceseeker03/status/1096507743857528832</t>
  </si>
  <si>
    <t>https://twitter.com/accuchek_us/status/1096489135764881409</t>
  </si>
  <si>
    <t>https://twitter.com/accuchek_us/status/1096505970077982722</t>
  </si>
  <si>
    <t>https://twitter.com/chelcierice/status/1097230130051760128</t>
  </si>
  <si>
    <t>https://twitter.com/accuchek_us/status/1097495487173849088</t>
  </si>
  <si>
    <t>https://twitter.com/beyondtype2/status/1095389273585418240</t>
  </si>
  <si>
    <t>https://twitter.com/beyondtype2/status/1096182997512900608</t>
  </si>
  <si>
    <t>https://twitter.com/beyondtype2/status/1097608551109820416</t>
  </si>
  <si>
    <t>https://twitter.com/accuchek_us/status/1095389494717661184</t>
  </si>
  <si>
    <t>https://twitter.com/accuchek_us/status/1095390151268859904</t>
  </si>
  <si>
    <t>https://twitter.com/accuchek_us/status/1096461635894591488</t>
  </si>
  <si>
    <t>https://twitter.com/accuchek_us/status/1097605299148599298</t>
  </si>
  <si>
    <t>https://twitter.com/accuchek_us/status/1097844450510942208</t>
  </si>
  <si>
    <t>https://twitter.com/accuchek_us/status/1097846456474628096</t>
  </si>
  <si>
    <t>https://twitter.com/accuchek_us/status/1097850428241428480</t>
  </si>
  <si>
    <t>https://twitter.com/accuchek_us/status/1097851171048443904</t>
  </si>
  <si>
    <t>https://twitter.com/renzas/status/1097825006434828288</t>
  </si>
  <si>
    <t>https://twitter.com/accuchek_us/status/1097868449886412800</t>
  </si>
  <si>
    <t>https://twitter.com/pinkieheather/status/1096159387067076608</t>
  </si>
  <si>
    <t>https://twitter.com/pinkieheather/status/1096495302540955651</t>
  </si>
  <si>
    <t>https://twitter.com/pinkieheather/status/1097868832117542912</t>
  </si>
  <si>
    <t>https://twitter.com/accuchek_us/status/1096158851018252288</t>
  </si>
  <si>
    <t>https://twitter.com/accuchek_us/status/1096487826580013056</t>
  </si>
  <si>
    <t>https://twitter.com/accuchek_us/status/1097867324797976578</t>
  </si>
  <si>
    <t>https://twitter.com/accuchek_us/status/1097879906929856513</t>
  </si>
  <si>
    <t>https://twitter.com/thedinobetic/status/1097895989099274240</t>
  </si>
  <si>
    <t>https://twitter.com/accuchek_us/status/1097844084784418816</t>
  </si>
  <si>
    <t>https://twitter.com/accuchek_us/status/1097910583213674498</t>
  </si>
  <si>
    <t>https://twitter.com/accuchek_us/status/1097912228777521153</t>
  </si>
  <si>
    <t>https://twitter.com/accuchek_us/status/1095056418141622274</t>
  </si>
  <si>
    <t>https://twitter.com/accuchek_us/status/1095074317199642625</t>
  </si>
  <si>
    <t>https://twitter.com/accuchek_us/status/1096105185963843584</t>
  </si>
  <si>
    <t>https://twitter.com/accuchek_us/status/1096105912383746048</t>
  </si>
  <si>
    <t>https://twitter.com/accuchek_us/status/1096107213553311746</t>
  </si>
  <si>
    <t>https://twitter.com/accuchek_us/status/1096127977304272896</t>
  </si>
  <si>
    <t>https://twitter.com/accuchek_us/status/1097606387499184128</t>
  </si>
  <si>
    <t>https://twitter.com/accuchekchile/status/1094929044813111298</t>
  </si>
  <si>
    <t>https://twitter.com/accuchekchile/status/1095382024901267456</t>
  </si>
  <si>
    <t>https://twitter.com/accuchekchile/status/1096106802037604353</t>
  </si>
  <si>
    <t>https://twitter.com/accuchekchile/status/1097925322052456448</t>
  </si>
  <si>
    <t>https://twitter.com/accuchekchile/status/1097948939326754817</t>
  </si>
  <si>
    <t>https://twitter.com/sweetpeagifts/status/1094684815587246080</t>
  </si>
  <si>
    <t>https://twitter.com/sweetpeagifts/status/1094692667823411200</t>
  </si>
  <si>
    <t>https://twitter.com/sweetpeagifts/status/1094770720742219777</t>
  </si>
  <si>
    <t>https://twitter.com/sweetpeagifts/status/1095120435803492352</t>
  </si>
  <si>
    <t>https://twitter.com/sweetpeagifts/status/1096919599931686912</t>
  </si>
  <si>
    <t>https://twitter.com/sweetpeagifts/status/1096960067608473600</t>
  </si>
  <si>
    <t>https://twitter.com/sweetpeagifts/status/1097183069247811587</t>
  </si>
  <si>
    <t>https://twitter.com/sweetpeagifts/status/1097287250185019393</t>
  </si>
  <si>
    <t>https://twitter.com/sweetpeagifts/status/1097875144826081283</t>
  </si>
  <si>
    <t>https://twitter.com/sweetpeagifts/status/1097878406459469824</t>
  </si>
  <si>
    <t>https://twitter.com/sweetpeagifts/status/1097949888481054720</t>
  </si>
  <si>
    <t>1094425927512137729</t>
  </si>
  <si>
    <t>1094581269428621313</t>
  </si>
  <si>
    <t>1095011281499766790</t>
  </si>
  <si>
    <t>1095072644481855488</t>
  </si>
  <si>
    <t>1095601077171441664</t>
  </si>
  <si>
    <t>1094876292879736833</t>
  </si>
  <si>
    <t>1095792448410923013</t>
  </si>
  <si>
    <t>1095800808036278279</t>
  </si>
  <si>
    <t>1096695690200137728</t>
  </si>
  <si>
    <t>1097274495763730435</t>
  </si>
  <si>
    <t>1097561654621925377</t>
  </si>
  <si>
    <t>1097570394255421441</t>
  </si>
  <si>
    <t>1097622382775320577</t>
  </si>
  <si>
    <t>1097622523074830336</t>
  </si>
  <si>
    <t>1097622681472716803</t>
  </si>
  <si>
    <t>1097518353072173056</t>
  </si>
  <si>
    <t>1097519197561737216</t>
  </si>
  <si>
    <t>1097745878146826240</t>
  </si>
  <si>
    <t>1094943131567620098</t>
  </si>
  <si>
    <t>1095668410619289601</t>
  </si>
  <si>
    <t>1095955552939724800</t>
  </si>
  <si>
    <t>1096287993416073217</t>
  </si>
  <si>
    <t>1096432726343909376</t>
  </si>
  <si>
    <t>1097481356945305600</t>
  </si>
  <si>
    <t>1097768309141921793</t>
  </si>
  <si>
    <t>1095613880963874821</t>
  </si>
  <si>
    <t>1097069044589580289</t>
  </si>
  <si>
    <t>1097860888458084353</t>
  </si>
  <si>
    <t>1094699289719263233</t>
  </si>
  <si>
    <t>1095120620940079104</t>
  </si>
  <si>
    <t>1095127285819211776</t>
  </si>
  <si>
    <t>1097183366091366402</t>
  </si>
  <si>
    <t>1097231056498016256</t>
  </si>
  <si>
    <t>1097892823322497024</t>
  </si>
  <si>
    <t>1094961234783469569</t>
  </si>
  <si>
    <t>1094972786907451392</t>
  </si>
  <si>
    <t>1094964746128969728</t>
  </si>
  <si>
    <t>1094979721744605184</t>
  </si>
  <si>
    <t>1094990731268313088</t>
  </si>
  <si>
    <t>1094963389053521920</t>
  </si>
  <si>
    <t>1094979975445467136</t>
  </si>
  <si>
    <t>1094995048243048448</t>
  </si>
  <si>
    <t>1094996096512868353</t>
  </si>
  <si>
    <t>1094996930118254593</t>
  </si>
  <si>
    <t>1095013431420149760</t>
  </si>
  <si>
    <t>1095017037871616000</t>
  </si>
  <si>
    <t>1092852858985172992</t>
  </si>
  <si>
    <t>1095051141421977601</t>
  </si>
  <si>
    <t>1095056813081399302</t>
  </si>
  <si>
    <t>1095310445706137603</t>
  </si>
  <si>
    <t>1095043762957340672</t>
  </si>
  <si>
    <t>1095063004020797440</t>
  </si>
  <si>
    <t>1095014493975916544</t>
  </si>
  <si>
    <t>1095053515179913222</t>
  </si>
  <si>
    <t>1095312023905292295</t>
  </si>
  <si>
    <t>1095057386744745984</t>
  </si>
  <si>
    <t>1095012830540115968</t>
  </si>
  <si>
    <t>1095331868218703872</t>
  </si>
  <si>
    <t>1096031169777467394</t>
  </si>
  <si>
    <t>1096493782726557697</t>
  </si>
  <si>
    <t>1096085331626082307</t>
  </si>
  <si>
    <t>1095673634377609217</t>
  </si>
  <si>
    <t>1096106178503999489</t>
  </si>
  <si>
    <t>1094845990392291328</t>
  </si>
  <si>
    <t>1095947477193236480</t>
  </si>
  <si>
    <t>1095418999326863360</t>
  </si>
  <si>
    <t>1095050957065515008</t>
  </si>
  <si>
    <t>1095322750380584961</t>
  </si>
  <si>
    <t>1095418735077277696</t>
  </si>
  <si>
    <t>1095421481314648065</t>
  </si>
  <si>
    <t>1096107385184284673</t>
  </si>
  <si>
    <t>1096147700121251842</t>
  </si>
  <si>
    <t>1096159290451259398</t>
  </si>
  <si>
    <t>1096347064559067138</t>
  </si>
  <si>
    <t>1096461369975734273</t>
  </si>
  <si>
    <t>1096465632923652096</t>
  </si>
  <si>
    <t>1096466614642454528</t>
  </si>
  <si>
    <t>1096466475177656320</t>
  </si>
  <si>
    <t>1096466183660994562</t>
  </si>
  <si>
    <t>1096486944882782210</t>
  </si>
  <si>
    <t>1096112626218749953</t>
  </si>
  <si>
    <t>1096497009186562049</t>
  </si>
  <si>
    <t>1096507743857528832</t>
  </si>
  <si>
    <t>1096489135764881409</t>
  </si>
  <si>
    <t>1096505970077982722</t>
  </si>
  <si>
    <t>1097230130051760128</t>
  </si>
  <si>
    <t>1097495487173849088</t>
  </si>
  <si>
    <t>1095389273585418240</t>
  </si>
  <si>
    <t>1096182997512900608</t>
  </si>
  <si>
    <t>1097608551109820416</t>
  </si>
  <si>
    <t>1095389494717661184</t>
  </si>
  <si>
    <t>1095390151268859904</t>
  </si>
  <si>
    <t>1096461635894591488</t>
  </si>
  <si>
    <t>1097605299148599298</t>
  </si>
  <si>
    <t>1097844450510942208</t>
  </si>
  <si>
    <t>1097846456474628096</t>
  </si>
  <si>
    <t>1097850428241428480</t>
  </si>
  <si>
    <t>1097851171048443904</t>
  </si>
  <si>
    <t>1097825006434828288</t>
  </si>
  <si>
    <t>1097868449886412800</t>
  </si>
  <si>
    <t>1096159387067076608</t>
  </si>
  <si>
    <t>1096495302540955651</t>
  </si>
  <si>
    <t>1097868832117542912</t>
  </si>
  <si>
    <t>1096158851018252288</t>
  </si>
  <si>
    <t>1096487826580013056</t>
  </si>
  <si>
    <t>1097867324797976578</t>
  </si>
  <si>
    <t>1097879906929856513</t>
  </si>
  <si>
    <t>1097895989099274240</t>
  </si>
  <si>
    <t>1097844084784418816</t>
  </si>
  <si>
    <t>1097910583213674498</t>
  </si>
  <si>
    <t>1097912228777521153</t>
  </si>
  <si>
    <t>1095056418141622274</t>
  </si>
  <si>
    <t>1095074317199642625</t>
  </si>
  <si>
    <t>1096105185963843584</t>
  </si>
  <si>
    <t>1096105912383746048</t>
  </si>
  <si>
    <t>1096107213553311746</t>
  </si>
  <si>
    <t>1096127977304272896</t>
  </si>
  <si>
    <t>1097606387499184128</t>
  </si>
  <si>
    <t>1094929044813111298</t>
  </si>
  <si>
    <t>1095382024901267456</t>
  </si>
  <si>
    <t>1096106802037604353</t>
  </si>
  <si>
    <t>1097925322052456448</t>
  </si>
  <si>
    <t>1097948939326754817</t>
  </si>
  <si>
    <t>1094684815587246080</t>
  </si>
  <si>
    <t>1094692667823411200</t>
  </si>
  <si>
    <t>1094770720742219777</t>
  </si>
  <si>
    <t>1095120435803492352</t>
  </si>
  <si>
    <t>1096919599931686912</t>
  </si>
  <si>
    <t>1096960067608473600</t>
  </si>
  <si>
    <t>1097183069247811587</t>
  </si>
  <si>
    <t>1097287250185019393</t>
  </si>
  <si>
    <t>1097875144826081283</t>
  </si>
  <si>
    <t>1097878406459469824</t>
  </si>
  <si>
    <t>1097949888481054720</t>
  </si>
  <si>
    <t>1095010616861958144</t>
  </si>
  <si>
    <t>1095792054855262208</t>
  </si>
  <si>
    <t>964504200380993536</t>
  </si>
  <si>
    <t>1097559622326530048</t>
  </si>
  <si>
    <t>1097587795936329731</t>
  </si>
  <si>
    <t>1094581777144971270</t>
  </si>
  <si>
    <t>1094447527837995008</t>
  </si>
  <si>
    <t>1094874327500115970</t>
  </si>
  <si>
    <t>1090395211015114752</t>
  </si>
  <si>
    <t>1095043599320973320</t>
  </si>
  <si>
    <t>1095064108666404865</t>
  </si>
  <si>
    <t>1094536735252332544</t>
  </si>
  <si>
    <t>1095415709910396930</t>
  </si>
  <si>
    <t>1095557926549422080</t>
  </si>
  <si>
    <t>1096097157990490113</t>
  </si>
  <si>
    <t>1096464052438601734</t>
  </si>
  <si>
    <t>1096463757230764033</t>
  </si>
  <si>
    <t>1096463867633377290</t>
  </si>
  <si>
    <t>1097606494810386432</t>
  </si>
  <si>
    <t>1097848621326831616</t>
  </si>
  <si>
    <t>1097842112526278656</t>
  </si>
  <si>
    <t>1096108582892900352</t>
  </si>
  <si>
    <t>1097823374787645442</t>
  </si>
  <si>
    <t>1097655674539069442</t>
  </si>
  <si>
    <t/>
  </si>
  <si>
    <t>26865139</t>
  </si>
  <si>
    <t>242255142</t>
  </si>
  <si>
    <t>898143398296682496</t>
  </si>
  <si>
    <t>216716662</t>
  </si>
  <si>
    <t>3362741</t>
  </si>
  <si>
    <t>236199131</t>
  </si>
  <si>
    <t>560701985</t>
  </si>
  <si>
    <t>165693021</t>
  </si>
  <si>
    <t>198288711</t>
  </si>
  <si>
    <t>3588618214</t>
  </si>
  <si>
    <t>127363719</t>
  </si>
  <si>
    <t>20154733</t>
  </si>
  <si>
    <t>20064228</t>
  </si>
  <si>
    <t>134424503</t>
  </si>
  <si>
    <t>27914143</t>
  </si>
  <si>
    <t>62430721</t>
  </si>
  <si>
    <t>19744013</t>
  </si>
  <si>
    <t>809198082</t>
  </si>
  <si>
    <t>18582971</t>
  </si>
  <si>
    <t>437949816</t>
  </si>
  <si>
    <t>2522335141</t>
  </si>
  <si>
    <t>280366012</t>
  </si>
  <si>
    <t>1146845174</t>
  </si>
  <si>
    <t>1032847614</t>
  </si>
  <si>
    <t>758780144538583040</t>
  </si>
  <si>
    <t>7035392</t>
  </si>
  <si>
    <t>3366476494</t>
  </si>
  <si>
    <t>392939310</t>
  </si>
  <si>
    <t>5299942</t>
  </si>
  <si>
    <t>333339802</t>
  </si>
  <si>
    <t>2873250622</t>
  </si>
  <si>
    <t>497609330</t>
  </si>
  <si>
    <t>776844760476712960</t>
  </si>
  <si>
    <t>52137566</t>
  </si>
  <si>
    <t>en</t>
  </si>
  <si>
    <t>und</t>
  </si>
  <si>
    <t>de</t>
  </si>
  <si>
    <t>in</t>
  </si>
  <si>
    <t>ca</t>
  </si>
  <si>
    <t>nl</t>
  </si>
  <si>
    <t>es</t>
  </si>
  <si>
    <t>1094405345294856192</t>
  </si>
  <si>
    <t>1094966789233131521</t>
  </si>
  <si>
    <t>1097505266998890496</t>
  </si>
  <si>
    <t>1096014451319492608</t>
  </si>
  <si>
    <t>1090701433626902533</t>
  </si>
  <si>
    <t>1091558015541567489</t>
  </si>
  <si>
    <t>1096126035190411264</t>
  </si>
  <si>
    <t>Twitter Web Client</t>
  </si>
  <si>
    <t>Twitter for Android</t>
  </si>
  <si>
    <t>Twitter for iPhone</t>
  </si>
  <si>
    <t>Twitter Web App</t>
  </si>
  <si>
    <t>Hootsuite Inc.</t>
  </si>
  <si>
    <t>Sprout Social</t>
  </si>
  <si>
    <t>TweetDeck</t>
  </si>
  <si>
    <t>Salesforce - Social Studio</t>
  </si>
  <si>
    <t>Twitter Ads Composer</t>
  </si>
  <si>
    <t>Instagram</t>
  </si>
  <si>
    <t>-87.634643,24.396308 
-79.974307,24.396308 
-79.974307,31.001056 
-87.634643,31.001056</t>
  </si>
  <si>
    <t>-0.15191,51.410792 
-0.078902,51.410792 
-0.078902,51.509887 
-0.15191,51.509887</t>
  </si>
  <si>
    <t>-71.191421,42.227797 
-70.986004,42.227797 
-70.986004,42.399542 
-71.191421,42.399542</t>
  </si>
  <si>
    <t>-88.097892,37.771743 
-84.78458,37.771743 
-84.78458,41.761368 
-88.097892,41.761368</t>
  </si>
  <si>
    <t>United States</t>
  </si>
  <si>
    <t>United Kingdom</t>
  </si>
  <si>
    <t>US</t>
  </si>
  <si>
    <t>GB</t>
  </si>
  <si>
    <t>Florida, USA</t>
  </si>
  <si>
    <t>Lambeth, London</t>
  </si>
  <si>
    <t>Boston, MA</t>
  </si>
  <si>
    <t>Indiana, USA</t>
  </si>
  <si>
    <t>4ec01c9dbc693497</t>
  </si>
  <si>
    <t>4393349f368f67a1</t>
  </si>
  <si>
    <t>67b98f17fdcf20be</t>
  </si>
  <si>
    <t>1010ecfa7d3a40f8</t>
  </si>
  <si>
    <t>Florida</t>
  </si>
  <si>
    <t>Lambeth</t>
  </si>
  <si>
    <t>Boston</t>
  </si>
  <si>
    <t>Indiana</t>
  </si>
  <si>
    <t>admin</t>
  </si>
  <si>
    <t>city</t>
  </si>
  <si>
    <t>https://api.twitter.com/1.1/geo/id/4ec01c9dbc693497.json</t>
  </si>
  <si>
    <t>https://api.twitter.com/1.1/geo/id/4393349f368f67a1.json</t>
  </si>
  <si>
    <t>https://api.twitter.com/1.1/geo/id/67b98f17fdcf20be.json</t>
  </si>
  <si>
    <t>https://api.twitter.com/1.1/geo/id/1010ecfa7d3a40f8.json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</si>
  <si>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</si>
  <si>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</si>
  <si>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</si>
  <si>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</si>
  <si>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</si>
  <si>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</si>
  <si>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</si>
  <si>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</si>
  <si>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</si>
  <si>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</si>
  <si>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</si>
  <si>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</si>
  <si>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</si>
  <si>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</si>
  <si>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</si>
  <si>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</si>
  <si>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</si>
  <si>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</si>
  <si>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</si>
  <si>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</si>
  <si>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</si>
  <si>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Jeff Beeman Online</t>
  </si>
  <si>
    <t>eBay</t>
  </si>
  <si>
    <t>stan harper</t>
  </si>
  <si>
    <t>UWF Innovation Institute</t>
  </si>
  <si>
    <t>Amer. Diabetes Assn.</t>
  </si>
  <si>
    <t>Medtronic Diabetes</t>
  </si>
  <si>
    <t>Insulet Corp</t>
  </si>
  <si>
    <t>Eli Lilly and Company</t>
  </si>
  <si>
    <t>Merck</t>
  </si>
  <si>
    <t>Roche</t>
  </si>
  <si>
    <t>Bayer Crop Science</t>
  </si>
  <si>
    <t>Bayer AG</t>
  </si>
  <si>
    <t>Abbott</t>
  </si>
  <si>
    <t>Pensacola Socialdesk</t>
  </si>
  <si>
    <t>Doolittle Institute</t>
  </si>
  <si>
    <t>IHMC</t>
  </si>
  <si>
    <t>HCA</t>
  </si>
  <si>
    <t>Sacred Heart</t>
  </si>
  <si>
    <t>Baptist Health Care</t>
  </si>
  <si>
    <t>Andrews Institute</t>
  </si>
  <si>
    <t>ADA DiabetesPro</t>
  </si>
  <si>
    <t>Accu-Chek US</t>
  </si>
  <si>
    <t>Tim S</t>
  </si>
  <si>
    <t>Diabetes Technology</t>
  </si>
  <si>
    <t>Dexcom</t>
  </si>
  <si>
    <t>1BloodyDrop</t>
  </si>
  <si>
    <t>J. Trupp</t>
  </si>
  <si>
    <t>Accu-Chek.de</t>
  </si>
  <si>
    <t>Diabetes-leben.com</t>
  </si>
  <si>
    <t>Lisa Donatini</t>
  </si>
  <si>
    <t>GBDoc tweetchat Host</t>
  </si>
  <si>
    <t>melodywhore_xD83D__xDC0D_</t>
  </si>
  <si>
    <t>Bhinneka.Com</t>
  </si>
  <si>
    <t>Tudiabetes.org</t>
  </si>
  <si>
    <t>Taylor</t>
  </si>
  <si>
    <t>Accu-Chek Canada</t>
  </si>
  <si>
    <t>Pepe Grillo</t>
  </si>
  <si>
    <t>Sopitas</t>
  </si>
  <si>
    <t>StephenS</t>
  </si>
  <si>
    <t>Cherise/LADA</t>
  </si>
  <si>
    <t>Chris Stocker</t>
  </si>
  <si>
    <t>Michael Ratrie</t>
  </si>
  <si>
    <t>Bianske</t>
  </si>
  <si>
    <t>Roche Diabetes Care</t>
  </si>
  <si>
    <t>Pete Dale</t>
  </si>
  <si>
    <t>Abbott FreeStyle</t>
  </si>
  <si>
    <t>Accu-Chek Pakistan</t>
  </si>
  <si>
    <t>LipBalmDesigns</t>
  </si>
  <si>
    <t>Michael Ⓜ️</t>
  </si>
  <si>
    <t>Children with Diabetes</t>
  </si>
  <si>
    <t>Beyond Type 1</t>
  </si>
  <si>
    <t>Kfer Kneeds koffee..</t>
  </si>
  <si>
    <t>Dave Murray</t>
  </si>
  <si>
    <t>DiabetesHeroSquad</t>
  </si>
  <si>
    <t>diaTribe</t>
  </si>
  <si>
    <t>DiabetesSisters</t>
  </si>
  <si>
    <t>Ashley Ng</t>
  </si>
  <si>
    <t>DiabetesMine</t>
  </si>
  <si>
    <t>John</t>
  </si>
  <si>
    <t>Project BlueNovember</t>
  </si>
  <si>
    <t>The Grumpy Pumper</t>
  </si>
  <si>
    <t>Renza / Diabetogenic</t>
  </si>
  <si>
    <t>Rachel Mayo ☀️</t>
  </si>
  <si>
    <t>April Ormand</t>
  </si>
  <si>
    <t>Life for a Child</t>
  </si>
  <si>
    <t>Steph_xD83C__xDF40_</t>
  </si>
  <si>
    <t>#RealTalkwithLaTanyha</t>
  </si>
  <si>
    <t>Marcy Novak</t>
  </si>
  <si>
    <t>_xD83E__xDDDA_‍♀️Justiceseeker_xD83E__xDDDA_‍♂️☃️</t>
  </si>
  <si>
    <t>A Diabetic Comic</t>
  </si>
  <si>
    <t>Beyond Type 2</t>
  </si>
  <si>
    <t>Kris Gainsforth</t>
  </si>
  <si>
    <t>Nellie Chanel'</t>
  </si>
  <si>
    <t>kayleigh❄️</t>
  </si>
  <si>
    <t>Heather</t>
  </si>
  <si>
    <t>dinobetic</t>
  </si>
  <si>
    <t>Accu-Chek Chile</t>
  </si>
  <si>
    <t>Sweetpea Gifts</t>
  </si>
  <si>
    <t>Sharing With Today's Re-Selling / eBay  Community How To Generate More Traffic and Sales By Leveraging Simple Online Systems. #freeleadsystem #jeffbeemanonline</t>
  </si>
  <si>
    <t>If you have questions or need help please contact us at @AskeBay</t>
  </si>
  <si>
    <t>Change for the Better. We re-imagine learning by exploring, designing and delivering innovation to partners in higher education, corporate, non-profit and govt.</t>
  </si>
  <si>
    <t>Leading the fight to #StopDiabetes and its deadly consequences, and fighting for all those affected by #diabetes.</t>
  </si>
  <si>
    <t>The U.S. Medtronic Diabetes team answers your questions and shares tweets on living well and managing diabetes with technology.</t>
  </si>
  <si>
    <t>Lilly unites caring with discovery to create medicines that make life better for people around the world. https://t.co/LImF7tcvmO</t>
  </si>
  <si>
    <t>We have always been and always will be inventing for the single greatest purpose: Life. Intended for U.S. residents only. FLS: https://t.co/unmH53cudx</t>
  </si>
  <si>
    <t>Official Twitter handle for Roche with news &amp; updates on doing now what patients need next.</t>
  </si>
  <si>
    <t>Shaping agriculture to benefit farmers, consumers and our planet. 
Imprint &amp; Data Privacy Statement: https://t.co/a26xloZJof</t>
  </si>
  <si>
    <t>Advancing life - that's what we at Bayer are all about. Data Privacy Statement / Imprint: https://t.co/eBDcZTEYJ2</t>
  </si>
  <si>
    <t>This is technology at its most personal, to help you live your best, healthiest life. #lifetothefullest https://t.co/6IcXSYxpuw</t>
  </si>
  <si>
    <t>Empowering Thinkers, Makers &amp; Doers to Strengthen the Community</t>
  </si>
  <si>
    <t>Supporting + Strengthening AFRL/RW through technology transfer and transition, innovation and collaboration, and workforce development.</t>
  </si>
  <si>
    <t>Imperial Hotel Management College</t>
  </si>
  <si>
    <t>#HCA _xD83D__xDD1C_ COMING SOON</t>
  </si>
  <si>
    <t>News, events, and health tips from Sacred Heart Health System in Pensacola, Miramar Beach and Port St. Joe, Florida. Sacred Heart is an Ascension ministry.</t>
  </si>
  <si>
    <t>Baptist Health Care is a community-owned, not-for-profit health care organization committed to helping people throughout life's journey.</t>
  </si>
  <si>
    <t>Andrews Institute for Orthopaedics &amp; Sports medicine was founded by renowned sports surgeon Dr. James Andrews</t>
  </si>
  <si>
    <t>@AmDiabetesAssn DiabetesPro brings you everything a professional needs to know about #diabetes: news briefs, continuing education, journals, &amp; more! #ADA2019</t>
  </si>
  <si>
    <t>This account is dedicated to people with diabetes and their caregivers who are looking to connect with us, and to each other.</t>
  </si>
  <si>
    <t>Cricket fanatic, technophile, amateur photographer. Always have an opinion. Oh, and T1D.</t>
  </si>
  <si>
    <t>Diabetes Technology Society (DTS) is a nonprofit organization committed to promoting development and use of technology in the fight against diabetes.</t>
  </si>
  <si>
    <t>This is not an active account.</t>
  </si>
  <si>
    <t>We are on a mission to help you or your loved one living with type 1  diabetes to exercise.</t>
  </si>
  <si>
    <t>Diabetes ist Ausdauersport+macht mich wahnsinnig... Dipl. Redakteurin, Jumping-Fitness- und Spinning-Trainerin... ❤️Meinen Mann+BKHs❤️Marathon❤️Rennrad❤️Bloggen</t>
  </si>
  <si>
    <t>Italian / expat / music lover / Poets Of The Fall fan(atic) / Type 1 Dreamer</t>
  </si>
  <si>
    <t>Account for information &amp; hosting of the #gbdoc tweetchats. Not set up or run by any one person. FOR the diabetes community, BY the diabetes community.</t>
  </si>
  <si>
    <t>musician, vampire, poet, producer, snake owner • https://t.co/55cDSLAjiD • PR: @I_PR_THINGS</t>
  </si>
  <si>
    <t>Akun resmi https://t.co/6klMyOKRqS, Indonesia's No. 1 Online Store || Jl. Gunung Sahari Raya 73C No. 5-6 || +62-21-2929-2828</t>
  </si>
  <si>
    <t>A program of Beyond Type 1 a 501c3 nonprofit that connects, empowers, mobilizes #diabetes community. #livebeyond</t>
  </si>
  <si>
    <t>Accu-Chek helps to empower people living with #diabetes to live their lives to the fullest.</t>
  </si>
  <si>
    <t>Soy algo así como un Médico.</t>
  </si>
  <si>
    <t>Un tipo muy afortunado!
Contacto: sopitas@sopitas.com</t>
  </si>
  <si>
    <t>Writer &amp; Diabetes Advocate. Host of Diabetes By The Numbers podcast. Gives @ChampsWithD medals. Living with Type 1 diabetes since 1991. All opinions are my own.</t>
  </si>
  <si>
    <t>insta: @sweetercherise - wife, mom, change agent, founder #dsma &amp; creator #bluefridays.#ASUOnline Ambassador. Interest #diabetes&amp; digital media.Proverbs 31:8-9</t>
  </si>
  <si>
    <t>Type 1 Diabetes blogger writing about every day life with diabetes. Behind The Betes Podcast | Father | Husband | Entrepreneur | Vlogger | Author #diabetes</t>
  </si>
  <si>
    <t>Avid about MY life. @DPAC Champion. Tweets are my own opinions</t>
  </si>
  <si>
    <t>Prettig gestoorde oma uit Tollebeek van 2 kleinkids. Macrofotografie. Koken. Haken. Lezen.</t>
  </si>
  <si>
    <t>Roche Diabetes Care helpt mensen met diabetes de regie over hun leven met diabetes te krijgen en te behouden mede door hun Accu-Chek producten.</t>
  </si>
  <si>
    <t>trading..technology..tequila</t>
  </si>
  <si>
    <t>Committed to helping people with diabetes around the world achieve their best health. https://t.co/wWeQDjcBrd</t>
  </si>
  <si>
    <t>Accu-Chek is the brand of blood sugar-testing devices manufactured by Roche Diagnostics.</t>
  </si>
  <si>
    <t>We handcraft our own, All Natural, Organic Lip Balm and Design Lip Balm Labels for All Occasions!</t>
  </si>
  <si>
    <t>Laughter is the only way through this storm. @buddyschweitz ‘s fool. Accidental Activist. I believe most people are good. #theresistance ✌_xD83C__xDFFB__xD83E__xDD1F__xD83C__xDFFC__xD83C__xDDFA__xD83C__xDDF8__xD83C__xDFF3_️‍_xD83C__xDF08__xD83C__xDF0A__xD83D__xDDFD_</t>
  </si>
  <si>
    <t>Children with Diabetes provides education and support to families living with type 1 diabetes. _xD83D__xDE42_</t>
  </si>
  <si>
    <t>A global community for #T1D Rule Breakers, Risk Takers + Plan Makers. Dedicated to managing daily life with Type 1 diabetes on our way to a cure. #LiveBeyond</t>
  </si>
  <si>
    <t>dad of 4.
tired.
handsome.
modest.</t>
  </si>
  <si>
    <t>I do this, that, and the other.</t>
  </si>
  <si>
    <t>The Diabetes Hero Squad's mission is to educate, enlighten, and entertain people with diabetes of all ages. You can share our pics, but do not chop off website!</t>
  </si>
  <si>
    <t>Making Sense of Diabetes. We empower our readers w/actionable information for happier, healthier lives. Led by @KellyClose + @asbrown1. https://t.co/HNz2V7S1zy</t>
  </si>
  <si>
    <t>Education. Support. Advocacy. We focus on everything tied to women and diabetes. Our mission is to improve their health and quality of life.</t>
  </si>
  <si>
    <t>Co-founder @Beta_Change | Lecturer @LTUnutrition | Early Career Researcher | Diabetes Advocate | Dietitian | Tragic Cat Lover. Tweets are my own.</t>
  </si>
  <si>
    <t>A gold mine of straight talk and encouragement for people living with diabetes. Tweets by @AmyDBMine, @MHoskins2179 &amp; @ProbablyRachel</t>
  </si>
  <si>
    <t>planet saving madness and other strains of delusional psychosis</t>
  </si>
  <si>
    <t>A cohesive social media campaign to raise awareness for Type 1 diabetes - bringing together the ideas from a variety of people and organizations.</t>
  </si>
  <si>
    <t>T1D for 24 years. Pump user. Trainee grumpy old man. Not a patient representitive, voice, leader. nor expert patient. Not an Advocate Just a bloke with T1D.</t>
  </si>
  <si>
    <t>Diabetes patient advocate; writer; gorgeous girl's mum; musician's wife; wearer of stripes &amp; red lipstick; baker; punctuation nerd. Frequently found in NY.</t>
  </si>
  <si>
    <t>#T1D _xD83D__xDC89_ Speaker + Advo // JDRF Outreach Mgr //_xD83D__xDCA1_A Healthy Disrespect for the Impossible // #IVF Boy Mom _xD83D__xDC99_ 12/17/18 // IG: therachelmayo // God is good</t>
  </si>
  <si>
    <t>Appalachian State Alum. LAT ATC. Pre-Med Student. Proud Mountaineer. Soccer Ninja. Troublemaker. Type One Diabetic. Dog person. Archer love. #enoughsaid</t>
  </si>
  <si>
    <t>No child should die of diabetes. Life for a Child supports over 19,000 children in 41 under-resourced countries. https://t.co/4e4HvkQ6iO</t>
  </si>
  <si>
    <t>You have to brave the storm in order to conquer the storm.</t>
  </si>
  <si>
    <t>LTBoyd Media/Celeb PR/Certified Kidney Health Coach/Certified Patient Advocate/LàTanyha Boyd/ Empowering Women to Live Your Best Life read my story _xD83D__xDC47_</t>
  </si>
  <si>
    <t>Morning Meteorologist for FOX 25 in Oklahoma City. AMS Certified Meteorologist. Wife, Mom, and Texas A&amp;M Aggie! Gig 'em!</t>
  </si>
  <si>
    <t>Artist, Sculptor,  Mother, Grandmother 
So over this president &amp; his drama_xD83D__xDE44_
Love fairies _xD83E__xDDDA_‍♀️_xD83E__xDDDA_‍♂️
I hand sculpt fairy doors</t>
  </si>
  <si>
    <t>T1 comedian, speaker, D advocate &amp; one of Diabetes Forecast Magazine '12 14 People To Know. Funny can heal! Tweets &amp; RT are mine all mine! Retinopathy be damned</t>
  </si>
  <si>
    <t>Love to show people how to use this tech stuff.  My thoughts, no one else's. Also, Q&amp;A team at @vrheadstweets.
@krisguy787 is specifically for my gaming.</t>
  </si>
  <si>
    <t>dark &amp; twisty</t>
  </si>
  <si>
    <t>From Texas, alabama alumni and a transplant to yankee land -- kentuckiana. #t1d #satansmommy #gastroparesis</t>
  </si>
  <si>
    <t>43 year career w/ #T1D and #celiac
advocate for support for adults with t1d.  world traveler. .</t>
  </si>
  <si>
    <t>Queremos facilitar tu camino en el aprendizaje para vivir con #diabetes. Servicio de atención Accu-Chek® en Chile. Nuestras políticas aparecen en nuestra web.</t>
  </si>
  <si>
    <t>We are your Lip Balm Party Favor Superstore! Over 700 Designs and Custom Requests welcome! We offer distinctive gifts for all Occasions!</t>
  </si>
  <si>
    <t>San Jose, CA</t>
  </si>
  <si>
    <t>Pensacola, FL</t>
  </si>
  <si>
    <t>Arlington, VA</t>
  </si>
  <si>
    <t>Indianapolis, IN</t>
  </si>
  <si>
    <t>Kenilworth, NJ</t>
  </si>
  <si>
    <t>Basel, Switzerland</t>
  </si>
  <si>
    <t>Monheim, Germany</t>
  </si>
  <si>
    <t>Leverkusen</t>
  </si>
  <si>
    <t>Abbott Park, IL</t>
  </si>
  <si>
    <t>Pensacola, Fl</t>
  </si>
  <si>
    <t>Niceville, FL</t>
  </si>
  <si>
    <t>Vancouver BC Canada</t>
  </si>
  <si>
    <t>Pensacola, Florida</t>
  </si>
  <si>
    <t>Gulf Breeze, Florida</t>
  </si>
  <si>
    <t>London</t>
  </si>
  <si>
    <t>California</t>
  </si>
  <si>
    <t>San Diego, CA</t>
  </si>
  <si>
    <t>Cardiff, Wales</t>
  </si>
  <si>
    <t>Mannheim, Germany</t>
  </si>
  <si>
    <t>Hannover</t>
  </si>
  <si>
    <t>worldwide</t>
  </si>
  <si>
    <t>Jakarta, Indonesia</t>
  </si>
  <si>
    <t>Menlo Park, CA</t>
  </si>
  <si>
    <t>Canada</t>
  </si>
  <si>
    <t>Nezahualcóyotl, México</t>
  </si>
  <si>
    <t>Mexico</t>
  </si>
  <si>
    <t>Baltimore, Maryland USA</t>
  </si>
  <si>
    <t>Indianapolis Area</t>
  </si>
  <si>
    <t>Pennsylvania, USA</t>
  </si>
  <si>
    <t>Nederland</t>
  </si>
  <si>
    <t>Almere</t>
  </si>
  <si>
    <t>online</t>
  </si>
  <si>
    <t>Global</t>
  </si>
  <si>
    <t>Karachi, Pakistan</t>
  </si>
  <si>
    <t>Massachusetts, USA</t>
  </si>
  <si>
    <t>The Fetal Position</t>
  </si>
  <si>
    <t>West Chester, Ohio</t>
  </si>
  <si>
    <t>California, USA</t>
  </si>
  <si>
    <t>Hollywood, California</t>
  </si>
  <si>
    <t>San Francisco</t>
  </si>
  <si>
    <t>Chicago, IL</t>
  </si>
  <si>
    <t>Melbourne</t>
  </si>
  <si>
    <t>San Francisco, CA</t>
  </si>
  <si>
    <t>London, England</t>
  </si>
  <si>
    <t>UK</t>
  </si>
  <si>
    <t>Melbourne, Australia</t>
  </si>
  <si>
    <t>Nashville, TN</t>
  </si>
  <si>
    <t>Boone, NC</t>
  </si>
  <si>
    <t>Illinois, USA</t>
  </si>
  <si>
    <t>Oz</t>
  </si>
  <si>
    <t>Atlanta</t>
  </si>
  <si>
    <t>Lincoln, NE</t>
  </si>
  <si>
    <t>Washington, DC</t>
  </si>
  <si>
    <t>Jeffersonville, IN</t>
  </si>
  <si>
    <t>Chile</t>
  </si>
  <si>
    <t>https://t.co/iVELmT9B2O</t>
  </si>
  <si>
    <t>http://t.co/OOTO6rmnxk</t>
  </si>
  <si>
    <t>http://t.co/nFK0lN5hlS</t>
  </si>
  <si>
    <t>https://t.co/vmK4izzWl7</t>
  </si>
  <si>
    <t>http://t.co/g0PGZY2ViJ</t>
  </si>
  <si>
    <t>https://t.co/gOf6Tnvkbv</t>
  </si>
  <si>
    <t>https://t.co/7E9xWA9zUg</t>
  </si>
  <si>
    <t>http://t.co/nmb6fNw4r4</t>
  </si>
  <si>
    <t>http://t.co/pRAruwt7rV</t>
  </si>
  <si>
    <t>https://t.co/JTIpORLxFP</t>
  </si>
  <si>
    <t>http://t.co/UBghHfSbiA</t>
  </si>
  <si>
    <t>https://t.co/OYJp0qIqQv</t>
  </si>
  <si>
    <t>https://t.co/krZDXWzBR1</t>
  </si>
  <si>
    <t>https://t.co/0yAZxRU3gV</t>
  </si>
  <si>
    <t>http://t.co/DDxeJpBBr7</t>
  </si>
  <si>
    <t>http://t.co/cGE0JuixoE</t>
  </si>
  <si>
    <t>https://t.co/Gr6uTGUScB</t>
  </si>
  <si>
    <t>http://t.co/ixehwKylAu</t>
  </si>
  <si>
    <t>https://t.co/wrQRudx1e9</t>
  </si>
  <si>
    <t>https://t.co/JS1VfHYK3k</t>
  </si>
  <si>
    <t>http://t.co/kg84quk4A3</t>
  </si>
  <si>
    <t>http://t.co/nYho3XMem0</t>
  </si>
  <si>
    <t>https://t.co/Z6kJaOC5Ho</t>
  </si>
  <si>
    <t>http://t.co/wBE5J8jEx6</t>
  </si>
  <si>
    <t>https://t.co/cfpQ45pPS8</t>
  </si>
  <si>
    <t>https://t.co/PmRuYCapzG</t>
  </si>
  <si>
    <t>https://t.co/RnRvPYis5W</t>
  </si>
  <si>
    <t>http://t.co/g6xi2VTsY4</t>
  </si>
  <si>
    <t>https://t.co/CaQ69CFhKg</t>
  </si>
  <si>
    <t>https://t.co/GojAQ1bpDQ</t>
  </si>
  <si>
    <t>http://t.co/jomeE6HI0O</t>
  </si>
  <si>
    <t>https://t.co/b8XluXt92e</t>
  </si>
  <si>
    <t>https://t.co/Ow2f4lQf9c</t>
  </si>
  <si>
    <t>https://t.co/aZNgwnD2IC</t>
  </si>
  <si>
    <t>http://t.co/n3iwl5jf8Q</t>
  </si>
  <si>
    <t>http://t.co/ry4rIS72O1</t>
  </si>
  <si>
    <t>https://t.co/VpkjLGkc7G</t>
  </si>
  <si>
    <t>https://t.co/jxcNpb8mAr</t>
  </si>
  <si>
    <t>https://t.co/dECnfQ8KRg</t>
  </si>
  <si>
    <t>https://t.co/0C4zptsiIS</t>
  </si>
  <si>
    <t>http://t.co/gLlPKKntjv</t>
  </si>
  <si>
    <t>https://t.co/LPwpIoZbne</t>
  </si>
  <si>
    <t>https://t.co/xGQcmCKk2A</t>
  </si>
  <si>
    <t>https://t.co/U2eIaBLI8M</t>
  </si>
  <si>
    <t>http://t.co/cSpbhtr1e5</t>
  </si>
  <si>
    <t>http://t.co/lLKHtMFyht</t>
  </si>
  <si>
    <t>https://t.co/CchNXuUEiJ</t>
  </si>
  <si>
    <t>https://t.co/ovTnvHYFLD</t>
  </si>
  <si>
    <t>https://t.co/PkragiOHf9</t>
  </si>
  <si>
    <t>https://t.co/eZX4BhiDJj</t>
  </si>
  <si>
    <t>https://t.co/Mt6Hhn4xp0</t>
  </si>
  <si>
    <t>https://t.co/eovEyBWLfh</t>
  </si>
  <si>
    <t>https://t.co/9iNYmnJ8jx</t>
  </si>
  <si>
    <t>https://t.co/RKoqpNILjH</t>
  </si>
  <si>
    <t>https://t.co/aeCpa5HQc8</t>
  </si>
  <si>
    <t>http://t.co/eRudcGJAFv</t>
  </si>
  <si>
    <t>https://t.co/m2amuj9zzJ</t>
  </si>
  <si>
    <t>https://pbs.twimg.com/profile_banners/19979836/1514818078</t>
  </si>
  <si>
    <t>https://pbs.twimg.com/profile_banners/19709040/1547589547</t>
  </si>
  <si>
    <t>https://pbs.twimg.com/profile_banners/2610329652/1475186588</t>
  </si>
  <si>
    <t>https://pbs.twimg.com/profile_banners/2360027623/1535126738</t>
  </si>
  <si>
    <t>https://pbs.twimg.com/profile_banners/23794763/1546278811</t>
  </si>
  <si>
    <t>https://pbs.twimg.com/profile_banners/17861851/1541201679</t>
  </si>
  <si>
    <t>https://pbs.twimg.com/profile_banners/172496840/1538529419</t>
  </si>
  <si>
    <t>https://pbs.twimg.com/profile_banners/35961145/1525267954</t>
  </si>
  <si>
    <t>https://pbs.twimg.com/profile_banners/20815041/1542794829</t>
  </si>
  <si>
    <t>https://pbs.twimg.com/profile_banners/130781810/1534857671</t>
  </si>
  <si>
    <t>https://pbs.twimg.com/profile_banners/137319302/1546960749</t>
  </si>
  <si>
    <t>https://pbs.twimg.com/profile_banners/360054369/1543426558</t>
  </si>
  <si>
    <t>https://pbs.twimg.com/profile_banners/4892525403/1465524120</t>
  </si>
  <si>
    <t>https://pbs.twimg.com/profile_banners/814214060254302208/1548693522</t>
  </si>
  <si>
    <t>https://pbs.twimg.com/profile_banners/20888936/1530185303</t>
  </si>
  <si>
    <t>https://pbs.twimg.com/profile_banners/19598501/1531150844</t>
  </si>
  <si>
    <t>https://pbs.twimg.com/profile_banners/19656443/1548970650</t>
  </si>
  <si>
    <t>https://pbs.twimg.com/profile_banners/26865139/1541094312</t>
  </si>
  <si>
    <t>https://pbs.twimg.com/profile_banners/29284224/1532375614</t>
  </si>
  <si>
    <t>https://pbs.twimg.com/profile_banners/2869261544/1445477215</t>
  </si>
  <si>
    <t>https://pbs.twimg.com/profile_banners/52665081/1545386640</t>
  </si>
  <si>
    <t>https://pbs.twimg.com/profile_banners/250064520/1450687044</t>
  </si>
  <si>
    <t>https://pbs.twimg.com/profile_banners/285486566/1539218423</t>
  </si>
  <si>
    <t>https://pbs.twimg.com/profile_banners/39954364/1549149935</t>
  </si>
  <si>
    <t>https://pbs.twimg.com/profile_banners/9610122/1546882739</t>
  </si>
  <si>
    <t>https://pbs.twimg.com/profile_banners/714958556668293120/1550443649</t>
  </si>
  <si>
    <t>https://pbs.twimg.com/profile_banners/44346920/1523044196</t>
  </si>
  <si>
    <t>https://pbs.twimg.com/profile_banners/461650258/1440132460</t>
  </si>
  <si>
    <t>https://pbs.twimg.com/profile_banners/3362741/1543075790</t>
  </si>
  <si>
    <t>https://pbs.twimg.com/profile_banners/17861812/1538950364</t>
  </si>
  <si>
    <t>https://pbs.twimg.com/profile_banners/52137566/1491440037</t>
  </si>
  <si>
    <t>https://pbs.twimg.com/profile_banners/198288711/1465327301</t>
  </si>
  <si>
    <t>https://pbs.twimg.com/profile_banners/165693021/1546606926</t>
  </si>
  <si>
    <t>https://pbs.twimg.com/profile_banners/392939310/1431733770</t>
  </si>
  <si>
    <t>https://pbs.twimg.com/profile_banners/3588618214/1507141450</t>
  </si>
  <si>
    <t>https://pbs.twimg.com/profile_banners/1009037550277808129/1545120528</t>
  </si>
  <si>
    <t>https://pbs.twimg.com/profile_banners/899621888904892416/1503321715</t>
  </si>
  <si>
    <t>https://pbs.twimg.com/profile_banners/127363719/1547588878</t>
  </si>
  <si>
    <t>https://pbs.twimg.com/profile_banners/20064228/1545142041</t>
  </si>
  <si>
    <t>https://pbs.twimg.com/profile_banners/2910393595/1549581224</t>
  </si>
  <si>
    <t>https://pbs.twimg.com/profile_banners/20154733/1444652268</t>
  </si>
  <si>
    <t>https://pbs.twimg.com/profile_banners/134424503/1407676088</t>
  </si>
  <si>
    <t>https://pbs.twimg.com/profile_banners/55063378/1548198739</t>
  </si>
  <si>
    <t>https://pbs.twimg.com/profile_banners/27914143/1525276898</t>
  </si>
  <si>
    <t>https://pbs.twimg.com/profile_banners/62430721/1490834151</t>
  </si>
  <si>
    <t>https://pbs.twimg.com/profile_banners/15383851/1506554838</t>
  </si>
  <si>
    <t>https://pbs.twimg.com/profile_banners/2791751166/1409918787</t>
  </si>
  <si>
    <t>https://pbs.twimg.com/profile_banners/809198082/1549553509</t>
  </si>
  <si>
    <t>https://pbs.twimg.com/profile_banners/25663411/1548668406</t>
  </si>
  <si>
    <t>https://pbs.twimg.com/profile_banners/18582971/1518151295</t>
  </si>
  <si>
    <t>https://pbs.twimg.com/profile_banners/437949816/1520389926</t>
  </si>
  <si>
    <t>https://pbs.twimg.com/profile_banners/2522335141/1549082805</t>
  </si>
  <si>
    <t>https://pbs.twimg.com/profile_banners/280366012/1549423962</t>
  </si>
  <si>
    <t>https://pbs.twimg.com/profile_banners/1146845174/1543538983</t>
  </si>
  <si>
    <t>https://pbs.twimg.com/profile_banners/1032847614/1550575510</t>
  </si>
  <si>
    <t>https://pbs.twimg.com/profile_banners/758780144538583040/1469743767</t>
  </si>
  <si>
    <t>https://pbs.twimg.com/profile_banners/7035392/1531324791</t>
  </si>
  <si>
    <t>https://pbs.twimg.com/profile_banners/3366476494/1548369680</t>
  </si>
  <si>
    <t>https://pbs.twimg.com/profile_banners/333339802/1549287803</t>
  </si>
  <si>
    <t>https://pbs.twimg.com/profile_banners/2873250622/1544076258</t>
  </si>
  <si>
    <t>https://pbs.twimg.com/profile_banners/497609330/1550553310</t>
  </si>
  <si>
    <t>https://pbs.twimg.com/profile_banners/776844760476712960/1496083688</t>
  </si>
  <si>
    <t>https://pbs.twimg.com/profile_banners/551087679/1545398489</t>
  </si>
  <si>
    <t>https://pbs.twimg.com/profile_banners/112063126/1489895004</t>
  </si>
  <si>
    <t>en-gb</t>
  </si>
  <si>
    <t>http://abs.twimg.com/images/themes/theme14/bg.gif</t>
  </si>
  <si>
    <t>http://abs.twimg.com/images/themes/theme1/bg.png</t>
  </si>
  <si>
    <t>http://abs.twimg.com/images/themes/theme3/bg.gif</t>
  </si>
  <si>
    <t>http://abs.twimg.com/images/themes/theme9/bg.gif</t>
  </si>
  <si>
    <t>http://abs.twimg.com/images/themes/theme16/bg.gif</t>
  </si>
  <si>
    <t>http://abs.twimg.com/images/themes/theme8/bg.gif</t>
  </si>
  <si>
    <t>http://abs.twimg.com/images/themes/theme4/bg.gif</t>
  </si>
  <si>
    <t>http://abs.twimg.com/images/themes/theme12/bg.gif</t>
  </si>
  <si>
    <t>http://abs.twimg.com/images/themes/theme18/bg.gif</t>
  </si>
  <si>
    <t>http://abs.twimg.com/images/themes/theme2/bg.gif</t>
  </si>
  <si>
    <t>http://abs.twimg.com/images/themes/theme5/bg.gif</t>
  </si>
  <si>
    <t>http://pbs.twimg.com/profile_images/1085296187383500800/8mUH1RjZ_normal.jpg</t>
  </si>
  <si>
    <t>http://pbs.twimg.com/profile_images/1033022561926438913/AyMvanr1_normal.jpg</t>
  </si>
  <si>
    <t>http://pbs.twimg.com/profile_images/1057814228520853505/z9O6xm99_normal.jpg</t>
  </si>
  <si>
    <t>http://pbs.twimg.com/profile_images/651424538836668416/VjHfgFW5_normal.jpg</t>
  </si>
  <si>
    <t>http://pbs.twimg.com/profile_images/922783622033281024/x0mEGajw_normal.jpg</t>
  </si>
  <si>
    <t>http://pbs.twimg.com/profile_images/492316992162914304/psZCEYD8_normal.jpeg</t>
  </si>
  <si>
    <t>http://pbs.twimg.com/profile_images/528147660033622017/PMIdLs6J_normal.jpeg</t>
  </si>
  <si>
    <t>http://pbs.twimg.com/profile_images/950295399293734913/7yo-WN5y_normal.jpg</t>
  </si>
  <si>
    <t>http://pbs.twimg.com/profile_images/950374034419716098/VZ6y028J_normal.jpg</t>
  </si>
  <si>
    <t>http://pbs.twimg.com/profile_images/3046804227/e701c8e1fd102dd8e797c491ea1b8fb0_normal.png</t>
  </si>
  <si>
    <t>http://pbs.twimg.com/profile_images/734182508858871809/Dv1K7QxC_normal.jpg</t>
  </si>
  <si>
    <t>http://pbs.twimg.com/profile_images/1003987154790281216/yZqKaWdV_normal.jpg</t>
  </si>
  <si>
    <t>http://pbs.twimg.com/profile_images/974717623899324416/ZubJHxyL_normal.jpg</t>
  </si>
  <si>
    <t>http://pbs.twimg.com/profile_images/1083675405805080576/ykib3kLC_normal.jpg</t>
  </si>
  <si>
    <t>http://pbs.twimg.com/profile_images/992072375557472258/t16Q41ME_normal.jpg</t>
  </si>
  <si>
    <t>http://pbs.twimg.com/profile_images/653661227730763776/dgDqy21Q_normal.jpg</t>
  </si>
  <si>
    <t>http://pbs.twimg.com/profile_images/525020936810942464/7U3ssBEq_normal.png</t>
  </si>
  <si>
    <t>http://pbs.twimg.com/profile_images/948274182315495424/tTIEIpOn_normal.jpg</t>
  </si>
  <si>
    <t>http://pbs.twimg.com/profile_images/703354335653076993/uv4XroIt_normal.jpg</t>
  </si>
  <si>
    <t>http://pbs.twimg.com/profile_images/606957935269314560/ojDYcEHV_normal.jpg</t>
  </si>
  <si>
    <t>http://pbs.twimg.com/profile_images/701523989575966724/dHBKCmgf_normal.jpg</t>
  </si>
  <si>
    <t>http://pbs.twimg.com/profile_images/413642695987310592/B83WEjEM_normal.png</t>
  </si>
  <si>
    <t>http://pbs.twimg.com/profile_images/900718424346832897/4zSPcK38_normal.jpg</t>
  </si>
  <si>
    <t>http://pbs.twimg.com/profile_images/813188765573185536/U9freU8O_normal.jpg</t>
  </si>
  <si>
    <t>http://pbs.twimg.com/profile_images/620937430938554368/TseGZVDU_normal.jpg</t>
  </si>
  <si>
    <t>http://pbs.twimg.com/profile_images/1066360955917881344/1JEzA5He_normal.jpg</t>
  </si>
  <si>
    <t>http://pbs.twimg.com/profile_images/1082437958739918848/eWuqhpSg_normal.jpg</t>
  </si>
  <si>
    <t>http://pbs.twimg.com/profile_images/525254619211890689/9XJaUIH3_normal.jpeg</t>
  </si>
  <si>
    <t>http://pbs.twimg.com/profile_images/902670929188311040/EHiLAHTd_normal.jpg</t>
  </si>
  <si>
    <t>http://pbs.twimg.com/profile_images/1012266294433996800/c_xyE2fU_normal.jpg</t>
  </si>
  <si>
    <t>http://pbs.twimg.com/profile_images/1080297089735802880/CM0X9ZAm_normal.jpg</t>
  </si>
  <si>
    <t>http://pbs.twimg.com/profile_images/743568137900044288/NB71scoI_normal.jpg</t>
  </si>
  <si>
    <t>http://pbs.twimg.com/profile_images/836155460193497089/t5prJNMQ_normal.jpg</t>
  </si>
  <si>
    <t>http://pbs.twimg.com/profile_images/1087844472216375296/ucoaVcVe_normal.jpg</t>
  </si>
  <si>
    <t>http://pbs.twimg.com/profile_images/991864012592775168/dUBmousT_normal.jpg</t>
  </si>
  <si>
    <t>http://pbs.twimg.com/profile_images/913183219641487361/tOz_jELC_normal.jpg</t>
  </si>
  <si>
    <t>http://pbs.twimg.com/profile_images/1068493065675976704/Z5ukqtm9_normal.jpg</t>
  </si>
  <si>
    <t>http://pbs.twimg.com/profile_images/1077044418568437761/xtEvu7Rm_normal.jpg</t>
  </si>
  <si>
    <t>http://pbs.twimg.com/profile_images/800489830694187008/lVapsDEB_normal.jpg</t>
  </si>
  <si>
    <t>http://pbs.twimg.com/profile_images/1081346976988446720/YBbLtkH6_normal.jpg</t>
  </si>
  <si>
    <t>http://pbs.twimg.com/profile_images/1071360286953738240/urVAUvCj_normal.jpg</t>
  </si>
  <si>
    <t>http://pbs.twimg.com/profile_images/813405483243544576/PdVBN43__normal.jpg</t>
  </si>
  <si>
    <t>http://pbs.twimg.com/profile_images/1094373541657620480/dQo75JID_normal.jpg</t>
  </si>
  <si>
    <t>http://pbs.twimg.com/profile_images/1090847390570037249/vWZkgBmV_normal.jpg</t>
  </si>
  <si>
    <t>Open Twitter Page for This Person</t>
  </si>
  <si>
    <t>https://twitter.com/jeffbman</t>
  </si>
  <si>
    <t>https://twitter.com/ebay</t>
  </si>
  <si>
    <t>https://twitter.com/sharpermanstan</t>
  </si>
  <si>
    <t>https://twitter.com/uwfinnovation</t>
  </si>
  <si>
    <t>https://twitter.com/amdiabetesassn</t>
  </si>
  <si>
    <t>https://twitter.com/mdt_diabetes</t>
  </si>
  <si>
    <t>https://twitter.com/omnipodca</t>
  </si>
  <si>
    <t>https://twitter.com/lillypad</t>
  </si>
  <si>
    <t>https://twitter.com/merck</t>
  </si>
  <si>
    <t>https://twitter.com/roche</t>
  </si>
  <si>
    <t>https://twitter.com/bayer4crops</t>
  </si>
  <si>
    <t>https://twitter.com/bayer</t>
  </si>
  <si>
    <t>https://twitter.com/abbottnews</t>
  </si>
  <si>
    <t>https://twitter.com/socialdeskpcola</t>
  </si>
  <si>
    <t>https://twitter.com/doolittleinst</t>
  </si>
  <si>
    <t>https://twitter.com/ihmc</t>
  </si>
  <si>
    <t>https://twitter.com/hca</t>
  </si>
  <si>
    <t>https://twitter.com/shhpens</t>
  </si>
  <si>
    <t>https://twitter.com/ebhc</t>
  </si>
  <si>
    <t>https://twitter.com/andrewsinst</t>
  </si>
  <si>
    <t>https://twitter.com/ada_diabetespro</t>
  </si>
  <si>
    <t>https://twitter.com/accuchek_us</t>
  </si>
  <si>
    <t>https://twitter.com/tims_pants</t>
  </si>
  <si>
    <t>https://twitter.com/diabetestechsoc</t>
  </si>
  <si>
    <t>https://twitter.com/dexcom</t>
  </si>
  <si>
    <t>https://twitter.com/1paulcoker</t>
  </si>
  <si>
    <t>https://twitter.com/brightember</t>
  </si>
  <si>
    <t>https://twitter.com/accuchek_de</t>
  </si>
  <si>
    <t>https://twitter.com/staeffblo</t>
  </si>
  <si>
    <t>https://twitter.com/lisajeynd</t>
  </si>
  <si>
    <t>https://twitter.com/gbdoctchost</t>
  </si>
  <si>
    <t>https://twitter.com/melodywhore</t>
  </si>
  <si>
    <t>https://twitter.com/bhinneka</t>
  </si>
  <si>
    <t>https://twitter.com/diabeteshf</t>
  </si>
  <si>
    <t>https://twitter.com/tayloraschott</t>
  </si>
  <si>
    <t>https://twitter.com/accuchek_ca</t>
  </si>
  <si>
    <t>https://twitter.com/hakimgzl89</t>
  </si>
  <si>
    <t>https://twitter.com/sopitas</t>
  </si>
  <si>
    <t>https://twitter.com/stephenstype1</t>
  </si>
  <si>
    <t>https://twitter.com/sweetercherise</t>
  </si>
  <si>
    <t>https://twitter.com/lifeofadiabetic</t>
  </si>
  <si>
    <t>https://twitter.com/yoga_o</t>
  </si>
  <si>
    <t>https://twitter.com/bianske</t>
  </si>
  <si>
    <t>https://twitter.com/accuchek_nl</t>
  </si>
  <si>
    <t>https://twitter.com/peterbdale</t>
  </si>
  <si>
    <t>https://twitter.com/freestylediabet</t>
  </si>
  <si>
    <t>https://twitter.com/accuchek_pk</t>
  </si>
  <si>
    <t>https://twitter.com/lipbalmdesigns</t>
  </si>
  <si>
    <t>https://twitter.com/michaelschweitz</t>
  </si>
  <si>
    <t>https://twitter.com/cwdiabetes</t>
  </si>
  <si>
    <t>https://twitter.com/beyondtype1</t>
  </si>
  <si>
    <t>https://twitter.com/kfer_games</t>
  </si>
  <si>
    <t>https://twitter.com/mistermints</t>
  </si>
  <si>
    <t>https://twitter.com/diabetesheroes</t>
  </si>
  <si>
    <t>https://twitter.com/diatribenews</t>
  </si>
  <si>
    <t>https://twitter.com/diabetessisters</t>
  </si>
  <si>
    <t>https://twitter.com/hangrypancreas</t>
  </si>
  <si>
    <t>https://twitter.com/diabetesmine</t>
  </si>
  <si>
    <t>https://twitter.com/johnspiral</t>
  </si>
  <si>
    <t>https://twitter.com/pbluenovember</t>
  </si>
  <si>
    <t>https://twitter.com/grumpy_pumper</t>
  </si>
  <si>
    <t>https://twitter.com/renzas</t>
  </si>
  <si>
    <t>https://twitter.com/therachelmayo</t>
  </si>
  <si>
    <t>https://twitter.com/aprilormand</t>
  </si>
  <si>
    <t>https://twitter.com/lifeforachild</t>
  </si>
  <si>
    <t>https://twitter.com/stephiesteez</t>
  </si>
  <si>
    <t>https://twitter.com/latboyd1</t>
  </si>
  <si>
    <t>https://twitter.com/marcynovakwx</t>
  </si>
  <si>
    <t>https://twitter.com/justiceseeker03</t>
  </si>
  <si>
    <t>https://twitter.com/chelcierice</t>
  </si>
  <si>
    <t>https://twitter.com/beyondtype2</t>
  </si>
  <si>
    <t>https://twitter.com/krisguy</t>
  </si>
  <si>
    <t>https://twitter.com/nelliexoxoxo</t>
  </si>
  <si>
    <t>https://twitter.com/kayratcliffff</t>
  </si>
  <si>
    <t>https://twitter.com/pinkieheather</t>
  </si>
  <si>
    <t>https://twitter.com/thedinobetic</t>
  </si>
  <si>
    <t>https://twitter.com/accuchekchile</t>
  </si>
  <si>
    <t>https://twitter.com/sweetpeagifts</t>
  </si>
  <si>
    <t xml:space="preserve">diabetestechsoc
</t>
  </si>
  <si>
    <t xml:space="preserve">dexcom
</t>
  </si>
  <si>
    <t xml:space="preserve">sweetercherise
</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</si>
  <si>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</si>
  <si>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</si>
  <si>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</si>
  <si>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</si>
  <si>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</si>
  <si>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</si>
  <si>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</si>
  <si>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</si>
  <si>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</si>
  <si>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</si>
  <si>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</si>
  <si>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</si>
  <si>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</si>
  <si>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</si>
  <si>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</si>
  <si>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</si>
  <si>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</si>
  <si>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</si>
  <si>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</si>
  <si>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</si>
  <si>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</si>
  <si>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</si>
  <si>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</si>
  <si>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</si>
  <si>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</si>
  <si>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</si>
  <si>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</si>
  <si>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</si>
  <si>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</si>
  <si>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</si>
  <si>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</si>
  <si>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</si>
  <si>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</si>
  <si>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</si>
  <si>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</si>
  <si>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</si>
  <si>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</si>
  <si>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</si>
  <si>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</si>
  <si>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</si>
  <si>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Non-categorized Words</t>
  </si>
  <si>
    <t>Total Words</t>
  </si>
  <si>
    <t>Count</t>
  </si>
  <si>
    <t>Salience</t>
  </si>
  <si>
    <t>(Entire graph)</t>
  </si>
  <si>
    <t>Word on Sentiment List #1: Positive</t>
  </si>
  <si>
    <t>Word on Sentiment List #2: Negative</t>
  </si>
  <si>
    <t>Word on Sentiment List #3: Angry</t>
  </si>
  <si>
    <t>Word 1</t>
  </si>
  <si>
    <t>Word 2</t>
  </si>
  <si>
    <t>Mutual Information</t>
  </si>
  <si>
    <t>Word1 on Sentiment List #1: Positive</t>
  </si>
  <si>
    <t>Word1 on Sentiment List #2: Negative</t>
  </si>
  <si>
    <t>Word1 on Sentiment List #3: Angry</t>
  </si>
  <si>
    <t>Word2 on Sentiment List #1: Positive</t>
  </si>
  <si>
    <t>Word2 on Sentiment List #2: Negative</t>
  </si>
  <si>
    <t>Word2 on Sentiment List #3: Angry</t>
  </si>
  <si>
    <t>Sentiment List #1: Positive Word Count</t>
  </si>
  <si>
    <t>Sentiment List #1: Positive Word Percentage (%)</t>
  </si>
  <si>
    <t>Sentiment List #2: Negative Word Count</t>
  </si>
  <si>
    <t>Sentiment List #2: Negative Word Percentage (%)</t>
  </si>
  <si>
    <t>Sentiment List #3: Angry Word Count</t>
  </si>
  <si>
    <t>Sentiment List #3: Angry Word Percentage (%)</t>
  </si>
  <si>
    <t>Non-categorized Word Count</t>
  </si>
  <si>
    <t>Non-categorized Word Percentage (%)</t>
  </si>
  <si>
    <t>Edge Content Word Count</t>
  </si>
  <si>
    <t>Vertex Content Word Count</t>
  </si>
  <si>
    <t>Group Content Word Count</t>
  </si>
  <si>
    <t>Not Applicable</t>
  </si>
  <si>
    <t>Top 10 Vertices, Ranked by Betweenness Centrality</t>
  </si>
  <si>
    <t>Entire Graph Count</t>
  </si>
  <si>
    <t>G1 Count</t>
  </si>
  <si>
    <t>G2 Count</t>
  </si>
  <si>
    <t>G3 Count</t>
  </si>
  <si>
    <t>G4 Count</t>
  </si>
  <si>
    <t>G5 Count</t>
  </si>
  <si>
    <t>G6 Count</t>
  </si>
  <si>
    <t>G7 Count</t>
  </si>
  <si>
    <t>G8 Count</t>
  </si>
  <si>
    <t>G9 Count</t>
  </si>
  <si>
    <t>G10 Count</t>
  </si>
  <si>
    <t>Top Words in About</t>
  </si>
  <si>
    <t>Top Word Pairs in About</t>
  </si>
  <si>
    <t>Top Words in About by Count</t>
  </si>
  <si>
    <t>Top Words in About by Salience</t>
  </si>
  <si>
    <t>Top Word Pairs in About by Count</t>
  </si>
  <si>
    <t>Top Word Pairs in About by Salience</t>
  </si>
  <si>
    <t>Green</t>
  </si>
  <si>
    <t>26, 115, 0</t>
  </si>
  <si>
    <t>131, 62, 0</t>
  </si>
  <si>
    <t>53, 102, 0</t>
  </si>
  <si>
    <t>79, 89, 0</t>
  </si>
  <si>
    <t>157, 49, 0</t>
  </si>
  <si>
    <t>105, 76, 0</t>
  </si>
  <si>
    <t>Red</t>
  </si>
  <si>
    <t>Subgraph</t>
  </si>
  <si>
    <t>GraphSource░TwitterSearch▓GraphTerm░accuchek▓ImportDescription░The graph represents a network of 78 Twitter users whose recent tweets contained "accuchek", or who were replied to or mentioned in those tweets, taken from a data set limited to a maximum of 18,000 tweets.  The network was obtained from Twitter on Tuesday, 19 February 2019 at 20:07 UTC.
The tweets in the network were tweeted over the 9-day, 17-hour, 22-minute period from Sunday, 10 February 2019 at 02:40 UTC to Tuesday, 19 February 2019 at 20:03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"mentions".▓ImportSuggestedTitle░accuchek Twitter NodeXL SNA Map and Report for Tuesday, 19 February 2019 at 20:07 UTC▓ImportSuggestedFileNameNoExtension░2019-02-19 20-07-15 NodeXL Twitter Search accuchek▓GroupingDescription░The graph's vertices were grouped by cluster using the Clauset-Newman-Moore cluster algorithm.▓LayoutAlgorithm░The graph was laid out using the Harel-Koren Fast Multiscale layout algorithm.▓GraphDirectedness░The graph is 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</si>
  <si>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</si>
  <si>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t>
  </si>
  <si>
    <t>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t>
  </si>
  <si>
    <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t>
  </si>
  <si>
    <t>&gt;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t>
  </si>
  <si>
    <t>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t>
  </si>
  <si>
    <t>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t>
  </si>
  <si>
    <t xml:space="preserv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t>
  </si>
  <si>
    <t>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t>
  </si>
  <si>
    <t>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t>
  </si>
  <si>
    <t>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t>
  </si>
  <si>
    <t>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
  </si>
  <si>
    <t>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t>
  </si>
  <si>
    <t>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t>
  </si>
  <si>
    <t>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t>
  </si>
  <si>
    <t xml:space="preserv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t>
  </si>
  <si>
    <t xml:space="preserve">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t>
  </si>
  <si>
    <t xml:space="preserve">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</si>
  <si>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breckbear</t>
  </si>
  <si>
    <t>emilytvnews</t>
  </si>
  <si>
    <t>chipmaxhamwx</t>
  </si>
  <si>
    <t>okcfox</t>
  </si>
  <si>
    <t>dansnyderfox25</t>
  </si>
  <si>
    <t>Research has shown that taking vacations can actually help boost your health. Whether it’s a trip overseas or a staycation, try to take some time for yourself! And for your well-being. #t1d #t2d https://t.co/qQbUpKdynQ</t>
  </si>
  <si>
    <t>February is Black History Month, and the simple fact is that African Americans are more affected by diabetes compared to the general population. Alongside Anthony Anderson we want to encourage everyone to get real about their disease.... https://t.co/lSASMZeWNT</t>
  </si>
  <si>
    <t>Q1. How do you treat your diabetes? Diet alone? Medication? Insulin? Injections or pump? #gbdoc</t>
  </si>
  <si>
    <t>@1Paulcoker @dexcom I wish this “urban legend” was much more carefully managed. I’m using a Contour Next One which has exceptionally good variation from a YSI analyser and has had good output from control solutions. In the @DiabetesTechSoc study 97% of readings were &amp;lt;10% away. /1 https://t.co/JqcDDGCETq</t>
  </si>
  <si>
    <t>@Tims_Pants @dexcom But is either of them right?  
We know that blood glucose tests are not nearly as accurate as most people think and that they are easily compromised by environmental factors.</t>
  </si>
  <si>
    <t>When you blood test against your @Dexcom G6 on day eight of the sensor life and it’s reading too high by 37.5%. But both readings are within a range of 4-7 so there are no symptoms to indicate this...</t>
  </si>
  <si>
    <t>that drink for that glucose test is DISGUSTING OMG. y’all lied to me _xD83D__xDE2D__xD83D__xDE2D__xD83D__xDE2D_ it was like drinking medicine!</t>
  </si>
  <si>
    <t>@Marcynovakwx @DanSnyderFOX25 @OKCFOX @ChipMaxhamWX @EmilyTVNews Prayers everything is alright.</t>
  </si>
  <si>
    <t>Still at the hospital... _xD83D__xDC4B__xD83C__xDFFB_@DanSnyderFOX25! @OKCFOX News at 11! @ChipMaxhamWX @EmilyTVNews https://t.co/G48pP04crk</t>
  </si>
  <si>
    <t>@breckbear @DanSnyderFOX25 @OKCFOX @ChipMaxhamWX @EmilyTVNews Everything is good, just doing a glucose test!</t>
  </si>
  <si>
    <t>Guilt over #t1d complications: if I managed mybdiabtrs better, could I have prevented the hemorrhage? I know there is no way to know, and I do my best every day, but this is the guilt game. #T1D #livebeyond #diabetescomplications</t>
  </si>
  <si>
    <t>¿Recuerdan ese hermoso momento? _xD83D__xDE2F__xD83D__xDE2F_ https://t.co/OXEsgMmLb9</t>
  </si>
  <si>
    <t>When you hear someone else’s urgent low Dexcom go off, waiting in line for food and then your’s goes off. #Imwithmypeople @dexcom</t>
  </si>
  <si>
    <t>I need this every day. https://t.co/4JjGAt4Xhn</t>
  </si>
  <si>
    <t>Called my doctor and the earliest they can get me in is Wednesday. So here’s hoping I can manage to stay out of DKA until then. _xD83D__xDE0F__xD83D__xDE12_</t>
  </si>
  <si>
    <t>Hi I'm in need of a favour.  My 4yr old son was taken to hospital on Monday and has been diagnosed with type 1 diabetes.  He has been so brave with his injections and all he wants is the #pawpatrol tracker toy (with vehicle) does anyone have one? Please RT. #nickleodeon #diabetes https://t.co/1Tl4z7Amjo</t>
  </si>
  <si>
    <t>Glucose test this morning _xD83E__xDD22__xD83E__xDD22_</t>
  </si>
  <si>
    <t>My dexcom is giving me the finger today!! But so are my blood sugar https://t.co/MrwlpfiKiu</t>
  </si>
  <si>
    <t>Guess who is sick now?  Me. Ugh. I feel like a semi has hit me.</t>
  </si>
  <si>
    <t>Please donate and save a child’s life. #SpareARose https://t.co/ZAlYQVbWhC</t>
  </si>
  <si>
    <t>Switch to the Accu-Chek® Guide - designed to reduce the hassle of everyday blood glucose testing.</t>
  </si>
  <si>
    <t>@accuchek_us I'm having trouble with my new Accu-Chek Mobile wireless adapter. Can you help me fix it? Thanks</t>
  </si>
  <si>
    <t>We agree!! And stay tuned - we will soon update Anne's story with details about her recent kidney transplant. (Wishing her well as she recovers! -KG) https://t.co/5QJeQdk1KT</t>
  </si>
  <si>
    <t>Last month we introduced Between the Lines, featuring stories of real women living real lives while having diabetes. This month, Anne D shares her story of managing type 2 along with heart and kidney diseases.  Find her story here: https://t.co/q2fNW5wWMX #RealDstories https://t.co/qPf0cCLlkP</t>
  </si>
  <si>
    <t>Dexcom: Hey you’re 71 and going down so you know. Just keep an eye on that.
Me: Srsly? I don’t feel like I’m going low
*checks blood sugar*
#T1D https://t.co/RNVrBWhHyw</t>
  </si>
  <si>
    <t>@LifeofaDiabetic I've only had mine for a month and it's still going, but with the Dex, I'm only checking 2-3x/day.
Check with @StephenSType1 - or maybe @SweeterCherise ??
You are turning it off after each test, right?</t>
  </si>
  <si>
    <t>Is it just mine or does every Accu-Chek Guide get a low battery after like a week? I’m changing batteries in 3 different Guides weekly.</t>
  </si>
  <si>
    <t>Today marked 10 years since my diabetes diagnosis. I’m still a diabetes mystery but I’m finally on a pump and happy with my management. My brain is still a mess but from dealing with the advocacy rather than being overwhelmed with the diagnosis #dblog #diabetes https://t.co/DqFjQrkiCV</t>
  </si>
  <si>
    <t>What a way to spend a Saturday night. 
So, I’ve been a little absent the last few days. I was diagnosed with new onset diabetes. Probably brought on by steroids used for my back. Glucose readings have stayed in the 500 range even with long acting insulin and metphorim... https://t.co/YDW57AA0Nh</t>
  </si>
  <si>
    <t>https://www.facebook.com/100009867372774/posts/808553339483571/</t>
  </si>
  <si>
    <t>https://diabetessisters.org/between-lines</t>
  </si>
  <si>
    <t>https://twitter.com/hangrypancreas/status/1094423920483160065</t>
  </si>
  <si>
    <t>diabetessisters.org</t>
  </si>
  <si>
    <t>t1d t2d</t>
  </si>
  <si>
    <t>gbdoc</t>
  </si>
  <si>
    <t>t1d t1d livebeyond diabetescomplications</t>
  </si>
  <si>
    <t>imwithmypeople</t>
  </si>
  <si>
    <t>pawpatrol nickleodeon diabetes</t>
  </si>
  <si>
    <t>dblog diabetes</t>
  </si>
  <si>
    <t>https://pbs.twimg.com/media/DzC8UvMWkAA1_xg.jpg</t>
  </si>
  <si>
    <t>https://pbs.twimg.com/media/DzJCWT6XQAALnlI.jpg</t>
  </si>
  <si>
    <t>https://pbs.twimg.com/media/DzdrP9HV4AE5yTO.jpg</t>
  </si>
  <si>
    <t>https://pbs.twimg.com/media/Dzs-TZrX0AABXAQ.jpg</t>
  </si>
  <si>
    <t>https://pbs.twimg.com/media/DzHGZbdX4AAZcSe.jpg</t>
  </si>
  <si>
    <t>https://pbs.twimg.com/media/DzYo8NoVAAAIbSL.jpg</t>
  </si>
  <si>
    <t>https://pbs.twimg.com/media/DzJgWYDWoAUTzoi.jpg</t>
  </si>
  <si>
    <t>https://pbs.twimg.com/media/DzQ0ICFX4AUsATM.jpg</t>
  </si>
  <si>
    <t>https://pbs.twimg.com/media/DzBCOSVWsAAEYPu.jpg</t>
  </si>
  <si>
    <t>http://pbs.twimg.com/profile_images/1082710482501419009/DEWwmdsh_normal.jpg</t>
  </si>
  <si>
    <t>https://twitter.com/freestylediabet/status/1094581777144971270</t>
  </si>
  <si>
    <t>https://twitter.com/latboyd1/status/1096463757230764033</t>
  </si>
  <si>
    <t>https://twitter.com/gbdoctchost/status/1095792054855262208</t>
  </si>
  <si>
    <t>https://twitter.com/tims_pants/status/1095010616861958144</t>
  </si>
  <si>
    <t>https://twitter.com/1paulcoker/status/1094985107918802944</t>
  </si>
  <si>
    <t>https://twitter.com/tims_pants/status/1094909528041246720</t>
  </si>
  <si>
    <t>https://twitter.com/nelliexoxoxo/status/1097848621326831616</t>
  </si>
  <si>
    <t>https://twitter.com/breckbear/status/1096463542876819457</t>
  </si>
  <si>
    <t>https://twitter.com/marcynovakwx/status/1096462963735752706</t>
  </si>
  <si>
    <t>https://twitter.com/marcynovakwx/status/1096463867633377290</t>
  </si>
  <si>
    <t>https://twitter.com/thedinobetic/status/1097655674539069442</t>
  </si>
  <si>
    <t>https://twitter.com/sopitas/status/1097559622326530048</t>
  </si>
  <si>
    <t>https://twitter.com/aprilormand/status/1096097157990490113</t>
  </si>
  <si>
    <t>https://twitter.com/krisguy/status/1097606494810386432</t>
  </si>
  <si>
    <t>https://twitter.com/stephiesteez/status/1096464052438601734</t>
  </si>
  <si>
    <t>https://twitter.com/kfer_games/status/1094874327500115970</t>
  </si>
  <si>
    <t>https://twitter.com/kayratcliffff/status/1097842112526278656</t>
  </si>
  <si>
    <t>https://twitter.com/pinkieheather/status/1096108582892900352</t>
  </si>
  <si>
    <t>https://twitter.com/pinkieheather/status/1097823374787645442</t>
  </si>
  <si>
    <t>https://twitter.com/grumpy_pumper/status/1095415709910396930</t>
  </si>
  <si>
    <t>https://twitter.com/accuchek_us/status/964504200380993536</t>
  </si>
  <si>
    <t>https://twitter.com/mistermints/status/1090395211015114752</t>
  </si>
  <si>
    <t>https://twitter.com/diabetessisters/status/1095064108666404865</t>
  </si>
  <si>
    <t>https://twitter.com/therachelmayo/status/1095557926549422080</t>
  </si>
  <si>
    <t>https://twitter.com/yoga_o/status/1097587795936329731</t>
  </si>
  <si>
    <t>https://twitter.com/lifeofadiabetic/status/1097495036344877057</t>
  </si>
  <si>
    <t>https://twitter.com/hangrypancreas/status/1094536735252332544</t>
  </si>
  <si>
    <t>https://twitter.com/michaelschweitz/status/1094447527837995008</t>
  </si>
  <si>
    <t>1094985107918802944</t>
  </si>
  <si>
    <t>1094909528041246720</t>
  </si>
  <si>
    <t>1096463542876819457</t>
  </si>
  <si>
    <t>1096462963735752706</t>
  </si>
  <si>
    <t>1097495036344877057</t>
  </si>
  <si>
    <t>4877887599</t>
  </si>
  <si>
    <t>67348717</t>
  </si>
  <si>
    <t>1094423920483160065</t>
  </si>
  <si>
    <t>Spredfast app</t>
  </si>
  <si>
    <t>Facebook</t>
  </si>
  <si>
    <t>Twitter for iPad</t>
  </si>
  <si>
    <t>Reply-To</t>
  </si>
  <si>
    <t>-0.112442,51.5068 
-0.0733794,51.5068 
-0.0733794,51.522161 
-0.112442,51.522161</t>
  </si>
  <si>
    <t>-71.403412,42.24214 
-71.305249,42.24214 
-71.305249,42.329027 
-71.403412,42.329027</t>
  </si>
  <si>
    <t>-80.0295184,35.962623 
-79.6852086,35.962623 
-79.6852086,36.218171 
-80.0295184,36.218171</t>
  </si>
  <si>
    <t>City of London, London</t>
  </si>
  <si>
    <t>Natick, MA</t>
  </si>
  <si>
    <t>Greensboro, NC</t>
  </si>
  <si>
    <t>3eb2c704fe8a50cb</t>
  </si>
  <si>
    <t>003a365b39428a40</t>
  </si>
  <si>
    <t>a6c257c61f294ec1</t>
  </si>
  <si>
    <t>City of London</t>
  </si>
  <si>
    <t>Natick</t>
  </si>
  <si>
    <t>Greensboro</t>
  </si>
  <si>
    <t>https://api.twitter.com/1.1/geo/id/3eb2c704fe8a50cb.json</t>
  </si>
  <si>
    <t>https://api.twitter.com/1.1/geo/id/003a365b39428a40.json</t>
  </si>
  <si>
    <t>https://api.twitter.com/1.1/geo/id/a6c257c61f294ec1.json</t>
  </si>
  <si>
    <t>Barry Breckle</t>
  </si>
  <si>
    <t>Emily Collins</t>
  </si>
  <si>
    <t>Chip Maxham</t>
  </si>
  <si>
    <t>KOKH FOX 25</t>
  </si>
  <si>
    <t>Dan Snyder</t>
  </si>
  <si>
    <t>Married, Animal Lover, Retired Human Resources Specialist</t>
  </si>
  <si>
    <t>#GoodDayOK Traffic Anchor _xD83D__xDEA7_; 11AM #LiveDesk Anchor; Native Texan; Okie Transplant; Proud @SFASU alum. Tweets are my own _xD83D__xDE0E_ _xD83D__xDCE7_efcollins@sbgtv.com</t>
  </si>
  <si>
    <t>KOKH Meteorologist/Traffic Tracker/AMS CBM/Husband and proud Papa.</t>
  </si>
  <si>
    <t>Watch FOX 25 at 5 pm, 9 p.m. and 10 p.m. and Good Day OK weekdays from 5 to 9 a.m. and at 11 a.m.</t>
  </si>
  <si>
    <t>11am Anchor and #LiveDesk Anchor at @OKCFOX KOKH | PA ➡️ OK | #TempleMade | BE AWESOME EVERY DAY _xD83D__xDE0E_ | Email: djsnyder@okcfox.com</t>
  </si>
  <si>
    <t>Harrah, OK</t>
  </si>
  <si>
    <t>Oklahoma City, OK</t>
  </si>
  <si>
    <t>https://t.co/iGV5vkBsp5</t>
  </si>
  <si>
    <t>https://t.co/Z1DW92y3W1</t>
  </si>
  <si>
    <t>https://t.co/6lDbZWDPQ6</t>
  </si>
  <si>
    <t>https://t.co/C18O774Ag4</t>
  </si>
  <si>
    <t>https://pbs.twimg.com/profile_banners/1556456478/1547909005</t>
  </si>
  <si>
    <t>https://pbs.twimg.com/profile_banners/1564438328/1516842747</t>
  </si>
  <si>
    <t>https://pbs.twimg.com/profile_banners/30868693/1493246653</t>
  </si>
  <si>
    <t>https://pbs.twimg.com/profile_banners/195950960/1501991191</t>
  </si>
  <si>
    <t>http://abs.twimg.com/images/themes/theme19/bg.gif</t>
  </si>
  <si>
    <t>http://pbs.twimg.com/profile_images/1049980331737182208/NLKmyYP3_normal.jpg</t>
  </si>
  <si>
    <t>http://pbs.twimg.com/profile_images/1007611568614531072/yOb4YLFf_normal.jpg</t>
  </si>
  <si>
    <t>http://pbs.twimg.com/profile_images/1089955613260562432/vomF2XxB_normal.jpg</t>
  </si>
  <si>
    <t>http://pbs.twimg.com/profile_images/896104499248541696/Um5a-RU8_normal.jpg</t>
  </si>
  <si>
    <t>https://twitter.com/breckbear</t>
  </si>
  <si>
    <t>https://twitter.com/emilytvnews</t>
  </si>
  <si>
    <t>https://twitter.com/chipmaxhamwx</t>
  </si>
  <si>
    <t>https://twitter.com/okcfox</t>
  </si>
  <si>
    <t>https://twitter.com/dansnyderfox25</t>
  </si>
  <si>
    <t>accuchek_us
Switch to the Accu-Chek® Guide
- designed to reduce the hassle
of everyday blood glucose testing.</t>
  </si>
  <si>
    <t xml:space="preserve">stephenstype1
</t>
  </si>
  <si>
    <t>lifeofadiabetic
Is it just mine or does every Accu-Chek
Guide get a low battery after like
a week? I’m changing batteries
in 3 different Guides weekly.</t>
  </si>
  <si>
    <t>tims_pants
@1Paulcoker @dexcom I wish this
“urban legend” was much more carefully
managed. I’m using a Contour Next
One which has exceptionally good
variation from a YSI analyser and
has had good output from control
solutions. In the @DiabetesTechSoc
study 97% of readings were &amp;lt;10%
away. /1 https://t.co/JqcDDGCETq</t>
  </si>
  <si>
    <t>1paulcoker
@Tims_Pants @dexcom But is either
of them right? We know that blood
glucose tests are not nearly as
accurate as most people think and
that they are easily compromised
by environmental factors.</t>
  </si>
  <si>
    <t>gbdoctchost
Q1. How do you treat your diabetes?
Diet alone? Medication? Insulin?
Injections or pump? #gbdoc</t>
  </si>
  <si>
    <t>sopitas
¿Recuerdan ese hermoso momento?
_xD83D__xDE2F__xD83D__xDE2F_ https://t.co/OXEsgMmLb9</t>
  </si>
  <si>
    <t>yoga_o
@LifeofaDiabetic I've only had
mine for a month and it's still
going, but with the Dex, I'm only
checking 2-3x/day. Check with @StephenSType1
- or maybe @SweeterCherise ?? You
are turning it off after each test,
right?</t>
  </si>
  <si>
    <t>freestylediabet
Research has shown that taking
vacations can actually help boost
your health. Whether it’s a trip
overseas or a staycation, try to
take some time for yourself! And
for your well-being. #t1d #t2d
https://t.co/qQbUpKdynQ</t>
  </si>
  <si>
    <t>michaelschweitz
What a way to spend a Saturday
night. So, I’ve been a little absent
the last few days. I was diagnosed
with new onset diabetes. Probably
brought on by steroids used for
my back. Glucose readings have
stayed in the 500 range even with
long acting insulin and metphorim...
https://t.co/YDW57AA0Nh</t>
  </si>
  <si>
    <t>kfer_games
Hi I'm in need of a favour. My
4yr old son was taken to hospital
on Monday and has been diagnosed
with type 1 diabetes. He has been
so brave with his injections and
all he wants is the #pawpatrol
tracker toy (with vehicle) does
anyone have one? Please RT. #nickleodeon
#diabetes https://t.co/1Tl4z7Amjo</t>
  </si>
  <si>
    <t>mistermints
@accuchek_us I'm having trouble
with my new Accu-Chek Mobile wireless
adapter. Can you help me fix it?
Thanks</t>
  </si>
  <si>
    <t>diabetessisters
Last month we introduced Between
the Lines, featuring stories of
real women living real lives while
having diabetes. This month, Anne
D shares her story of managing
type 2 along with heart and kidney
diseases. Find her story here:
https://t.co/q2fNW5wWMX #RealDstories
https://t.co/qPf0cCLlkP</t>
  </si>
  <si>
    <t>hangrypancreas
Today marked 10 years since my
diabetes diagnosis. I’m still a
diabetes mystery but I’m finally
on a pump and happy with my management.
My brain is still a mess but from
dealing with the advocacy rather
than being overwhelmed with the
diagnosis #dblog #diabetes https://t.co/DqFjQrkiCV</t>
  </si>
  <si>
    <t>grumpy_pumper
Please donate and save a child’s
life. #SpareARose https://t.co/ZAlYQVbWhC</t>
  </si>
  <si>
    <t>therachelmayo
Dexcom: Hey you’re 71 and going
down so you know. Just keep an
eye on that. Me: Srsly? I don’t
feel like I’m going low *checks
blood sugar* #T1D https://t.co/RNVrBWhHyw</t>
  </si>
  <si>
    <t>aprilormand
When you hear someone else’s urgent
low Dexcom go off, waiting in line
for food and then your’s goes off.
#Imwithmypeople @dexcom</t>
  </si>
  <si>
    <t>stephiesteez
Called my doctor and the earliest
they can get me in is Wednesday.
So here’s hoping I can manage to
stay out of DKA until then. _xD83D__xDE0F__xD83D__xDE12_</t>
  </si>
  <si>
    <t>latboyd1
February is Black History Month,
and the simple fact is that African
Americans are more affected by
diabetes compared to the general
population. Alongside Anthony Anderson
we want to encourage everyone to
get real about their disease....
https://t.co/lSASMZeWNT</t>
  </si>
  <si>
    <t>marcynovakwx
@breckbear @DanSnyderFOX25 @OKCFOX
@ChipMaxhamWX @EmilyTVNews Everything
is good, just doing a glucose test!</t>
  </si>
  <si>
    <t>krisguy
I need this every day. https://t.co/4JjGAt4Xhn</t>
  </si>
  <si>
    <t>nelliexoxoxo
that drink for that glucose test
is DISGUSTING OMG. y’all lied to
me _xD83D__xDE2D__xD83D__xDE2D__xD83D__xDE2D_ it was like drinking
medicine!</t>
  </si>
  <si>
    <t>kayratcliffff
Glucose test this morning _xD83E__xDD22__xD83E__xDD22_</t>
  </si>
  <si>
    <t>pinkieheather
Guess who is sick now? Me. Ugh.
I feel like a semi has hit me.</t>
  </si>
  <si>
    <t>thedinobetic
Guilt over #t1d complications:
if I managed mybdiabtrs better,
could I have prevented the hemorrhage?
I know there is no way to know,
and I do my best every day, but
this is the guilt game. #T1D #livebeyond
#diabetescomplications</t>
  </si>
  <si>
    <t>breckbear
@Marcynovakwx @DanSnyderFOX25 @OKCFOX
@ChipMaxhamWX @EmilyTVNews Prayers
everything is alright.</t>
  </si>
  <si>
    <t xml:space="preserve">emilytvnews
</t>
  </si>
  <si>
    <t xml:space="preserve">chipmaxhamwx
</t>
  </si>
  <si>
    <t xml:space="preserve">okcfox
</t>
  </si>
  <si>
    <t xml:space="preserve">dansnyderfox25
</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</si>
  <si>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</si>
  <si>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</si>
  <si>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</si>
  <si>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</si>
  <si>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</si>
  <si>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</si>
  <si>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</si>
  <si>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</si>
  <si>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</si>
  <si>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</si>
  <si>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</si>
  <si>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</si>
  <si>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</si>
  <si>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</si>
  <si>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</si>
  <si>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</si>
  <si>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</si>
  <si>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</si>
  <si>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</si>
  <si>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</si>
  <si>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</si>
  <si>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</si>
  <si>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</si>
  <si>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</si>
  <si>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</si>
  <si>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</si>
  <si>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</si>
  <si>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</si>
  <si>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</si>
  <si>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</si>
  <si>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</si>
  <si>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</si>
  <si>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</si>
  <si>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</si>
  <si>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</si>
  <si>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1 Sentiment List #1: Positive Word Count</t>
  </si>
  <si>
    <t>Vertex 1 Sentiment List #1: Positive Word Percentage (%)</t>
  </si>
  <si>
    <t>Vertex 1 Sentiment List #2: Negative Word Count</t>
  </si>
  <si>
    <t>Vertex 1 Sentiment List #2: Negative Word Percentage (%)</t>
  </si>
  <si>
    <t>Vertex 1 Sentiment List #3: Angry Word Count</t>
  </si>
  <si>
    <t>Vertex 1 Sentiment List #3: Angry Word Percentage (%)</t>
  </si>
  <si>
    <t>Vertex 1 Non-categorized Word Count</t>
  </si>
  <si>
    <t>Vertex 1 Non-categorized Word Percentage (%)</t>
  </si>
  <si>
    <t>Vertex 1 Vertex Content Word Count</t>
  </si>
  <si>
    <t>Vertex 1 Top Words in About by Count</t>
  </si>
  <si>
    <t>Vertex 1 Top Words in About by Salience</t>
  </si>
  <si>
    <t>Vertex 1 Top Word Pairs in About by Count</t>
  </si>
  <si>
    <t>Vertex 1 Top Word Pairs in About by Salience</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</si>
  <si>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</si>
  <si>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</si>
  <si>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</si>
  <si>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</si>
  <si>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</si>
  <si>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</si>
  <si>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</si>
  <si>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</si>
  <si>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</si>
  <si>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</si>
  <si>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</si>
  <si>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</si>
  <si>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</si>
  <si>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</si>
  <si>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</si>
  <si>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</si>
  <si>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</si>
  <si>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</si>
  <si>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</si>
  <si>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</si>
  <si>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</si>
  <si>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</si>
  <si>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</si>
  <si>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</si>
  <si>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</si>
  <si>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</si>
  <si>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</si>
  <si>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</si>
  <si>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</si>
  <si>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</si>
  <si>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</si>
  <si>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Vertex 2 Sentiment List #1: Positive Word Count</t>
  </si>
  <si>
    <t>Vertex 2 Sentiment List #1: Positive Word Percentage (%)</t>
  </si>
  <si>
    <t>Vertex 2 Sentiment List #2: Negative Word Count</t>
  </si>
  <si>
    <t>Vertex 2 Sentiment List #2: Negative Word Percentage (%)</t>
  </si>
  <si>
    <t>Vertex 2 Sentiment List #3: Angry Word Count</t>
  </si>
  <si>
    <t>Vertex 2 Sentiment List #3: Angry Word Percentage (%)</t>
  </si>
  <si>
    <t>Vertex 2 Non-categorized Word Count</t>
  </si>
  <si>
    <t>Vertex 2 Non-categorized Word Percentage (%)</t>
  </si>
  <si>
    <t>Vertex 2 Vertex Content Word Count</t>
  </si>
  <si>
    <t>Vertex 2 Top Words in About by Count</t>
  </si>
  <si>
    <t>Vertex 2 Top Words in About by Salience</t>
  </si>
  <si>
    <t>Vertex 2 Top Word Pairs in About by Count</t>
  </si>
  <si>
    <t>Vertex 2 Top Word Pairs in About by Salience</t>
  </si>
  <si>
    <t>Path ID Vertex 1</t>
  </si>
  <si>
    <t>Path ID Vertex 2</t>
  </si>
  <si>
    <t>Generation ID Vertex 1</t>
  </si>
  <si>
    <t>Generation ID Vertex 2</t>
  </si>
  <si>
    <t>Path Sequence Vertex 1</t>
  </si>
  <si>
    <t>Path Sequence Vertex 2</t>
  </si>
  <si>
    <t>Path ID</t>
  </si>
  <si>
    <t>Generation ID</t>
  </si>
  <si>
    <t>Path Sequence</t>
  </si>
  <si>
    <t xml:space="preserve">marcynovakwx: </t>
  </si>
  <si>
    <t xml:space="preserve">breckbear: </t>
  </si>
  <si>
    <t xml:space="preserve">sweetpeagifts: </t>
  </si>
  <si>
    <t xml:space="preserve">accuchekchile: </t>
  </si>
  <si>
    <t xml:space="preserve">thedinobetic: </t>
  </si>
  <si>
    <t xml:space="preserve">accuchek_us: </t>
  </si>
  <si>
    <t xml:space="preserve">pinkieheather: </t>
  </si>
  <si>
    <t xml:space="preserve">kayratcliffff: </t>
  </si>
  <si>
    <t xml:space="preserve">nelliexoxoxo: </t>
  </si>
  <si>
    <t xml:space="preserve">krisguy: </t>
  </si>
  <si>
    <t xml:space="preserve">beyondtype2: </t>
  </si>
  <si>
    <t xml:space="preserve">chelcierice: </t>
  </si>
  <si>
    <t xml:space="preserve">justiceseeker03: </t>
  </si>
  <si>
    <t xml:space="preserve">latboyd1: </t>
  </si>
  <si>
    <t xml:space="preserve">stephiesteez: </t>
  </si>
  <si>
    <t xml:space="preserve">lifeforachild: </t>
  </si>
  <si>
    <t xml:space="preserve">aprilormand: </t>
  </si>
  <si>
    <t xml:space="preserve">therachelmayo: </t>
  </si>
  <si>
    <t xml:space="preserve">renzas: </t>
  </si>
  <si>
    <t xml:space="preserve">grumpy_pumper: </t>
  </si>
  <si>
    <t xml:space="preserve">pbluenovember: </t>
  </si>
  <si>
    <t xml:space="preserve">johnspiral: </t>
  </si>
  <si>
    <t xml:space="preserve">diabetesmine: </t>
  </si>
  <si>
    <t xml:space="preserve">hangrypancreas: </t>
  </si>
  <si>
    <t xml:space="preserve">diabetessisters: </t>
  </si>
  <si>
    <t xml:space="preserve">diatribenews: </t>
  </si>
  <si>
    <t xml:space="preserve">diabetesheroes: </t>
  </si>
  <si>
    <t xml:space="preserve">mistermints: </t>
  </si>
  <si>
    <t xml:space="preserve">kfer_games: </t>
  </si>
  <si>
    <t xml:space="preserve">cwdiabetes: </t>
  </si>
  <si>
    <t xml:space="preserve">michaelschweitz: </t>
  </si>
  <si>
    <t xml:space="preserve">lipbalmdesigns: </t>
  </si>
  <si>
    <t xml:space="preserve">accuchek_pk: </t>
  </si>
  <si>
    <t xml:space="preserve">freestylediabet: </t>
  </si>
  <si>
    <t xml:space="preserve">peterbdale: </t>
  </si>
  <si>
    <t xml:space="preserve">accuchek_nl: </t>
  </si>
  <si>
    <t xml:space="preserve">bianske: </t>
  </si>
  <si>
    <t xml:space="preserve">yoga_o: </t>
  </si>
  <si>
    <t xml:space="preserve">lifeofadiabetic: </t>
  </si>
  <si>
    <t xml:space="preserve">stephenstype1: </t>
  </si>
  <si>
    <t xml:space="preserve">sopitas: </t>
  </si>
  <si>
    <t xml:space="preserve">hakimgzl89: </t>
  </si>
  <si>
    <t xml:space="preserve">tayloraschott: </t>
  </si>
  <si>
    <t xml:space="preserve">diabeteshf: </t>
  </si>
  <si>
    <t xml:space="preserve">bhinneka: </t>
  </si>
  <si>
    <t xml:space="preserve">melodywhore: </t>
  </si>
  <si>
    <t xml:space="preserve">gbdoctchost: </t>
  </si>
  <si>
    <t xml:space="preserve">lisajeynd: </t>
  </si>
  <si>
    <t xml:space="preserve">accuchek_de: </t>
  </si>
  <si>
    <t xml:space="preserve">brightember: </t>
  </si>
  <si>
    <t xml:space="preserve">tims_pants: </t>
  </si>
  <si>
    <t xml:space="preserve">1paulcoker: </t>
  </si>
  <si>
    <t xml:space="preserve">ada_diabetespro: </t>
  </si>
  <si>
    <t xml:space="preserve">sharpermanstan: </t>
  </si>
  <si>
    <t xml:space="preserve">jeffbman: </t>
  </si>
  <si>
    <t>Messages</t>
  </si>
  <si>
    <t>Breadth</t>
  </si>
  <si>
    <t>Generations</t>
  </si>
  <si>
    <t>Min Date</t>
  </si>
  <si>
    <t>Max Date</t>
  </si>
  <si>
    <t>Period</t>
  </si>
  <si>
    <t>Words in Sentiment List#3: Angry/Violent</t>
  </si>
  <si>
    <t>accu</t>
  </si>
  <si>
    <t>cs</t>
  </si>
  <si>
    <t>out</t>
  </si>
  <si>
    <t>check</t>
  </si>
  <si>
    <t>chek</t>
  </si>
  <si>
    <t>day</t>
  </si>
  <si>
    <t>2</t>
  </si>
  <si>
    <t>new</t>
  </si>
  <si>
    <t>test</t>
  </si>
  <si>
    <t>exp</t>
  </si>
  <si>
    <t>s</t>
  </si>
  <si>
    <t>same</t>
  </si>
  <si>
    <t>guide</t>
  </si>
  <si>
    <t>m</t>
  </si>
  <si>
    <t>fastclix</t>
  </si>
  <si>
    <t>1</t>
  </si>
  <si>
    <t>good</t>
  </si>
  <si>
    <t>brand</t>
  </si>
  <si>
    <t>2022</t>
  </si>
  <si>
    <t>app</t>
  </si>
  <si>
    <t>know</t>
  </si>
  <si>
    <t>life</t>
  </si>
  <si>
    <t>glucose</t>
  </si>
  <si>
    <t>6</t>
  </si>
  <si>
    <t>community</t>
  </si>
  <si>
    <t>strips</t>
  </si>
  <si>
    <t>way</t>
  </si>
  <si>
    <t>thanks</t>
  </si>
  <si>
    <t>blood</t>
  </si>
  <si>
    <t>more</t>
  </si>
  <si>
    <t>thank</t>
  </si>
  <si>
    <t>please</t>
  </si>
  <si>
    <t>child</t>
  </si>
  <si>
    <t>free</t>
  </si>
  <si>
    <t>100</t>
  </si>
  <si>
    <t>box</t>
  </si>
  <si>
    <t>50</t>
  </si>
  <si>
    <t>ships</t>
  </si>
  <si>
    <t>2020</t>
  </si>
  <si>
    <t>welcome</t>
  </si>
  <si>
    <t>today</t>
  </si>
  <si>
    <t>need</t>
  </si>
  <si>
    <t>sorry</t>
  </si>
  <si>
    <t>hear</t>
  </si>
  <si>
    <t>contact</t>
  </si>
  <si>
    <t>t</t>
  </si>
  <si>
    <t>year</t>
  </si>
  <si>
    <t>save</t>
  </si>
  <si>
    <t>type</t>
  </si>
  <si>
    <t>lancets</t>
  </si>
  <si>
    <t>102</t>
  </si>
  <si>
    <t>ship</t>
  </si>
  <si>
    <t>sending</t>
  </si>
  <si>
    <t>now</t>
  </si>
  <si>
    <t>feel</t>
  </si>
  <si>
    <t>going</t>
  </si>
  <si>
    <t>having</t>
  </si>
  <si>
    <t>4</t>
  </si>
  <si>
    <t>well</t>
  </si>
  <si>
    <t>great</t>
  </si>
  <si>
    <t>diagnosed</t>
  </si>
  <si>
    <t>find</t>
  </si>
  <si>
    <t>being</t>
  </si>
  <si>
    <t>people</t>
  </si>
  <si>
    <t>support</t>
  </si>
  <si>
    <t>call</t>
  </si>
  <si>
    <t>here</t>
  </si>
  <si>
    <t>3</t>
  </si>
  <si>
    <t>lot</t>
  </si>
  <si>
    <t>insulin</t>
  </si>
  <si>
    <t>story</t>
  </si>
  <si>
    <t>pump</t>
  </si>
  <si>
    <t>last</t>
  </si>
  <si>
    <t>contribute</t>
  </si>
  <si>
    <t>device</t>
  </si>
  <si>
    <t>android</t>
  </si>
  <si>
    <t>better</t>
  </si>
  <si>
    <t>giving</t>
  </si>
  <si>
    <t>hope</t>
  </si>
  <si>
    <t>soon</t>
  </si>
  <si>
    <t>week</t>
  </si>
  <si>
    <t>days</t>
  </si>
  <si>
    <t>month</t>
  </si>
  <si>
    <t>real</t>
  </si>
  <si>
    <t>rose</t>
  </si>
  <si>
    <t>time</t>
  </si>
  <si>
    <t>help</t>
  </si>
  <si>
    <t>still</t>
  </si>
  <si>
    <t>lancing</t>
  </si>
  <si>
    <t>kit</t>
  </si>
  <si>
    <t>shipping</t>
  </si>
  <si>
    <t>8</t>
  </si>
  <si>
    <t>accucheck</t>
  </si>
  <si>
    <t>listed</t>
  </si>
  <si>
    <t>00</t>
  </si>
  <si>
    <t>best</t>
  </si>
  <si>
    <t>stay</t>
  </si>
  <si>
    <t>positive</t>
  </si>
  <si>
    <t>lol</t>
  </si>
  <si>
    <t>peersupport</t>
  </si>
  <si>
    <t>plan</t>
  </si>
  <si>
    <t>family</t>
  </si>
  <si>
    <t>love</t>
  </si>
  <si>
    <t>managing</t>
  </si>
  <si>
    <t>again</t>
  </si>
  <si>
    <t>send</t>
  </si>
  <si>
    <t>don</t>
  </si>
  <si>
    <t>talk</t>
  </si>
  <si>
    <t>next</t>
  </si>
  <si>
    <t>valentine</t>
  </si>
  <si>
    <t>spare</t>
  </si>
  <si>
    <t>uk</t>
  </si>
  <si>
    <t>phone</t>
  </si>
  <si>
    <t>diagnosis</t>
  </si>
  <si>
    <t>even</t>
  </si>
  <si>
    <t>world</t>
  </si>
  <si>
    <t>mysugr</t>
  </si>
  <si>
    <t>meters</t>
  </si>
  <si>
    <t>live</t>
  </si>
  <si>
    <t>patients</t>
  </si>
  <si>
    <t>ask</t>
  </si>
  <si>
    <t>everything</t>
  </si>
  <si>
    <t>hospital</t>
  </si>
  <si>
    <t>freeshipping</t>
  </si>
  <si>
    <t>atención</t>
  </si>
  <si>
    <t>tu</t>
  </si>
  <si>
    <t>guilt</t>
  </si>
  <si>
    <t>vibes</t>
  </si>
  <si>
    <t>sugar</t>
  </si>
  <si>
    <t>yesterday</t>
  </si>
  <si>
    <t>sensor</t>
  </si>
  <si>
    <t>luck</t>
  </si>
  <si>
    <t>read</t>
  </si>
  <si>
    <t>type2diabetes</t>
  </si>
  <si>
    <t>diabetesmoments</t>
  </si>
  <si>
    <t>dining</t>
  </si>
  <si>
    <t>years</t>
  </si>
  <si>
    <t>things</t>
  </si>
  <si>
    <t>chat</t>
  </si>
  <si>
    <t>issue</t>
  </si>
  <si>
    <t>service</t>
  </si>
  <si>
    <t>use</t>
  </si>
  <si>
    <t>ago</t>
  </si>
  <si>
    <t>simple</t>
  </si>
  <si>
    <t>encourage</t>
  </si>
  <si>
    <t>manage</t>
  </si>
  <si>
    <t>anyone</t>
  </si>
  <si>
    <t>low</t>
  </si>
  <si>
    <t>alone</t>
  </si>
  <si>
    <t>hey</t>
  </si>
  <si>
    <t>re</t>
  </si>
  <si>
    <t>wow</t>
  </si>
  <si>
    <t>one</t>
  </si>
  <si>
    <t>won</t>
  </si>
  <si>
    <t>hi</t>
  </si>
  <si>
    <t>0800</t>
  </si>
  <si>
    <t>happy</t>
  </si>
  <si>
    <t>assist</t>
  </si>
  <si>
    <t>gretchen</t>
  </si>
  <si>
    <t>months</t>
  </si>
  <si>
    <t>short</t>
  </si>
  <si>
    <t>dblog</t>
  </si>
  <si>
    <t>10</t>
  </si>
  <si>
    <t>advocacy</t>
  </si>
  <si>
    <t>heart</t>
  </si>
  <si>
    <t>young</t>
  </si>
  <si>
    <t>little</t>
  </si>
  <si>
    <t>makes</t>
  </si>
  <si>
    <t>difference</t>
  </si>
  <si>
    <t>mobile</t>
  </si>
  <si>
    <t>adapter</t>
  </si>
  <si>
    <t>readings</t>
  </si>
  <si>
    <t>health</t>
  </si>
  <si>
    <t>t2d</t>
  </si>
  <si>
    <t>sinds</t>
  </si>
  <si>
    <t>perfect</t>
  </si>
  <si>
    <t>batteries</t>
  </si>
  <si>
    <t>di</t>
  </si>
  <si>
    <t>w</t>
  </si>
  <si>
    <t>news</t>
  </si>
  <si>
    <t>diabeticsuppliesforsale</t>
  </si>
  <si>
    <t>fastclixlancets</t>
  </si>
  <si>
    <t>brandnew</t>
  </si>
  <si>
    <t>freesamedayshipping</t>
  </si>
  <si>
    <t>mintboxes</t>
  </si>
  <si>
    <t>experiation2022</t>
  </si>
  <si>
    <t>lancetsforsale</t>
  </si>
  <si>
    <t>accucheckguide</t>
  </si>
  <si>
    <t>accucheckteststrips</t>
  </si>
  <si>
    <t>teststripsforsale</t>
  </si>
  <si>
    <t>brandnewmintboxes</t>
  </si>
  <si>
    <t>wontlastlong</t>
  </si>
  <si>
    <t>makeanoffer</t>
  </si>
  <si>
    <t>ebaytopseller</t>
  </si>
  <si>
    <t>performa</t>
  </si>
  <si>
    <t>medidor</t>
  </si>
  <si>
    <t>servicio</t>
  </si>
  <si>
    <t>cliente</t>
  </si>
  <si>
    <t>hrs</t>
  </si>
  <si>
    <t>instant</t>
  </si>
  <si>
    <t>bluetooth</t>
  </si>
  <si>
    <t>connect</t>
  </si>
  <si>
    <t>managed</t>
  </si>
  <si>
    <t>tough</t>
  </si>
  <si>
    <t>helps</t>
  </si>
  <si>
    <t>break</t>
  </si>
  <si>
    <t>up</t>
  </si>
  <si>
    <t>transmitter</t>
  </si>
  <si>
    <t>drink</t>
  </si>
  <si>
    <t>disgusting</t>
  </si>
  <si>
    <t>both</t>
  </si>
  <si>
    <t>think</t>
  </si>
  <si>
    <t>agree</t>
  </si>
  <si>
    <t>ve</t>
  </si>
  <si>
    <t>difficult</t>
  </si>
  <si>
    <t>always</t>
  </si>
  <si>
    <t>cook</t>
  </si>
  <si>
    <t>home</t>
  </si>
  <si>
    <t>nights</t>
  </si>
  <si>
    <t>friends</t>
  </si>
  <si>
    <t>diabetestype1</t>
  </si>
  <si>
    <t>oh</t>
  </si>
  <si>
    <t>ryan</t>
  </si>
  <si>
    <t>800</t>
  </si>
  <si>
    <t>858</t>
  </si>
  <si>
    <t>8072</t>
  </si>
  <si>
    <t>order</t>
  </si>
  <si>
    <t>prefer</t>
  </si>
  <si>
    <t>message</t>
  </si>
  <si>
    <t>number</t>
  </si>
  <si>
    <t>found</t>
  </si>
  <si>
    <t>product</t>
  </si>
  <si>
    <t>told</t>
  </si>
  <si>
    <t>monitor</t>
  </si>
  <si>
    <t>haven't</t>
  </si>
  <si>
    <t>called</t>
  </si>
  <si>
    <t>long</t>
  </si>
  <si>
    <t>urgent</t>
  </si>
  <si>
    <t>someone</t>
  </si>
  <si>
    <t>go</t>
  </si>
  <si>
    <t>down</t>
  </si>
  <si>
    <t>attd2019</t>
  </si>
  <si>
    <t>learn</t>
  </si>
  <si>
    <t>peer</t>
  </si>
  <si>
    <t>whole</t>
  </si>
  <si>
    <t>alive</t>
  </si>
  <si>
    <t>presents</t>
  </si>
  <si>
    <t>flowers</t>
  </si>
  <si>
    <t>instead</t>
  </si>
  <si>
    <t>ozdoc</t>
  </si>
  <si>
    <t>dsma</t>
  </si>
  <si>
    <t>701</t>
  </si>
  <si>
    <t>000</t>
  </si>
  <si>
    <t>page</t>
  </si>
  <si>
    <t>buy</t>
  </si>
  <si>
    <t>made</t>
  </si>
  <si>
    <t>nothing</t>
  </si>
  <si>
    <t>really</t>
  </si>
  <si>
    <t>cgm</t>
  </si>
  <si>
    <t>year's</t>
  </si>
  <si>
    <t>campaign</t>
  </si>
  <si>
    <t>dpodcastweek</t>
  </si>
  <si>
    <t>rk</t>
  </si>
  <si>
    <t>dealing</t>
  </si>
  <si>
    <t>overwhelmed</t>
  </si>
  <si>
    <t>stop</t>
  </si>
  <si>
    <t>shark</t>
  </si>
  <si>
    <t>high</t>
  </si>
  <si>
    <t>along</t>
  </si>
  <si>
    <t>stories</t>
  </si>
  <si>
    <t>living</t>
  </si>
  <si>
    <t>anne</t>
  </si>
  <si>
    <t>kidney</t>
  </si>
  <si>
    <t>anne's</t>
  </si>
  <si>
    <t>look</t>
  </si>
  <si>
    <t>reading</t>
  </si>
  <si>
    <t>sharing</t>
  </si>
  <si>
    <t>raised</t>
  </si>
  <si>
    <t>enough</t>
  </si>
  <si>
    <t>money</t>
  </si>
  <si>
    <t>provide</t>
  </si>
  <si>
    <t>education</t>
  </si>
  <si>
    <t>572</t>
  </si>
  <si>
    <t>pwd</t>
  </si>
  <si>
    <t>something</t>
  </si>
  <si>
    <t>wide</t>
  </si>
  <si>
    <t>important</t>
  </si>
  <si>
    <t>injections</t>
  </si>
  <si>
    <t>onset</t>
  </si>
  <si>
    <t>2004</t>
  </si>
  <si>
    <t>entire</t>
  </si>
  <si>
    <t>feels</t>
  </si>
  <si>
    <t>range</t>
  </si>
  <si>
    <t>treat</t>
  </si>
  <si>
    <t>healthy</t>
  </si>
  <si>
    <t>lifestyle</t>
  </si>
  <si>
    <t>reduce</t>
  </si>
  <si>
    <t>risk</t>
  </si>
  <si>
    <t>take</t>
  </si>
  <si>
    <t>yourself</t>
  </si>
  <si>
    <t>jouw</t>
  </si>
  <si>
    <t>draadloze</t>
  </si>
  <si>
    <t>winnaar</t>
  </si>
  <si>
    <t>compleet</t>
  </si>
  <si>
    <t>bekend</t>
  </si>
  <si>
    <t>onze</t>
  </si>
  <si>
    <t>jij</t>
  </si>
  <si>
    <t>gebruik</t>
  </si>
  <si>
    <t>houden</t>
  </si>
  <si>
    <t>maakt</t>
  </si>
  <si>
    <t>mandy</t>
  </si>
  <si>
    <t>smartphone</t>
  </si>
  <si>
    <t>stap</t>
  </si>
  <si>
    <t>paar</t>
  </si>
  <si>
    <t>maanden</t>
  </si>
  <si>
    <t>insight</t>
  </si>
  <si>
    <t>s8</t>
  </si>
  <si>
    <t>oreo</t>
  </si>
  <si>
    <t>werkte</t>
  </si>
  <si>
    <t>s9</t>
  </si>
  <si>
    <t>pie</t>
  </si>
  <si>
    <t>krijg</t>
  </si>
  <si>
    <t>pomp</t>
  </si>
  <si>
    <t>gekoppeld</t>
  </si>
  <si>
    <t>gsm</t>
  </si>
  <si>
    <t>mine</t>
  </si>
  <si>
    <t>right</t>
  </si>
  <si>
    <t>5</t>
  </si>
  <si>
    <t>pretty</t>
  </si>
  <si>
    <t>battery</t>
  </si>
  <si>
    <t>ll</t>
  </si>
  <si>
    <t>riester</t>
  </si>
  <si>
    <t>tester</t>
  </si>
  <si>
    <t>yang</t>
  </si>
  <si>
    <t>meter</t>
  </si>
  <si>
    <t>q1</t>
  </si>
  <si>
    <t>lt</t>
  </si>
  <si>
    <t>oder</t>
  </si>
  <si>
    <t>hat</t>
  </si>
  <si>
    <t>ihr</t>
  </si>
  <si>
    <t>contour</t>
  </si>
  <si>
    <t>mondaymotivation</t>
  </si>
  <si>
    <t>happyvalentinesday2019</t>
  </si>
  <si>
    <t>start</t>
  </si>
  <si>
    <t>join</t>
  </si>
  <si>
    <t>experts</t>
  </si>
  <si>
    <t>event</t>
  </si>
  <si>
    <t>nutrition</t>
  </si>
  <si>
    <t>basics</t>
  </si>
  <si>
    <t>question</t>
  </si>
  <si>
    <t>during</t>
  </si>
  <si>
    <t>q</t>
  </si>
  <si>
    <t>register</t>
  </si>
  <si>
    <t>Word on Sentiment List #3: Angry/Violent</t>
  </si>
  <si>
    <t>Word1 on Sentiment List #3: Angry/Violent</t>
  </si>
  <si>
    <t>Word2 on Sentiment List #3: Angry/Violent</t>
  </si>
  <si>
    <t>Sentiment List #3: Angry/Violent Word Count</t>
  </si>
  <si>
    <t>Sentiment List #3: Angry/Violent Word Percentage (%)</t>
  </si>
  <si>
    <t>Top URLs in Tweet in Entire Graph</t>
  </si>
  <si>
    <t>Top URLs in Tweet in G1</t>
  </si>
  <si>
    <t>https://beyondtype2.org/beyondpowerful/</t>
  </si>
  <si>
    <t>https://twitter.com/BeyondType2/status/1090701433626902533</t>
  </si>
  <si>
    <t>https://twitter.com/lifeforachildUS/status/1091558015541567489</t>
  </si>
  <si>
    <t>Top URLs in Tweet in G2</t>
  </si>
  <si>
    <t>Top URLs in Tweet in G3</t>
  </si>
  <si>
    <t>Top URLs in Tweet in G4</t>
  </si>
  <si>
    <t>Top URLs in Tweet in G5</t>
  </si>
  <si>
    <t>Top URLs in Tweet in G6</t>
  </si>
  <si>
    <t>Top URLs in Tweet in G7</t>
  </si>
  <si>
    <t>Top URLs in Tweet in G8</t>
  </si>
  <si>
    <t>Top URLs in Tweet in G9</t>
  </si>
  <si>
    <t>Top URLs in Tweet in G10</t>
  </si>
  <si>
    <t>Top URLs in Tweet</t>
  </si>
  <si>
    <t>https://lfacinternational.org/sparearose/ https://mysugr.com/spare-a-rose-save-a-child/ https://www.accu-chek.co.uk/contact-accu-chek-uk-and-roi https://www.healthline.com/diabetesmine/spare-rose-diabetes-insulin-access-2019#1 https://twitter.com/diabetessisters/status/1095043599320973320 https://inspiration.accu-chek.com/ https://twitter.com/BeyondType1/status/1096014451319492608 https://beyondtype2.org/beyondpowerful/ https://twitter.com/BeyondType2/status/1090701433626902533 https://twitter.com/lifeforachildUS/status/1091558015541567489</t>
  </si>
  <si>
    <t>http://main.diabetes.org/site/PageServer?pagename=ADA_Town_Hall_Webinars&amp;utm_source=national&amp;utm_medium=vanity&amp;utm_campaign=living%20with%20diabetes&amp;utm_term=experts&amp;s_src=vanity&amp;s_subsrc=experts https://twitter.com/Jabil/status/1094405345294856192</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</si>
  <si>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 https://rover.ebay.com/rover/1/711-127632-2357-0/16?itm=333077998078&amp;user_name=lipbalmdesigns&amp;spid=6115&amp;mpre=https%3A%2F%2Fwww.ebay.com%2Fitm%2F333077998078&amp;swd=3&amp;mplxParams=user_name%2Citm%2Cswd%2Cmpre%2C&amp;sojTags=du%3Dmpre%2Citm%3Ditm%2Cuser_name%3Duser_name%2Csuri%3Dsuri%2Cspid%3Dspid%2Cswd%3Dswd%2C https://rover.ebay.com/rover/1/711-127632-2357-0/16?itm=333082129201&amp;user_name=lipbalmdesigns&amp;spid=6115&amp;mpre=https%3A%2F%2Fwww.ebay.com%2Fitm%2F333082129201&amp;swd=3&amp;mplxParams=user_name%2Citm%2Cswd%2Cmpre%2C&amp;sojTags=du%3Dmpre%2Citm%3Ditm%2Cuser_name%3Duser_name%2Csuri%3Dsuri%2Cspid%3Dspid%2Cswd%3Dswd%2C https://rover.ebay.com/rover/1/711-127632-2357-0/16?itm=153372414604&amp;user_name=jbnetauctionsnstuff&amp;spid=6115&amp;mpre=https%3A%2F%2Fwww.ebay.com%2Fitm%2F153372414604&amp;swd=3&amp;mplxParams=user_name%2Citm%2Cswd%2Cmpre%2C&amp;sojTags=du%3Dmpre%2Citm%3Ditm%2Cuser_name%3Duser_name%2Csuri%3Dsuri%2Cspid%3Dspid%2Cswd%3Dswd%2C</t>
  </si>
  <si>
    <t>https://www.bhinneka.com/promo/alat-cek-gula-darah?utm_source=bhinneka+twitter&amp;utm_medium=social+o&amp;utm_campaign=n+cek+gula+darah+mudah+dari+rumah https://www.accu-chek.cl/microsites/accu-chek-connect</t>
  </si>
  <si>
    <t>https://www.accu-chek.nl/meters/mobile https://www.nummer1diabetesapp.nl/# https://www.accu-chek.nl/ervaringen/met-mysugr-krijg-ik-grip-op-mijn-diabetes https://www.facebook.com/AccuChekNederland/?ref=settings</t>
  </si>
  <si>
    <t>https://diabetes-leben.com/2018/01/40-diabetes-sprueche-die-du-kennen-solltest.html https://www.mein-buntes-leben.de/ilkas-tipps-rund-um-diabetes-und-wintersport?utm_source=winterurlaub-auf-der-piste&amp;utm_medium=MBL-2018&amp;utm_campaign=Twitter-Post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</si>
  <si>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</si>
  <si>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</si>
  <si>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</si>
  <si>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</si>
  <si>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</si>
  <si>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</si>
  <si>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</si>
  <si>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</si>
  <si>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</si>
  <si>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</si>
  <si>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</si>
  <si>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</si>
  <si>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accu-chek.com lfacinternational.org mysugr.com beyondtype2.org co.uk healthline.com custhelp.com instagram.com facebook.com</t>
  </si>
  <si>
    <t>diabetes.org twitter.com</t>
  </si>
  <si>
    <t>bhinneka.com accu-chek.cl</t>
  </si>
  <si>
    <t>accu-chek.nl nummer1diabetesapp.nl facebook.com</t>
  </si>
  <si>
    <t>diabetes-leben.com mein-buntes-leben.de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</si>
  <si>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</si>
  <si>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</si>
  <si>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</si>
  <si>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</si>
  <si>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</si>
  <si>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</si>
  <si>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</si>
  <si>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</si>
  <si>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aslibikintenang</t>
  </si>
  <si>
    <t>belanjabarangcowok</t>
  </si>
  <si>
    <t>alarma</t>
  </si>
  <si>
    <t>Top Hashtags in Tweet in G8</t>
  </si>
  <si>
    <t>Top Hashtags in Tweet in G9</t>
  </si>
  <si>
    <t>valentijnsdag</t>
  </si>
  <si>
    <t>bloedglucosewaarden</t>
  </si>
  <si>
    <t>voeding</t>
  </si>
  <si>
    <t>beweging</t>
  </si>
  <si>
    <t>Top Hashtags in Tweet in G10</t>
  </si>
  <si>
    <t>Top Hashtags in Tweet</t>
  </si>
  <si>
    <t>sparearose diabetes t1d peersupport diabetesmoments type2diabetes dblog mondaymotivation happyvalentinesday2019 realdstories</t>
  </si>
  <si>
    <t>imwithmypeople doc</t>
  </si>
  <si>
    <t>accuchek freeshipping ebay accucheck accucheckguide accucheckteststrips teststripsforsale brandnewmintboxes wontlastlong makeanoffer</t>
  </si>
  <si>
    <t>accuchek medidor aslibikintenang belanjabarangcowok diabetes alarma app</t>
  </si>
  <si>
    <t>diabetes mysugr accu valentijnsdag bloedglucosewaarden voeding beweging app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</si>
  <si>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</si>
  <si>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</si>
  <si>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</si>
  <si>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</si>
  <si>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</si>
  <si>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</si>
  <si>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</si>
  <si>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</si>
  <si>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</si>
  <si>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</si>
  <si>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</si>
  <si>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</si>
  <si>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cs diabetes accuchek_us out sparearose s m day know thanks</t>
  </si>
  <si>
    <t>patients ask</t>
  </si>
  <si>
    <t>dansnyderfox25 okcfox chipmaxhamwx emilytvnews everything good glucose test</t>
  </si>
  <si>
    <t>dexcom s good blood hear 1paulcoker contour next diabetestechsoc readings</t>
  </si>
  <si>
    <t>ebay accu accuchek check exp chek same day fastclix out</t>
  </si>
  <si>
    <t>lifeofadiabetic sweetercherise yoga_o accuchek_us batteries meters mine stephenstype1 days 3</t>
  </si>
  <si>
    <t>accuchek diabetes 2 type accu chek 00 di atención tu</t>
  </si>
  <si>
    <t>app diabetes mysugr perfect sinds android jouw accu chek mobile</t>
  </si>
  <si>
    <t>accu check tester 4 3</t>
  </si>
  <si>
    <t>q1 insulin pump gbdoc</t>
  </si>
  <si>
    <t>diabetes oder hat ihr</t>
  </si>
  <si>
    <t>Top Word Pairs in Tweet in Entire Graph</t>
  </si>
  <si>
    <t>accu,chek</t>
  </si>
  <si>
    <t>accuchek,ebay</t>
  </si>
  <si>
    <t>check,out</t>
  </si>
  <si>
    <t>same,day</t>
  </si>
  <si>
    <t>out,accu</t>
  </si>
  <si>
    <t>brand,new</t>
  </si>
  <si>
    <t>accu,check</t>
  </si>
  <si>
    <t>chek,guide</t>
  </si>
  <si>
    <t>test,strips</t>
  </si>
  <si>
    <t>guide,brand</t>
  </si>
  <si>
    <t>Top Word Pairs in Tweet in G1</t>
  </si>
  <si>
    <t>sorry,hear</t>
  </si>
  <si>
    <t>save,child</t>
  </si>
  <si>
    <t>spare,rose</t>
  </si>
  <si>
    <t>sparearose,save</t>
  </si>
  <si>
    <t>valentine,s</t>
  </si>
  <si>
    <t>s,day</t>
  </si>
  <si>
    <t>m,giving</t>
  </si>
  <si>
    <t>talk,lot</t>
  </si>
  <si>
    <t>don,t</t>
  </si>
  <si>
    <t>Top Word Pairs in Tweet in G2</t>
  </si>
  <si>
    <t>Top Word Pairs in Tweet in G3</t>
  </si>
  <si>
    <t>dansnyderfox25,okcfox</t>
  </si>
  <si>
    <t>chipmaxhamwx,emilytvnews</t>
  </si>
  <si>
    <t>okcfox,chipmaxhamwx</t>
  </si>
  <si>
    <t>glucose,test</t>
  </si>
  <si>
    <t>Top Word Pairs in Tweet in G4</t>
  </si>
  <si>
    <t>1paulcoker,dexcom</t>
  </si>
  <si>
    <t>contour,next</t>
  </si>
  <si>
    <t>blood,glucose</t>
  </si>
  <si>
    <t>Top Word Pairs in Tweet in G5</t>
  </si>
  <si>
    <t>new,50</t>
  </si>
  <si>
    <t>Top Word Pairs in Tweet in G6</t>
  </si>
  <si>
    <t>sweetercherise,accuchek_us</t>
  </si>
  <si>
    <t>yoga_o,lifeofadiabetic</t>
  </si>
  <si>
    <t>lifeofadiabetic,sweetercherise</t>
  </si>
  <si>
    <t>Top Word Pairs in Tweet in G7</t>
  </si>
  <si>
    <t>type,2</t>
  </si>
  <si>
    <t>2,diabetes</t>
  </si>
  <si>
    <t>diabetes,accuchek</t>
  </si>
  <si>
    <t>accuchek,medidor</t>
  </si>
  <si>
    <t>servicio,atención</t>
  </si>
  <si>
    <t>atención,cliente</t>
  </si>
  <si>
    <t>00,hrs</t>
  </si>
  <si>
    <t>Top Word Pairs in Tweet in G8</t>
  </si>
  <si>
    <t>Top Word Pairs in Tweet in G9</t>
  </si>
  <si>
    <t>mysugr,app</t>
  </si>
  <si>
    <t>chek,mobile</t>
  </si>
  <si>
    <t>draadloze,adapter</t>
  </si>
  <si>
    <t>accuchek_nl,sinds</t>
  </si>
  <si>
    <t>sinds,paar</t>
  </si>
  <si>
    <t>paar,maanden</t>
  </si>
  <si>
    <t>maanden,pump</t>
  </si>
  <si>
    <t>pump,app</t>
  </si>
  <si>
    <t>app,insight</t>
  </si>
  <si>
    <t>Top Word Pairs in Tweet in G10</t>
  </si>
  <si>
    <t>Top Word Pairs in Tweet</t>
  </si>
  <si>
    <t>sorry,hear  save,child  accu,chek  spare,rose  sparearose,save  valentine,s  s,day  m,giving  talk,lot  don,t</t>
  </si>
  <si>
    <t>dansnyderfox25,okcfox  chipmaxhamwx,emilytvnews  okcfox,chipmaxhamwx  glucose,test</t>
  </si>
  <si>
    <t>1paulcoker,dexcom  contour,next  blood,glucose</t>
  </si>
  <si>
    <t>accuchek,ebay  accu,chek  same,day  check,out  out,accu  brand,new  test,strips  chek,guide  guide,brand  new,50</t>
  </si>
  <si>
    <t>sweetercherise,accuchek_us  yoga_o,lifeofadiabetic  lifeofadiabetic,sweetercherise</t>
  </si>
  <si>
    <t>type,2  2,diabetes  accu,chek  diabetes,accuchek  accuchek,medidor  servicio,atención  atención,cliente  00,hrs</t>
  </si>
  <si>
    <t>mysugr,app  accu,chek  chek,mobile  draadloze,adapter  accuchek_nl,sinds  sinds,paar  paar,maanden  maanden,pump  pump,app  app,insight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</si>
  <si>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</si>
  <si>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</si>
  <si>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</si>
  <si>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</si>
  <si>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</si>
  <si>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</si>
  <si>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</si>
  <si>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</si>
  <si>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</si>
  <si>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</si>
  <si>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</si>
  <si>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</si>
  <si>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</si>
  <si>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</si>
  <si>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</si>
  <si>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</si>
  <si>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acchek_us</t>
  </si>
  <si>
    <t>Top Replied-To in G8</t>
  </si>
  <si>
    <t>Top Mentioned in G8</t>
  </si>
  <si>
    <t>Top Replied-To in G9</t>
  </si>
  <si>
    <t>Top Mentioned in G9</t>
  </si>
  <si>
    <t>Top Replied-To in G10</t>
  </si>
  <si>
    <t>Top Mentioned in G10</t>
  </si>
  <si>
    <t>Top Replied-To in Tweet</t>
  </si>
  <si>
    <t>accuchek_us pinkieheather kfer_games hangrypancreas thedinobetic diabetessisters grumpy_pumper marcynovakwx justiceseeker03 beyondtype2</t>
  </si>
  <si>
    <t>breckbear accuchek_us marcynovakwx</t>
  </si>
  <si>
    <t>1paulcoker tims_pants</t>
  </si>
  <si>
    <t>yoga_o lifeofadiabetic stephenstype1</t>
  </si>
  <si>
    <t>accuchek_nl bianske</t>
  </si>
  <si>
    <t>Top Mentioned in Tweet</t>
  </si>
  <si>
    <t>beyondtype1 cwdiabetes renzas accuchek_us diabetesmine grumpy_pumper beyondtype2</t>
  </si>
  <si>
    <t>ebhc shhpens hca ihmc doolittleinst socialdeskpcola abbottnews bayer bayer4crops accuchek_us</t>
  </si>
  <si>
    <t>dansnyderfox25 okcfox chipmaxhamwx emilytvnews</t>
  </si>
  <si>
    <t>dexcom diabetestechsoc</t>
  </si>
  <si>
    <t>sweetercherise accuchek_us lifeofadiabetic stephenstype1 yoga_o</t>
  </si>
  <si>
    <t>accuchek_ca accuchek_us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</si>
  <si>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</si>
  <si>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</si>
  <si>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</si>
  <si>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</si>
  <si>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</si>
  <si>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</si>
  <si>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</si>
  <si>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</si>
  <si>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</si>
  <si>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</si>
  <si>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</si>
  <si>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</si>
  <si>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nelliexoxoxo diabeteshf diabetesmine grumpy_pumper justiceseeker03 renzas melodywhore stephiesteez chelcierice hangrypancreas</t>
  </si>
  <si>
    <t>bayer4crops amdiabetesassn lillypad mdt_diabetes roche bayer abbottnews merck sharpermanstan shhpens</t>
  </si>
  <si>
    <t>okcfox dansnyderfox25 marcynovakwx chipmaxhamwx emilytvnews breckbear</t>
  </si>
  <si>
    <t>tims_pants aprilormand 1paulcoker diabetestechsoc dexcom</t>
  </si>
  <si>
    <t>sweetpeagifts ebay jeffbman lipbalmdesigns</t>
  </si>
  <si>
    <t>sweetercherise lifeofadiabetic stephenstype1 yoga_o</t>
  </si>
  <si>
    <t>bhinneka accuchekchile brightember accuchek_pk</t>
  </si>
  <si>
    <t>freestylediabet peterbdale</t>
  </si>
  <si>
    <t>bianske accuchek_nl</t>
  </si>
  <si>
    <t>sopitas hakimgzl89</t>
  </si>
  <si>
    <t>accuchek_ca tayloraschott</t>
  </si>
  <si>
    <t>gbdoctchost lisajeynd</t>
  </si>
  <si>
    <t>accuchek_de staeffblo</t>
  </si>
  <si>
    <t>URLs in Tweet by Count</t>
  </si>
  <si>
    <t>https://www.accu-chek.co.uk/contact-accu-chek-uk-and-roi https://twitter.com/BeyondType2/status/1097505266998890496 https://accuchek.custhelp.com/app/chat/chat_launch https://inspiration.accu-chek.com/story/spare-rose-0 https://mysugr.com/spare-a-rose-save-a-child/ https://www.healthline.com/diabetesmine/spare-rose-diabetes-insulin-access-2019#1 https://twitter.com/DiabetesMine/status/1094966789233131521 https://www.accu-chek.com/chat-live-now https://twitter.com/BeyondType2/status/1096126035190411264 https://lfacinternational.org/sparearose/</t>
  </si>
  <si>
    <t>https://www.accu-chek.nl/meters/mobile https://www.facebook.com/AccuChekNederland/?ref=settings https://www.accu-chek.nl/ervaringen/met-mysugr-krijg-ik-grip-op-mijn-diabetes https://www.nummer1diabetesapp.nl/#</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</si>
  <si>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</si>
  <si>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https://diabetessisters.org/between-lines https://twitter.com/accuchek_us/status/1095056813081399302</t>
  </si>
  <si>
    <t>https://twitter.com/accuchek_us/status/1095322750380584961 https://lfacinternational.org/sparearose/ https://mysugr.com/spare-a-rose-save-a-child/</t>
  </si>
  <si>
    <t>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 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333077998078&amp;user_name=lipbalmdesigns&amp;spid=6115&amp;mpre=https%3A%2F%2Fwww.ebay.com%2Fitm%2F333077998078&amp;swd=3&amp;mplxParams=user_name%2Citm%2Cswd%2Cmpre%2C&amp;sojTags=du%3Dmpre%2Citm%3Ditm%2Cuser_name%3Duser_name%2Csuri%3Dsuri%2Cspid%3Dspid%2Cswd%3Dswd%2C https://rover.ebay.com/rover/1/711-127632-2357-0/16?itm=333082129201&amp;user_name=lipbalmdesigns&amp;spid=6115&amp;mpre=https%3A%2F%2Fwww.ebay.com%2Fitm%2F333082129201&amp;swd=3&amp;mplxParams=user_name%2Citm%2Cswd%2Cmpre%2C&amp;sojTags=du%3Dmpre%2Citm%3Ditm%2Cuser_name%3Duser_name%2Csuri%3Dsuri%2Cspid%3Dspid%2Cswd%3Dswd%2C</t>
  </si>
  <si>
    <t>URLs in Tweet by Salience</t>
  </si>
  <si>
    <t>https://rover.ebay.com/rover/1/711-127632-2357-0/16?itm=333077998078&amp;user_name=lipbalmdesigns&amp;spid=2047675&amp;mpre=https%3A%2F%2Fwww.ebay.com%2Fitm%2F-%2F333077998078&amp;swd=3&amp;mplxParams=user_name%2Citm%2Cswd%2Cmpre%2C&amp;sojTags=du%3Dmpre%2Citm%3Ditm%2Cuser_name%3Duser_name%2Csuri%3Dsuri%2Cspid%3Dspid%2Cswd%3Dswd%2C https://rover.ebay.com/rover/1/711-127632-2357-0/16?itm=333066444791&amp;user_name=lipbalmdesigns&amp;spid=2047675&amp;mpre=https%3A%2F%2Fwww.ebay.com%2Fitm%2F-%2F333066444791&amp;swd=3&amp;mplxParams=user_name%2Citm%2Cswd%2Cmpre%2C&amp;sojTags=du%3Dmpre%2Citm%3Ditm%2Cuser_name%3Duser_name%2Csuri%3Dsuri%2Cspid%3Dspid%2Cswd%3Dswd%2C https://rover.ebay.com/rover/1/711-127632-2357-0/16?itm=333082129201&amp;user_name=lipbalmdesigns&amp;spid=2047675&amp;mpre=https%3A%2F%2Fwww.ebay.com%2Fitm%2F-%2F333082129201&amp;swd=3&amp;mplxParams=user_name%2Citm%2Cswd%2Cmpre%2C&amp;sojTags=du%3Dmpre%2Citm%3Ditm%2Cuser_name%3Duser_name%2Csuri%3Dsuri%2Cspid%3Dspid%2Cswd%3Dswd%2C</t>
  </si>
  <si>
    <t>Domains in Tweet by Count</t>
  </si>
  <si>
    <t>twitter.com accu-chek.com co.uk custhelp.com mysugr.com healthline.com lfacinternational.org beyondtype2.org</t>
  </si>
  <si>
    <t>accu-chek.nl facebook.com nummer1diabetesapp.nl</t>
  </si>
  <si>
    <t>diabetessisters.org twitter.com</t>
  </si>
  <si>
    <t>twitter.com lfacinternational.org mysugr.com</t>
  </si>
  <si>
    <t>Domains in Tweet by Salience</t>
  </si>
  <si>
    <t>Hashtags in Tweet by Count</t>
  </si>
  <si>
    <t>sparearose diabetes peersupport type2diabetes diabetesmoments mondaymotivation happyvalentinesday2019 youarenotalone tuesdaythoughts diabetesinthewild</t>
  </si>
  <si>
    <t>diabetes mysugr accu bloedglucosewaarden voeding beweging app valentijnsdag</t>
  </si>
  <si>
    <t>accuchek fastclixlancets brandnew freesamedayshipping mintboxes experiation2022 ebay lancetsforsale accucheckguide accucheckteststrips</t>
  </si>
  <si>
    <t>dblog diabetes ihavecreatedamonster</t>
  </si>
  <si>
    <t>sparearose t1d gbdoc ozdoc dsma</t>
  </si>
  <si>
    <t>diabetestype1 diabetes accuchek diabeteshumor insulin4all medtronic dexcom</t>
  </si>
  <si>
    <t>t1d livebeyond diabetescomplications</t>
  </si>
  <si>
    <t>accuchek medidor alarma app</t>
  </si>
  <si>
    <t>accuchek freeshipping diabeticsuppliesforsale ebay accucheck fastclix lancingdevice brandnewmintbox exp8 fastclixlancets</t>
  </si>
  <si>
    <t>Hashtags in Tweet by Salience</t>
  </si>
  <si>
    <t>accu bloedglucosewaarden voeding beweging app valentijnsdag mysugr diabetes</t>
  </si>
  <si>
    <t>fastclixlancets brandnew freesamedayshipping mintboxes experiation2022 ebay lancetsforsale accucheckguide accucheckteststrips teststripsforsale</t>
  </si>
  <si>
    <t>dexcom insulin diabetes cgm</t>
  </si>
  <si>
    <t>t1d gbdoc ozdoc dsma sparearose</t>
  </si>
  <si>
    <t>medidor alarma app accuchek</t>
  </si>
  <si>
    <t>fastclix freeshipping diabeticsuppliesforsale ebay accucheck lancingdevice brandnewmintbox exp8 fastclixlancets brandnew</t>
  </si>
  <si>
    <t>Top Words in Tweet by Count</t>
  </si>
  <si>
    <t>cs diabetes sparearose welcome sorry great out day life community</t>
  </si>
  <si>
    <t>andrewsinst ebhc shhpens hca ihmc doolittleinst socialdeskpcola abbottnews bayer bayer4crops</t>
  </si>
  <si>
    <t>accu check tester 4 3 ordered new guide website tested</t>
  </si>
  <si>
    <t>freestylediabet vacation last sensor fell steam room haven't order more</t>
  </si>
  <si>
    <t>lifeofadiabetic meters yoga_o sweetercherise accuchek_us short life guide batteries love</t>
  </si>
  <si>
    <t>days batteries 3 stephenstype1 yoga_o sweetercherise accuchek_us yea 5 6</t>
  </si>
  <si>
    <t>dexcom good 1paulcoker contour next diabetestechsoc readings blood wish urban</t>
  </si>
  <si>
    <t>check out accu smart view diabetic glucose blood sugar test</t>
  </si>
  <si>
    <t>patients ask encourage w t2d join free experts event nutrition</t>
  </si>
  <si>
    <t>tims_pants dexcom right know blood glucose tests nearly accurate people</t>
  </si>
  <si>
    <t>acchek_us isnt connect app android play store</t>
  </si>
  <si>
    <t>diabetes ist der oder hat im ihr eine frage richtigen</t>
  </si>
  <si>
    <t>gbdoctchost gbdoc q1 pump accu chek spirit combo lt 3</t>
  </si>
  <si>
    <t>q1 treat diabetes diet alone medication insulin injections pump gbdoc</t>
  </si>
  <si>
    <t>use simple accuchek_us guide s fairly discount program plus free</t>
  </si>
  <si>
    <t>di yang nggak masalah makan enak weekend asal kontrol juga</t>
  </si>
  <si>
    <t>test strip subscriptions help cut down costs diabetes supplies read</t>
  </si>
  <si>
    <t>un riester sopitas estetoscopio littmann classic ll glucometro performa baumanometro</t>
  </si>
  <si>
    <t>recuerdan ese hermoso momento</t>
  </si>
  <si>
    <t>lifeofadiabetic mine month still going dex checking 2 3x day</t>
  </si>
  <si>
    <t>de op mijn met ik app android accuchek_nl heb sinds</t>
  </si>
  <si>
    <t>de je met en diabetes app van het om mysugr</t>
  </si>
  <si>
    <t>research shown taking vacations actually help boost health whether s</t>
  </si>
  <si>
    <t>diabetes type 2 healthy lifestyle risk secret managing found pill</t>
  </si>
  <si>
    <t>ebay accu exp via check chek same day out brand</t>
  </si>
  <si>
    <t>way spend saturday night ve little absent last few days</t>
  </si>
  <si>
    <t>kfer_games accuchek_us beyondtype1 alone here</t>
  </si>
  <si>
    <t>accuchek_us cwdiabetes beyondtype1 need diabetes thanks time hi favour 4yr</t>
  </si>
  <si>
    <t>accuchek_us having trouble new accu chek mobile wireless adapter help</t>
  </si>
  <si>
    <t>contribute pwd something wide world diabetes advocacy s important</t>
  </si>
  <si>
    <t>year last spare rose raised enough money provide insulin diabetes</t>
  </si>
  <si>
    <t>story month real kidney last introduced between lines featuring stories</t>
  </si>
  <si>
    <t>diabetes diagnosis m still accuchek_us today marked 10 years mystery</t>
  </si>
  <si>
    <t>check out year's sparearose campaign dpodcastweek dblog doc diabetes rk</t>
  </si>
  <si>
    <t>accuchek_us made contact months nothing diabetes cgm buy product service</t>
  </si>
  <si>
    <t>spare rose save child</t>
  </si>
  <si>
    <t>sparearose s support m please save child life talk lot</t>
  </si>
  <si>
    <t>going dexcom hey re 71 down know keep eye srsly</t>
  </si>
  <si>
    <t>s dexcom hear someone urgent low go waiting line food</t>
  </si>
  <si>
    <t>accuchek_us thanks</t>
  </si>
  <si>
    <t>called doctor earliest wednesday here s hoping manage stay out</t>
  </si>
  <si>
    <t>february black history month simple fact african americans more affected</t>
  </si>
  <si>
    <t>dansnyderfox25 okcfox chipmaxhamwx emilytvnews good glucose test breckbear everything doing</t>
  </si>
  <si>
    <t>out accuchek_us call find yesterday again told 2 ago monitor</t>
  </si>
  <si>
    <t>diabetestype1 diabetes diabeteshumor insulin4all medtronic dexcom</t>
  </si>
  <si>
    <t>accuchek_us out thank yes being surrounded people love helps managing</t>
  </si>
  <si>
    <t>need day</t>
  </si>
  <si>
    <t>drink glucose test disgusting omg y lied drinking medicine</t>
  </si>
  <si>
    <t>glucose test morning</t>
  </si>
  <si>
    <t>accuchek_us now lol thanks new transmitter guess sick ugh feel</t>
  </si>
  <si>
    <t>guilt t1d know over complications managed mybdiabtrs better prevented hemorrhage</t>
  </si>
  <si>
    <t>de el accu chek con 00 la atención tu una</t>
  </si>
  <si>
    <t>ebay accu exp via check fastclix 2022 chek same day</t>
  </si>
  <si>
    <t>marcynovakwx dansnyderfox25 okcfox chipmaxhamwx emilytvnews prayers everything alright</t>
  </si>
  <si>
    <t>Top Words in Tweet by Salience</t>
  </si>
  <si>
    <t>cs diabetes sorry sparearose m welcome out life community great</t>
  </si>
  <si>
    <t>short life guide batteries love hate battery lifeofadiabetic meters yoga_o</t>
  </si>
  <si>
    <t>days stephenstype1 yoga_o sweetercherise accuchek_us yea 5 6 before having</t>
  </si>
  <si>
    <t>good wish urban legend much more carefully managed m using</t>
  </si>
  <si>
    <t>diabetes ist im ihr eine frage richtigen einstellung betazellen sind</t>
  </si>
  <si>
    <t>gsm die meer hij hem bluetooth ziet trouwens wel de</t>
  </si>
  <si>
    <t>de het je accu chek mobile draadloze adapter winnaar bekend</t>
  </si>
  <si>
    <t>healthy risk type 2 secret managing found pill cases best</t>
  </si>
  <si>
    <t>100 2 lancets 1 box 102 ship accucheck listed fastclix</t>
  </si>
  <si>
    <t>diabetes need thanks time hi favour 4yr old son taken</t>
  </si>
  <si>
    <t>month real last introduced between lines featuring stories women living</t>
  </si>
  <si>
    <t>diabetes diagnosis m still today marked 10 years mystery finally</t>
  </si>
  <si>
    <t>buy product service don t seem setup sell over 2</t>
  </si>
  <si>
    <t>m talk lot community today t giving support please save</t>
  </si>
  <si>
    <t>breckbear everything doing still hospital news 11 accuchek_us having long</t>
  </si>
  <si>
    <t>call find again 2 ago monitor days out know expected</t>
  </si>
  <si>
    <t>out thank yes being surrounded people love helps managing diabetes</t>
  </si>
  <si>
    <t>now lol thanks new transmitter guess sick ugh feel semi</t>
  </si>
  <si>
    <t>00 una hrs instant atención tu de el con para</t>
  </si>
  <si>
    <t>check fastclix 100 2 lancets 1 box 102 ship guide</t>
  </si>
  <si>
    <t>Top Word Pairs in Tweet by Count</t>
  </si>
  <si>
    <t>sorry,hear  vibes,way  better,soon  soon,cs  accu,chek  welcome,cs  pinkieheather,welcome  positive,vibes  feel,better  way,cs</t>
  </si>
  <si>
    <t>andrewsinst,ebhc  ebhc,shhpens  shhpens,hca  hca,ihmc  ihmc,doolittleinst  doolittleinst,socialdeskpcola  socialdeskpcola,abbottnews  abbottnews,bayer  bayer,bayer4crops  bayer4crops,accuchek_us</t>
  </si>
  <si>
    <t>accu,check  ordered,new  new,accu  check,guide  guide,tester  tester,accu  check,website  website,tested  tested,blood  blood,4</t>
  </si>
  <si>
    <t>freestylediabet,vacation  vacation,last  last,sensor  sensor,fell  fell,steam  steam,room  room,haven't  haven't,order  order,more  more,4</t>
  </si>
  <si>
    <t>yoga_o,lifeofadiabetic  lifeofadiabetic,sweetercherise  sweetercherise,accuchek_us  accuchek_us,guide  guide,meters  sweetercherise,batteries  batteries,accuchek_us  accuchek_us,meters  meters,short  short,life</t>
  </si>
  <si>
    <t>stephenstype1,yoga_o  yoga_o,sweetercherise  sweetercherise,accuchek_us  accuchek_us,yea  yea,5  5,6  6,days  days,before  before,having  having,change</t>
  </si>
  <si>
    <t>1paulcoker,dexcom  contour,next  dexcom,wish  wish,urban  urban,legend  legend,much  much,more  more,carefully  carefully,managed  managed,m</t>
  </si>
  <si>
    <t>check,out  out,accu  accu,check  check,smart  smart,view  view,diabetic  diabetic,glucose  glucose,blood  blood,sugar  sugar,test</t>
  </si>
  <si>
    <t>encourage,patients  patients,w  w,t2d  t2d,join  join,free  free,ask  ask,experts  experts,event  event,nutrition  nutrition,basics</t>
  </si>
  <si>
    <t>tims_pants,dexcom  dexcom,right  right,know  know,blood  blood,glucose  glucose,tests  tests,nearly  nearly,accurate  accurate,people  people,think</t>
  </si>
  <si>
    <t>acchek_us,isnt  isnt,accuchek  accuchek,connect  connect,app  app,android  android,play  play,store</t>
  </si>
  <si>
    <t>diabetes,ist  ist,eine  eine,frage  frage,der  der,richtigen  richtigen,einstellung  einstellung,betazellen  betazellen,sind  sind,soooo  soooo,mainstream</t>
  </si>
  <si>
    <t>gbdoctchost,gbdoc  gbdoc,q1  q1,pump  pump,accu  accu,chek  chek,spirit  spirit,combo  combo,lt  lt,3  3,novorapid</t>
  </si>
  <si>
    <t>q1,treat  treat,diabetes  diabetes,diet  diet,alone  alone,medication  medication,insulin  insulin,injections  injections,pump  pump,gbdoc</t>
  </si>
  <si>
    <t>accuchek_us,use  use,guide  guide,s  s,fairly  fairly,simple  simple,use  use,discount  discount,program  program,plus  plus,free</t>
  </si>
  <si>
    <t>nggak,masalah  masalah,makan  makan,enak  enak,di  di,weekend  weekend,asal  asal,kontrol  kontrol,juga  juga,gula  gula,darah</t>
  </si>
  <si>
    <t>test,strip  strip,subscriptions  subscriptions,help  help,cut  cut,down  down,costs  costs,diabetes  diabetes,supplies  supplies,read  read,guide</t>
  </si>
  <si>
    <t>sopitas,un  un,estetoscopio  estetoscopio,littmann  littmann,classic  classic,ll  ll,glucometro  glucometro,accuchek  accuchek,performa  performa,un  un,baumanometro</t>
  </si>
  <si>
    <t>recuerdan,ese  ese,hermoso  hermoso,momento</t>
  </si>
  <si>
    <t>lifeofadiabetic,mine  mine,month  month,still  still,going  going,dex  dex,checking  checking,2  2,3x  3x,day  day,check</t>
  </si>
  <si>
    <t>op,mijn  accuchek_nl,ik  ik,heb  heb,sinds  sinds,een  een,paar  paar,maanden  maanden,de  de,pump  pump,app</t>
  </si>
  <si>
    <t>met,de  je,diabetes  accu,chek  chek,mobile  draadloze,adapter  de,mysugr  mysugr,app  van,mysugr  de,winnaar  gebruik,van</t>
  </si>
  <si>
    <t>research,shown  shown,taking  taking,vacations  vacations,actually  actually,help  help,boost  boost,health  health,whether  whether,s  s,trip</t>
  </si>
  <si>
    <t>type,2  2,diabetes  diabetes,accuchek  secret,managing  managing,type  diabetes,found  found,pill  pill,cases  cases,best  best,way</t>
  </si>
  <si>
    <t>accuchek,via  via,ebay  accu,chek  same,day  check,out  out,accu  brand,new  chek,guide  guide,brand  new,50</t>
  </si>
  <si>
    <t>way,spend  spend,saturday  saturday,night  night,ve  ve,little  little,absent  absent,last  last,few  few,days  days,diagnosed</t>
  </si>
  <si>
    <t>kfer_games,accuchek_us  accuchek_us,beyondtype1  beyondtype1,alone  alone,here</t>
  </si>
  <si>
    <t>accuchek_us,cwdiabetes  cwdiabetes,beyondtype1  beyondtype1,thanks  hi,need  need,favour  favour,4yr  4yr,old  old,son  son,taken  taken,hospital</t>
  </si>
  <si>
    <t>accuchek_us,having  having,trouble  trouble,new  new,accu  accu,chek  chek,mobile  mobile,wireless  wireless,adapter  adapter,help  help,fix</t>
  </si>
  <si>
    <t>pwd,something  something,contribute  contribute,wide  wide,world  world,diabetes  diabetes,advocacy  advocacy,s  s,important  important,contribute  contribute,contribute</t>
  </si>
  <si>
    <t>last,year  year,spare  spare,rose  rose,raised  raised,enough  enough,money  money,provide  provide,insulin  insulin,diabetes  diabetes,education</t>
  </si>
  <si>
    <t>last,month  month,introduced  introduced,between  between,lines  lines,featuring  featuring,stories  stories,real  real,women  women,living  living,real</t>
  </si>
  <si>
    <t>today,marked  marked,10  10,years  years,diabetes  diabetes,diagnosis  diagnosis,m  m,still  still,diabetes  diabetes,mystery  mystery,m</t>
  </si>
  <si>
    <t>check,out  out,year's  year's,sparearose  sparearose,campaign  campaign,dpodcastweek  dpodcastweek,dblog  dblog,doc  doc,diabetes  diabetes,rk</t>
  </si>
  <si>
    <t>made,contact  diabetes,cgm  accuchek_us,buy  buy,product  product,service  service,don  don,t  t,seem  seem,setup  setup,sell</t>
  </si>
  <si>
    <t>spare,rose  rose,save  save,child</t>
  </si>
  <si>
    <t>talk,lot  valentine,s  s,day  m,giving  accuchek_us,renzas  renzas,thank  thank,asking  asking,support  support,sparearose  please,donate</t>
  </si>
  <si>
    <t>sparearose,attd2019</t>
  </si>
  <si>
    <t>dexcom,hey  hey,re  re,71  71,going  going,down  down,know  know,keep  keep,eye  eye,srsly  srsly,don</t>
  </si>
  <si>
    <t>hear,someone  someone,s  s,urgent  urgent,low  low,dexcom  dexcom,go  go,waiting  waiting,line  line,food  food,s</t>
  </si>
  <si>
    <t>accuchek_us,thanks  thanks,accuchek_us</t>
  </si>
  <si>
    <t>called,doctor  doctor,earliest  earliest,wednesday  wednesday,here  here,s  s,hoping  hoping,manage  manage,stay  stay,out  out,dka</t>
  </si>
  <si>
    <t>february,black  black,history  history,month  month,simple  simple,fact  fact,african  african,americans  americans,more  more,affected  affected,diabetes</t>
  </si>
  <si>
    <t>dansnyderfox25,okcfox  chipmaxhamwx,emilytvnews  glucose,test  breckbear,dansnyderfox25  okcfox,chipmaxhamwx  emilytvnews,everything  everything,good  good,doing  doing,glucose  still,hospital</t>
  </si>
  <si>
    <t>call,find  find,out  accuchek_us,know  know,expected  expected,gave  gave,number  number,call  out,same  same,thing  thing,found</t>
  </si>
  <si>
    <t>diabetes,diabetestype1  diabetestype1,accuchek  accuchek,diabeteshumor  diabeteshumor,insulin4all  insulin4all,diabetestype1  diabetestype1,medtronic  medtronic,dexcom</t>
  </si>
  <si>
    <t>accuchek_us,thank  accuchek_us,yes  yes,being  being,surrounded  surrounded,people  people,love  love,helps  helps,managing  managing,diabetes  diabetes,easier</t>
  </si>
  <si>
    <t>need,day</t>
  </si>
  <si>
    <t>drink,glucose  glucose,test  test,disgusting  disgusting,omg  omg,y  y,lied  lied,drinking  drinking,medicine</t>
  </si>
  <si>
    <t>glucose,test  test,morning</t>
  </si>
  <si>
    <t>accuchek_us,lol  lol,thanks  guess,sick  sick,now  now,ugh  ugh,feel  feel,semi  semi,hit  dexcom,giving  giving,finger</t>
  </si>
  <si>
    <t>guilt,over  over,t1d  t1d,complications  complications,managed  managed,mybdiabtrs  mybdiabtrs,better  better,prevented  prevented,hemorrhage  hemorrhage,know  know,way</t>
  </si>
  <si>
    <t>accu,chek  de,atención  accuchek,medidor  servicio,de  atención,al  al,cliente  00,hrs  con,tu  el,accu  chek,performa</t>
  </si>
  <si>
    <t>accuchek,via  via,ebay  accu,chek  same,day  brand,new  check,out  out,accu  accu,check  check,fastclix  chek,fastclix</t>
  </si>
  <si>
    <t>marcynovakwx,dansnyderfox25  dansnyderfox25,okcfox  okcfox,chipmaxhamwx  chipmaxhamwx,emilytvnews  emilytvnews,prayers  prayers,everything  everything,alright</t>
  </si>
  <si>
    <t>Top Word Pairs in Tweet by Salience</t>
  </si>
  <si>
    <t>sorry,hear  vibes,way  better,soon  soon,cs  accu,chek  talk,lot  m,giving  welcome,cs  pinkieheather,welcome  positive,vibes</t>
  </si>
  <si>
    <t>sweetercherise,accuchek_us  accuchek_us,guide  guide,meters  sweetercherise,batteries  batteries,accuchek_us  accuchek_us,meters  meters,short  short,life  life,love  love,meters</t>
  </si>
  <si>
    <t>dexcom,wish  wish,urban  urban,legend  legend,much  much,more  more,carefully  carefully,managed  managed,m  m,using  using,contour</t>
  </si>
  <si>
    <t>met,android  android,oreo  oreo,die  die,werkte  werkte,perfect  nu,op  mijn,s9  s9,met  krijg,de  de,app</t>
  </si>
  <si>
    <t>met,de  accu,chek  chek,mobile  draadloze,adapter  de,winnaar  de,app  je,diabetes  de,mysugr  mysugr,app  van,mysugr</t>
  </si>
  <si>
    <t>type,2  2,diabetes  secret,managing  managing,type  diabetes,found  found,pill  pill,cases  cases,best  best,way  way,treat</t>
  </si>
  <si>
    <t>chek,fastclix  fastclix,100  100,2  2,lancets  lancets,1  1,box  box,102  102,exp  exp,2022  2022,same</t>
  </si>
  <si>
    <t>accuchek_us,buy  buy,product  product,service  service,don  don,t  t,seem  seem,setup  setup,sell  sell,made  contact,over</t>
  </si>
  <si>
    <t>talk,lot  m,giving  valentine,s  s,day  accuchek_us,renzas  renzas,thank  thank,asking  asking,support  support,sparearose  please,donate</t>
  </si>
  <si>
    <t>breckbear,dansnyderfox25  okcfox,chipmaxhamwx  emilytvnews,everything  everything,good  good,doing  doing,glucose  still,hospital  hospital,dansnyderfox25  okcfox,news  news,11</t>
  </si>
  <si>
    <t>00,hrs  con,tu  de,atención  accuchek,medidor  servicio,de  atención,al  al,cliente  el,accu  chek,performa  performa,cuenta</t>
  </si>
  <si>
    <t>accu,check  check,fastclix  chek,fastclix  fastclix,100  100,2  2,lancets  lancets,1  1,box  box,102  102,exp</t>
  </si>
  <si>
    <t>Count of Tweet Date (UTC)</t>
  </si>
  <si>
    <t>Row Labels</t>
  </si>
  <si>
    <t>Grand Total</t>
  </si>
  <si>
    <t>2018</t>
  </si>
  <si>
    <t>Feb</t>
  </si>
  <si>
    <t>16-Feb</t>
  </si>
  <si>
    <t>2019</t>
  </si>
  <si>
    <t>Jan</t>
  </si>
  <si>
    <t>29-Jan</t>
  </si>
  <si>
    <t>5-Feb</t>
  </si>
  <si>
    <t>10-Feb</t>
  </si>
  <si>
    <t>11-Feb</t>
  </si>
  <si>
    <t>12-Feb</t>
  </si>
  <si>
    <t>13-Feb</t>
  </si>
  <si>
    <t>14-Feb</t>
  </si>
  <si>
    <t>15-Feb</t>
  </si>
  <si>
    <t>17-Feb</t>
  </si>
  <si>
    <t>18-Feb</t>
  </si>
  <si>
    <t>19-Feb</t>
  </si>
  <si>
    <t>7, 125, 0</t>
  </si>
  <si>
    <t>72, 92, 0</t>
  </si>
  <si>
    <t>13, 121, 0</t>
  </si>
  <si>
    <t>33, 112, 0</t>
  </si>
  <si>
    <t>G1: cs diabetes accuchek_us out sparearose s m day know thanks</t>
  </si>
  <si>
    <t>G2: patients ask</t>
  </si>
  <si>
    <t>G3: dansnyderfox25 okcfox chipmaxhamwx emilytvnews everything good glucose test</t>
  </si>
  <si>
    <t>G4: dexcom s good blood hear 1paulcoker contour next diabetestechsoc readings</t>
  </si>
  <si>
    <t>G5: ebay accu accuchek check exp chek same day fastclix out</t>
  </si>
  <si>
    <t>G6: lifeofadiabetic sweetercherise yoga_o accuchek_us batteries meters mine stephenstype1 days 3</t>
  </si>
  <si>
    <t>G7: accuchek diabetes 2 type accu chek 00 di atención tu</t>
  </si>
  <si>
    <t>G8: help</t>
  </si>
  <si>
    <t>G9: app diabetes mysugr perfect sinds android jouw accu chek mobile</t>
  </si>
  <si>
    <t>G10: riester</t>
  </si>
  <si>
    <t>G11: accu check tester 4 3</t>
  </si>
  <si>
    <t>G12: q1 insulin pump gbdoc</t>
  </si>
  <si>
    <t>G13: diabetes oder hat ihr</t>
  </si>
  <si>
    <t>Edge Weight▓1▓121▓0▓True▓Green▓Red▓▓Edge Weight▓1▓36▓0▓3▓10▓False▓Edge Weight▓1▓121▓0▓32▓6▓False▓▓0▓0▓0▓True▓Black▓Black▓▓Followers▓9▓227788▓0▓162▓1000▓False▓Followers▓9▓2993324▓0▓100▓70▓False▓▓0▓0▓0▓0▓0▓False▓▓0▓0▓0▓0▓0▓False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</si>
</sst>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0" borderId="0" xfId="0" applyFill="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0" fontId="0" fillId="4" borderId="1" xfId="24" applyNumberFormat="1" applyBorder="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1" xfId="23" applyNumberFormat="1" applyFont="1" applyBorder="1" applyAlignment="1">
      <alignment/>
    </xf>
    <xf numFmtId="0" fontId="0" fillId="2" borderId="11" xfId="20" applyNumberFormat="1" applyFont="1" applyBorder="1" applyAlignment="1">
      <alignment/>
    </xf>
    <xf numFmtId="0" fontId="0" fillId="0" borderId="0" xfId="0" applyFill="1" applyBorder="1" applyAlignment="1">
      <alignment/>
    </xf>
    <xf numFmtId="0" fontId="0" fillId="0" borderId="0" xfId="0" applyFill="1" applyBorder="1"/>
    <xf numFmtId="22" fontId="0" fillId="0" borderId="0" xfId="0" applyNumberFormat="1" applyFill="1" applyBorder="1" applyAlignment="1">
      <alignment/>
    </xf>
    <xf numFmtId="0" fontId="10" fillId="0" borderId="0" xfId="28" applyFill="1" applyBorder="1" applyAlignment="1">
      <alignment/>
    </xf>
    <xf numFmtId="0" fontId="0" fillId="0" borderId="0" xfId="0" applyFill="1" applyBorder="1" applyAlignment="1" quotePrefix="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1" fontId="0" fillId="4" borderId="1" xfId="24" applyNumberFormat="1" applyBorder="1" applyAlignment="1">
      <alignment/>
    </xf>
    <xf numFmtId="167" fontId="0" fillId="4" borderId="1" xfId="24" applyNumberFormat="1" applyBorder="1" applyAlignment="1">
      <alignment/>
    </xf>
    <xf numFmtId="1" fontId="0" fillId="4" borderId="11" xfId="24" applyNumberFormat="1" applyBorder="1" applyAlignment="1">
      <alignment/>
    </xf>
    <xf numFmtId="49" fontId="0" fillId="0" borderId="7" xfId="22" applyNumberFormat="1" applyFont="1" applyBorder="1" applyAlignment="1">
      <alignment/>
    </xf>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quotePrefix="1">
      <alignment/>
    </xf>
    <xf numFmtId="167" fontId="0" fillId="4" borderId="1" xfId="24" applyNumberFormat="1" applyAlignment="1" quotePrefix="1">
      <alignment/>
    </xf>
    <xf numFmtId="164" fontId="0" fillId="3" borderId="1" xfId="23" applyNumberFormat="1" applyFont="1" applyBorder="1" applyAlignment="1">
      <alignment/>
    </xf>
    <xf numFmtId="0" fontId="0" fillId="3" borderId="1" xfId="23" applyNumberFormat="1" applyFont="1" applyBorder="1" applyAlignment="1">
      <alignment/>
    </xf>
    <xf numFmtId="49" fontId="6" fillId="5" borderId="1" xfId="25" applyNumberFormat="1" applyBorder="1" applyAlignment="1">
      <alignment/>
    </xf>
    <xf numFmtId="0" fontId="0" fillId="2" borderId="1" xfId="20" applyNumberFormat="1" applyFont="1" applyBorder="1" applyAlignment="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680">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679"/>
      <tableStyleElement type="headerRow" dxfId="678"/>
    </tableStyle>
    <tableStyle name="NodeXL Table" pivot="0" count="1">
      <tableStyleElement type="headerRow" dxfId="6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171507"/>
        <c:axId val="31672652"/>
      </c:barChart>
      <c:catAx>
        <c:axId val="631715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672652"/>
        <c:crosses val="autoZero"/>
        <c:auto val="1"/>
        <c:lblOffset val="100"/>
        <c:noMultiLvlLbl val="0"/>
      </c:catAx>
      <c:valAx>
        <c:axId val="316726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71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accuchek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3"/>
                <c:pt idx="0">
                  <c:v>16-Feb
Feb
2018</c:v>
                </c:pt>
                <c:pt idx="1">
                  <c:v>29-Jan
Jan
2019</c:v>
                </c:pt>
                <c:pt idx="2">
                  <c:v>5-Feb
Feb</c:v>
                </c:pt>
                <c:pt idx="3">
                  <c:v>10-Feb</c:v>
                </c:pt>
                <c:pt idx="4">
                  <c:v>11-Feb</c:v>
                </c:pt>
                <c:pt idx="5">
                  <c:v>12-Feb</c:v>
                </c:pt>
                <c:pt idx="6">
                  <c:v>13-Feb</c:v>
                </c:pt>
                <c:pt idx="7">
                  <c:v>14-Feb</c:v>
                </c:pt>
                <c:pt idx="8">
                  <c:v>15-Feb</c:v>
                </c:pt>
                <c:pt idx="9">
                  <c:v>16-Feb</c:v>
                </c:pt>
                <c:pt idx="10">
                  <c:v>17-Feb</c:v>
                </c:pt>
                <c:pt idx="11">
                  <c:v>18-Feb</c:v>
                </c:pt>
                <c:pt idx="12">
                  <c:v>19-Feb</c:v>
                </c:pt>
              </c:strCache>
            </c:strRef>
          </c:cat>
          <c:val>
            <c:numRef>
              <c:f>'Time Series'!$B$26:$B$44</c:f>
              <c:numCache>
                <c:formatCode>General</c:formatCode>
                <c:ptCount val="13"/>
                <c:pt idx="0">
                  <c:v>1</c:v>
                </c:pt>
                <c:pt idx="1">
                  <c:v>1</c:v>
                </c:pt>
                <c:pt idx="2">
                  <c:v>1</c:v>
                </c:pt>
                <c:pt idx="3">
                  <c:v>8</c:v>
                </c:pt>
                <c:pt idx="4">
                  <c:v>36</c:v>
                </c:pt>
                <c:pt idx="5">
                  <c:v>15</c:v>
                </c:pt>
                <c:pt idx="6">
                  <c:v>8</c:v>
                </c:pt>
                <c:pt idx="7">
                  <c:v>19</c:v>
                </c:pt>
                <c:pt idx="8">
                  <c:v>22</c:v>
                </c:pt>
                <c:pt idx="9">
                  <c:v>2</c:v>
                </c:pt>
                <c:pt idx="10">
                  <c:v>7</c:v>
                </c:pt>
                <c:pt idx="11">
                  <c:v>17</c:v>
                </c:pt>
                <c:pt idx="12">
                  <c:v>26</c:v>
                </c:pt>
              </c:numCache>
            </c:numRef>
          </c:val>
        </c:ser>
        <c:axId val="34936829"/>
        <c:axId val="45996006"/>
      </c:barChart>
      <c:catAx>
        <c:axId val="34936829"/>
        <c:scaling>
          <c:orientation val="minMax"/>
        </c:scaling>
        <c:axPos val="b"/>
        <c:delete val="0"/>
        <c:numFmt formatCode="General" sourceLinked="1"/>
        <c:majorTickMark val="out"/>
        <c:minorTickMark val="none"/>
        <c:tickLblPos val="nextTo"/>
        <c:crossAx val="45996006"/>
        <c:crosses val="autoZero"/>
        <c:auto val="1"/>
        <c:lblOffset val="100"/>
        <c:noMultiLvlLbl val="0"/>
      </c:catAx>
      <c:valAx>
        <c:axId val="45996006"/>
        <c:scaling>
          <c:orientation val="minMax"/>
        </c:scaling>
        <c:axPos val="l"/>
        <c:majorGridlines/>
        <c:delete val="0"/>
        <c:numFmt formatCode="General" sourceLinked="1"/>
        <c:majorTickMark val="out"/>
        <c:minorTickMark val="none"/>
        <c:tickLblPos val="nextTo"/>
        <c:crossAx val="349368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6618413"/>
        <c:axId val="15347990"/>
      </c:barChart>
      <c:catAx>
        <c:axId val="166184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347990"/>
        <c:crosses val="autoZero"/>
        <c:auto val="1"/>
        <c:lblOffset val="100"/>
        <c:noMultiLvlLbl val="0"/>
      </c:catAx>
      <c:valAx>
        <c:axId val="153479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18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914183"/>
        <c:axId val="35227648"/>
      </c:barChart>
      <c:catAx>
        <c:axId val="39141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227648"/>
        <c:crosses val="autoZero"/>
        <c:auto val="1"/>
        <c:lblOffset val="100"/>
        <c:noMultiLvlLbl val="0"/>
      </c:catAx>
      <c:valAx>
        <c:axId val="35227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4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8613377"/>
        <c:axId val="34867210"/>
      </c:barChart>
      <c:catAx>
        <c:axId val="486133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867210"/>
        <c:crosses val="autoZero"/>
        <c:auto val="1"/>
        <c:lblOffset val="100"/>
        <c:noMultiLvlLbl val="0"/>
      </c:catAx>
      <c:valAx>
        <c:axId val="34867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13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369435"/>
        <c:axId val="5671732"/>
      </c:barChart>
      <c:catAx>
        <c:axId val="453694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71732"/>
        <c:crosses val="autoZero"/>
        <c:auto val="1"/>
        <c:lblOffset val="100"/>
        <c:noMultiLvlLbl val="0"/>
      </c:catAx>
      <c:valAx>
        <c:axId val="5671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694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045589"/>
        <c:axId val="56757118"/>
      </c:barChart>
      <c:catAx>
        <c:axId val="510455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757118"/>
        <c:crosses val="autoZero"/>
        <c:auto val="1"/>
        <c:lblOffset val="100"/>
        <c:noMultiLvlLbl val="0"/>
      </c:catAx>
      <c:valAx>
        <c:axId val="56757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45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052015"/>
        <c:axId val="33923816"/>
      </c:barChart>
      <c:catAx>
        <c:axId val="410520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923816"/>
        <c:crosses val="autoZero"/>
        <c:auto val="1"/>
        <c:lblOffset val="100"/>
        <c:noMultiLvlLbl val="0"/>
      </c:catAx>
      <c:valAx>
        <c:axId val="33923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5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878889"/>
        <c:axId val="63474546"/>
      </c:barChart>
      <c:catAx>
        <c:axId val="368788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474546"/>
        <c:crosses val="autoZero"/>
        <c:auto val="1"/>
        <c:lblOffset val="100"/>
        <c:noMultiLvlLbl val="0"/>
      </c:catAx>
      <c:valAx>
        <c:axId val="6347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4400003"/>
        <c:axId val="41164572"/>
      </c:barChart>
      <c:catAx>
        <c:axId val="34400003"/>
        <c:scaling>
          <c:orientation val="minMax"/>
        </c:scaling>
        <c:axPos val="b"/>
        <c:delete val="1"/>
        <c:majorTickMark val="out"/>
        <c:minorTickMark val="none"/>
        <c:tickLblPos val="none"/>
        <c:crossAx val="41164572"/>
        <c:crosses val="autoZero"/>
        <c:auto val="1"/>
        <c:lblOffset val="100"/>
        <c:noMultiLvlLbl val="0"/>
      </c:catAx>
      <c:valAx>
        <c:axId val="41164572"/>
        <c:scaling>
          <c:orientation val="minMax"/>
        </c:scaling>
        <c:axPos val="l"/>
        <c:delete val="1"/>
        <c:majorTickMark val="out"/>
        <c:minorTickMark val="none"/>
        <c:tickLblPos val="none"/>
        <c:crossAx val="344000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80" name="Subgraph-accuchek_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953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1" name="Subgraph-sharpermanst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953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82" name="Subgraph-tayloraschot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953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83" name="Subgraph-peterbdal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84" name="Subgraph-stephenstype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85" name="Subgraph-lifeofadiabetic"/>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953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6" name="Subgraph-eba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953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87" name="Subgraph-tims_pant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953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88" name="Subgraph-jeffb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953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89" name="Subgraph-uwfinnovatio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0" name="Subgraph-amdiabetesass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1" name="Subgraph-mdt_diabet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2" name="Subgraph-omnipod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3" name="Subgraph-lillypa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94" name="Subgraph-merc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95" name="Subgraph-roch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96" name="Subgraph-bayer4crop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97" name="Subgraph-baye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98" name="Subgraph-abbottnew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99" name="Subgraph-socialdeskpcol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0" name="Subgraph-doolittlein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01" name="Subgraph-ihm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953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02" name="Subgraph-hc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03" name="Subgraph-shhpen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04" name="Subgraph-ebhc"/>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05" name="Subgraph-andrewsin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06" name="Subgraph-ada_diabetespr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953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07" name="Subgraph-diabetestechso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953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08" name="Subgraph-dexco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953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09" name="Subgraph-1paulcok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953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10" name="Subgraph-brightemb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953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11" name="Subgraph-accuchek_d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953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2" name="Subgraph-staeffblo"/>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953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13" name="Subgraph-lisajeyn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953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14" name="Subgraph-gbdoctchos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953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15" name="Subgraph-melodywhore"/>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953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16" name="Subgraph-bhinnek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953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7" name="Subgraph-diabetesh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953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18" name="Subgraph-accuchek_c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19" name="Subgraph-hakimgzl89"/>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953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20" name="Subgraph-sopita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953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21" name="Subgraph-sweetercheri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953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22" name="Subgraph-yoga_o"/>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953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23" name="Subgraph-bianske"/>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953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24" name="Subgraph-accuchek_n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953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25" name="Subgraph-freestylediabe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953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26" name="Subgraph-accuchek_p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953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27" name="Subgraph-lipbalmdesign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953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28" name="Subgraph-michaelschweitz"/>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953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29" name="Subgraph-cwdiabet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953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30" name="Subgraph-beyondtype1"/>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953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31" name="Subgraph-kfer_game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953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32" name="Subgraph-mistermint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953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33" name="Subgraph-diabeteshero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953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34" name="Subgraph-diatribenew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953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35" name="Subgraph-diabetessister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953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36" name="Subgraph-hangrypancre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953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37" name="Subgraph-diabetesmine"/>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0953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38" name="Subgraph-johnspira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0953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39" name="Subgraph-pbluenovember"/>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0953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40" name="Subgraph-grumpy_pumpe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0953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41" name="Subgraph-renzas"/>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0953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42" name="Subgraph-therachelmay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43" name="Subgraph-aprilormand"/>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0953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44" name="Subgraph-lifeforachild"/>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0953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45" name="Subgraph-stephiesteez"/>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46" name="Subgraph-latboyd1"/>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47" name="Subgraph-marcynovakwx"/>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10953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48" name="Subgraph-justiceseeker03"/>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10953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9" name="Subgraph-chelcierice"/>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953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50" name="Subgraph-beyondtype2"/>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10953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51" name="Subgraph-krisguy"/>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52" name="Subgraph-nelliexoxoxo"/>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0953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53" name="Subgraph-kayratcliffff"/>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10953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4" name="Subgraph-pinkieheath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10953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5" name="Subgraph-thedinobetic"/>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10953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6" name="Subgraph-accuchekchile"/>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10953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sweetpeagift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10953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8" name="Subgraph-breckbear"/>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10953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59" name="Subgraph-emilytvnews"/>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10953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0" name="Subgraph-chipmaxhamwx"/>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10953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1" name="Subgraph-okcfox"/>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10953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2" name="Subgraph-dansnyderfox25"/>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1095375" y="43557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3" refreshedBy="Marc Smith" refreshedVersion="5">
  <cacheSource type="worksheet">
    <worksheetSource ref="A2:BN165" sheet="Time Series Edges"/>
  </cacheSource>
  <cacheFields count="68">
    <cacheField name="Vertex 1" numFmtId="49">
      <sharedItems containsMixedTypes="0" count="0"/>
    </cacheField>
    <cacheField name="Vertex 2" numFmtId="49">
      <sharedItems containsMixedTypes="0" count="0"/>
    </cacheField>
    <cacheField name="Color">
      <sharedItems containsBlank="1" containsMixedTypes="0" count="0"/>
    </cacheField>
    <cacheField name="Width" numFmtId="164">
      <sharedItems containsString="0" containsBlank="1" containsMixedTypes="0" containsNumber="1" containsInteger="1" count="0"/>
    </cacheField>
    <cacheField name="Style">
      <sharedItems containsBlank="1" containsMixedTypes="0" count="0"/>
    </cacheField>
    <cacheField name="Opacity" numFmtId="1">
      <sharedItems containsString="0" containsBlank="1" containsMixedTypes="0" containsNumber="1" containsInteger="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7">
        <s v="accuchek"/>
        <m/>
        <s v="doc"/>
        <s v="meinbuntesleben"/>
        <s v="gbdoc roche accuchek"/>
        <s v="accuchek aslibikintenang belanjabarangcowok diabetes"/>
        <s v="mysugr diabetes"/>
        <s v="valentijnsdag diabetes"/>
        <s v="bloedglucosewaarden voeding beweging app diabetes"/>
        <s v="accu mysugr"/>
        <s v="accuchek accucheckguide accucheckteststrips teststripsforsale brandnewmintboxes freeshipping wontlastlong makeanoffer ebaytopseller"/>
        <s v="accuchek fastclixlancets brandnew freesamedayshipping mintboxes experiation2022 ebay lancetsforsale"/>
        <s v="t2d diabetes"/>
        <s v="sparearose"/>
        <s v="realdstories"/>
        <s v="ihavecreatedamonster"/>
        <s v="sparearose dpodcastweek dblog doc diabetes"/>
        <s v="diabetes"/>
        <s v="diabetes cgm"/>
        <s v="diabetes cgm dexcom insulin"/>
        <s v="sparearose gbdoc ozdoc dsma"/>
        <s v="t1d sparearose"/>
        <s v="sparearose diabetes"/>
        <s v="t1d"/>
        <s v="diabetesinthewild"/>
        <s v="diabetes diabetestype1 accuchek diabeteshumor insulin4all diabetestype1 medtronic dexcom"/>
        <s v="tuesdaythoughts"/>
        <s v="type2diabetes peersupport diabetesmoments youarenotalone"/>
        <s v="sparearose attd2019"/>
        <s v="mondaymotivation diabetesmoments peersupport inspirationexchange"/>
        <s v="type2diabetes happyvalentinesday2019"/>
        <s v="sparearose happyvalentinesday2019"/>
        <s v="valentinesday2019 type2diabetes peersupport"/>
        <s v="diabetes mondaymotivation peersupport diabetesmoments"/>
        <s v="app accuchek"/>
        <s v="accuchek medidor"/>
        <s v="accuchek medidor alarma"/>
        <s v="accuchek accucheck accucheckguide accucheckteststrips teststripsforsale brandnewmintboxes freeshipping wontlastlong makeanoffer ebaytopseller"/>
        <s v="accuchek accu fastclix samedayshipping fastclix brandnewlancets diabeticsuppliesforsale"/>
        <s v="accuchek accucheck fastclixlancets brandnew freesamedayshipping mintboxes experiation2022 ebay lancetsforsale"/>
        <s v="accuchek lancingdevice freeshipping brandnewmintbox exp8 diabeticsuppliesforsale ebay"/>
        <s v="t1d t2d"/>
        <s v="gbdoc"/>
        <s v="t1d t1d livebeyond diabetescomplications"/>
        <s v="imwithmypeople"/>
        <s v="pawpatrol nickleodeon diabetes"/>
        <s v="dblog diabet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3">
        <d v="2019-02-10T02:40:49.000"/>
        <d v="2019-02-10T12:58:05.000"/>
        <d v="2019-02-11T17:26:48.000"/>
        <d v="2019-02-11T21:30:38.000"/>
        <d v="2019-02-13T08:30:26.000"/>
        <d v="2019-02-11T08:30:24.000"/>
        <d v="2019-02-13T21:10:53.000"/>
        <d v="2019-02-13T21:44:06.000"/>
        <d v="2019-02-16T09:00:02.000"/>
        <d v="2019-02-17T23:20:00.000"/>
        <d v="2019-02-18T18:21:04.000"/>
        <d v="2019-02-18T18:55:48.000"/>
        <d v="2019-02-18T22:22:23.000"/>
        <d v="2019-02-18T22:22:56.000"/>
        <d v="2019-02-18T22:23:34.000"/>
        <d v="2019-02-18T15:29:00.000"/>
        <d v="2019-02-18T15:32:22.000"/>
        <d v="2019-02-19T06:33:07.000"/>
        <d v="2019-02-11T12:56:00.000"/>
        <d v="2019-02-13T12:58:00.000"/>
        <d v="2019-02-14T07:59:00.000"/>
        <d v="2019-02-15T06:00:00.000"/>
        <d v="2019-02-15T15:35:07.000"/>
        <d v="2019-02-18T13:02:00.000"/>
        <d v="2019-02-19T08:02:15.000"/>
        <d v="2019-02-13T09:21:19.000"/>
        <d v="2019-02-17T09:43:37.000"/>
        <d v="2019-02-19T14:10:07.000"/>
        <d v="2019-02-10T20:47:03.000"/>
        <d v="2019-02-12T00:41:17.000"/>
        <d v="2019-02-12T01:07:46.000"/>
        <d v="2019-02-17T17:17:53.000"/>
        <d v="2019-02-17T20:27:24.000"/>
        <d v="2019-02-19T16:17:01.000"/>
        <d v="2019-02-11T14:07:56.000"/>
        <d v="2019-02-11T14:53:50.000"/>
        <d v="2019-02-11T14:21:53.000"/>
        <d v="2019-02-11T15:21:24.000"/>
        <d v="2019-02-11T16:05:08.000"/>
        <d v="2019-02-11T14:16:30.000"/>
        <d v="2019-02-11T15:22:24.000"/>
        <d v="2019-02-11T16:22:18.000"/>
        <d v="2019-02-11T16:26:28.000"/>
        <d v="2019-02-11T16:29:46.000"/>
        <d v="2019-02-11T17:35:21.000"/>
        <d v="2019-02-11T17:49:40.000"/>
        <d v="2019-02-05T18:30:00.000"/>
        <d v="2019-02-11T20:05:11.000"/>
        <d v="2019-02-11T20:27:44.000"/>
        <d v="2019-02-12T13:15:34.000"/>
        <d v="2019-02-11T19:35:52.000"/>
        <d v="2019-02-11T20:52:20.000"/>
        <d v="2019-02-11T17:39:34.000"/>
        <d v="2019-02-11T20:14:37.000"/>
        <d v="2019-02-12T13:21:51.000"/>
        <d v="2019-02-11T20:30:00.000"/>
        <d v="2019-02-11T17:32:57.000"/>
        <d v="2019-02-12T14:40:42.000"/>
        <d v="2019-02-14T12:59:28.000"/>
        <d v="2019-02-15T19:37:44.000"/>
        <d v="2019-02-14T16:34:41.000"/>
        <d v="2019-02-13T13:18:45.000"/>
        <d v="2019-02-14T17:57:32.000"/>
        <d v="2019-02-11T06:30:00.000"/>
        <d v="2019-02-14T07:26:54.000"/>
        <d v="2019-02-12T20:26:55.000"/>
        <d v="2019-02-11T20:04:27.000"/>
        <d v="2019-02-12T14:04:28.000"/>
        <d v="2019-02-12T20:25:52.000"/>
        <d v="2019-02-12T20:36:47.000"/>
        <d v="2019-02-14T18:02:19.000"/>
        <d v="2019-02-14T20:42:31.000"/>
        <d v="2019-02-14T21:28:35.000"/>
        <d v="2019-02-15T09:54:43.000"/>
        <d v="2019-02-15T17:28:56.000"/>
        <d v="2019-02-15T17:45:52.000"/>
        <d v="2019-02-15T17:49:46.000"/>
        <d v="2019-02-15T17:49:13.000"/>
        <d v="2019-02-15T17:48:04.000"/>
        <d v="2019-02-15T19:10:34.000"/>
        <d v="2019-02-14T18:23:09.000"/>
        <d v="2019-02-15T19:50:33.000"/>
        <d v="2019-02-15T20:33:12.000"/>
        <d v="2019-02-15T19:19:16.000"/>
        <d v="2019-02-15T20:26:10.000"/>
        <d v="2019-02-17T20:23:43.000"/>
        <d v="2019-02-18T13:58:09.000"/>
        <d v="2019-02-12T18:28:48.000"/>
        <d v="2019-02-14T23:02:47.000"/>
        <d v="2019-02-18T21:27:25.000"/>
        <d v="2019-02-12T18:29:41.000"/>
        <d v="2019-02-12T18:32:18.000"/>
        <d v="2019-02-15T17:29:59.000"/>
        <d v="2019-02-18T21:14:30.000"/>
        <d v="2019-02-19T13:04:48.000"/>
        <d v="2019-02-19T13:12:46.000"/>
        <d v="2019-02-19T13:28:33.000"/>
        <d v="2019-02-19T13:31:30.000"/>
        <d v="2019-02-19T11:47:32.000"/>
        <d v="2019-02-19T14:40:10.000"/>
        <d v="2019-02-14T21:28:58.000"/>
        <d v="2019-02-15T19:43:46.000"/>
        <d v="2019-02-19T14:41:41.000"/>
        <d v="2019-02-14T21:26:50.000"/>
        <d v="2019-02-15T19:14:04.000"/>
        <d v="2019-02-19T14:35:42.000"/>
        <d v="2019-02-19T15:25:42.000"/>
        <d v="2019-02-19T16:29:36.000"/>
        <d v="2019-02-19T13:03:21.000"/>
        <d v="2019-02-19T17:27:35.000"/>
        <d v="2019-02-19T17:34:08.000"/>
        <d v="2019-02-11T20:26:09.000"/>
        <d v="2019-02-11T21:37:17.000"/>
        <d v="2019-02-14T17:53:35.000"/>
        <d v="2019-02-14T17:56:28.000"/>
        <d v="2019-02-14T18:01:39.000"/>
        <d v="2019-02-14T19:24:09.000"/>
        <d v="2019-02-18T21:18:49.000"/>
        <d v="2019-02-11T12:00:01.000"/>
        <d v="2019-02-12T18:00:00.000"/>
        <d v="2019-02-14T18:00:00.000"/>
        <d v="2019-02-19T18:26:09.000"/>
        <d v="2019-02-19T20:00:00.000"/>
        <d v="2019-02-10T19:49:32.000"/>
        <d v="2019-02-10T20:20:45.000"/>
        <d v="2019-02-11T01:30:54.000"/>
        <d v="2019-02-12T00:40:32.000"/>
        <d v="2019-02-16T23:49:47.000"/>
        <d v="2019-02-17T02:30:35.000"/>
        <d v="2019-02-17T17:16:43.000"/>
        <d v="2019-02-18T00:10:41.000"/>
        <d v="2019-02-19T15:06:46.000"/>
        <d v="2019-02-19T15:19:44.000"/>
        <d v="2019-02-19T20:03:46.000"/>
        <d v="2019-02-10T13:00:06.000"/>
        <d v="2019-02-15T17:38:25.000"/>
        <d v="2019-02-13T21:09:19.000"/>
        <d v="2019-02-11T17:24:10.000"/>
        <d v="2019-02-11T15:42:48.000"/>
        <d v="2019-02-11T10:42:28.000"/>
        <d v="2019-02-19T13:21:23.000"/>
        <d v="2019-02-15T17:37:34.000"/>
        <d v="2019-02-15T17:35:16.000"/>
        <d v="2019-02-15T17:38:52.000"/>
        <d v="2019-02-19T00:34:40.000"/>
        <d v="2019-02-18T18:13:00.000"/>
        <d v="2019-02-14T17:21:41.000"/>
        <d v="2019-02-18T21:19:15.000"/>
        <d v="2019-02-15T17:39:36.000"/>
        <d v="2019-02-11T08:22:36.000"/>
        <d v="2019-02-19T12:55:31.000"/>
        <d v="2019-02-14T18:07:05.000"/>
        <d v="2019-02-19T11:41:03.000"/>
        <d v="2019-02-12T20:13:51.000"/>
        <d v="2018-02-16T14:18:15.000"/>
        <d v="2019-01-29T23:44:11.000"/>
        <d v="2019-02-11T20:56:43.000"/>
        <d v="2019-02-11T19:35:13.000"/>
        <d v="2019-02-13T05:38:58.000"/>
        <d v="2019-02-18T20:04:57.000"/>
        <d v="2019-02-18T13:56:21.000"/>
        <d v="2019-02-10T10:01:07.000"/>
        <d v="2019-02-10T04:06:39.000"/>
      </sharedItems>
      <fieldGroup par="67" base="22">
        <rangePr groupBy="days" autoEnd="1" autoStart="1" startDate="2018-02-16T14:18:15.000" endDate="2019-02-19T20:03:46.000"/>
        <groupItems count="368">
          <s v="&lt;2/1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9/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 Word Count">
      <sharedItems containsString="0" containsBlank="1" containsMixedTypes="1" count="0"/>
    </cacheField>
    <cacheField name="Sentiment List #3: Angry Word Percentage (%)">
      <sharedItems containsString="0" containsBlank="1" containsMixedTypes="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Months" databaseField="0">
      <sharedItems containsMixedTypes="0" count="0"/>
      <fieldGroup base="22">
        <rangePr groupBy="months" autoEnd="1" autoStart="1" startDate="2018-02-16T14:18:15.000" endDate="2019-02-19T20:03:46.000"/>
        <groupItems count="14">
          <s v="&lt;2/16/2018"/>
          <s v="Jan"/>
          <s v="Feb"/>
          <s v="Mar"/>
          <s v="Apr"/>
          <s v="May"/>
          <s v="Jun"/>
          <s v="Jul"/>
          <s v="Aug"/>
          <s v="Sep"/>
          <s v="Oct"/>
          <s v="Nov"/>
          <s v="Dec"/>
          <s v="&gt;2/19/2019"/>
        </groupItems>
      </fieldGroup>
    </cacheField>
    <cacheField name="Years" databaseField="0">
      <sharedItems containsMixedTypes="0" count="0"/>
      <fieldGroup base="22">
        <rangePr groupBy="years" autoEnd="1" autoStart="1" startDate="2018-02-16T14:18:15.000" endDate="2019-02-19T20:03:46.000"/>
        <groupItems count="4">
          <s v="&lt;2/16/2018"/>
          <s v="2018"/>
          <s v="2019"/>
          <s v="&gt;2/1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3">
  <r>
    <s v="jeffbman"/>
    <s v="ebay"/>
    <s v="Green"/>
    <n v="3"/>
    <s v="Solid"/>
    <n v="32"/>
    <m/>
    <m/>
    <m/>
    <m/>
    <s v="No"/>
    <n v="3"/>
    <m/>
    <m/>
    <x v="0"/>
    <d v="2019-02-10T02:40:49.000"/>
    <s v="Check out Accu Check Smart View Diabetic Glucose Blood Sugar Test Strips 100 Ct Box #AccuChek https://t.co/G1r8WYBw7m via @eBay"/>
    <s v="https://rover.ebay.com/rover/1/711-127632-2357-0/16?itm=153372414604&amp;user_name=jbnetauctionsnstuff&amp;spid=6115&amp;mpre=https%3A%2F%2Fwww.ebay.com%2Fitm%2F153372414604&amp;swd=3&amp;mplxParams=user_name%2Citm%2Cswd%2Cmpre%2C&amp;sojTags=du%3Dmpre%2Citm%3Ditm%2Cuser_name%3Duser_name%2Csuri%3Dsuri%2Cspid%3Dspid%2Cswd%3Dswd%2C"/>
    <s v="ebay.com"/>
    <x v="0"/>
    <m/>
    <s v="http://pbs.twimg.com/profile_images/938126381837357057/IGICXKTA_normal.jpg"/>
    <x v="0"/>
    <s v="https://twitter.com/jeffbman/status/1094425927512137729"/>
    <m/>
    <m/>
    <s v="1094425927512137729"/>
    <m/>
    <b v="0"/>
    <n v="0"/>
    <s v=""/>
    <b v="0"/>
    <s v="en"/>
    <m/>
    <s v=""/>
    <b v="0"/>
    <n v="0"/>
    <s v=""/>
    <s v="Twitter Web Client"/>
    <b v="0"/>
    <s v="1094425927512137729"/>
    <s v="Tweet"/>
    <n v="0"/>
    <n v="0"/>
    <m/>
    <m/>
    <m/>
    <m/>
    <m/>
    <m/>
    <m/>
    <m/>
    <n v="1"/>
    <s v="5"/>
    <s v="5"/>
    <n v="1"/>
    <n v="5.555555555555555"/>
    <n v="0"/>
    <n v="0"/>
    <m/>
    <m/>
    <n v="17"/>
    <n v="94.44444444444444"/>
    <n v="18"/>
    <n v="0"/>
    <n v="0"/>
  </r>
  <r>
    <s v="sharpermanstan"/>
    <s v="uwfinnovation"/>
    <s v="Green"/>
    <n v="3"/>
    <s v="Solid"/>
    <n v="32"/>
    <m/>
    <m/>
    <m/>
    <m/>
    <s v="No"/>
    <n v="4"/>
    <m/>
    <m/>
    <x v="0"/>
    <d v="2019-02-10T12:58:05.000"/>
    <s v="@AndrewsInst @eBHC @SHHPENS @hca @IHMC @DoolittleInst @Socialdeskpcola @AbbottNews @Bayer @Bayer4Crops @accuchek_us @Roche @Merck @LillyPad @OmniPodCA @MDT_Diabetes @AmDiabetesAssn @ADA_DiabetesPro @UWFInnovation https://t.co/dPYCPzH9ij"/>
    <s v="https://twitter.com/Jabil/status/1094405345294856192"/>
    <s v="twitter.com"/>
    <x v="1"/>
    <m/>
    <s v="http://pbs.twimg.com/profile_images/781615325976662017/M-GoZjJE_normal.jpg"/>
    <x v="1"/>
    <s v="https://twitter.com/sharpermanstan/status/1094581269428621313"/>
    <m/>
    <m/>
    <s v="1094581269428621313"/>
    <m/>
    <b v="0"/>
    <n v="0"/>
    <s v="26865139"/>
    <b v="1"/>
    <s v="und"/>
    <m/>
    <s v="1094405345294856192"/>
    <b v="0"/>
    <n v="0"/>
    <s v=""/>
    <s v="Twitter for Android"/>
    <b v="0"/>
    <s v="1094581269428621313"/>
    <s v="Tweet"/>
    <n v="0"/>
    <n v="0"/>
    <s v="-87.634643,24.396308 _x000a_-79.974307,24.396308 _x000a_-79.974307,31.001056 _x000a_-87.634643,31.001056"/>
    <s v="United States"/>
    <s v="US"/>
    <s v="Florida, USA"/>
    <s v="4ec01c9dbc693497"/>
    <s v="Florida"/>
    <s v="admin"/>
    <s v="https://api.twitter.com/1.1/geo/id/4ec01c9dbc693497.json"/>
    <n v="1"/>
    <s v="2"/>
    <s v="2"/>
    <m/>
    <m/>
    <m/>
    <m/>
    <m/>
    <m/>
    <m/>
    <m/>
    <m/>
    <m/>
    <m/>
  </r>
  <r>
    <s v="tims_pants"/>
    <s v="diabetestechsoc"/>
    <s v="Green"/>
    <n v="3"/>
    <s v="Solid"/>
    <n v="32"/>
    <m/>
    <m/>
    <m/>
    <m/>
    <s v="No"/>
    <n v="23"/>
    <m/>
    <m/>
    <x v="0"/>
    <d v="2019-02-11T17:26:48.000"/>
    <s v="@1Paulcoker @dexcom @DiabetesTechSoc So the constant message I hear in the #DOC about not being able to trust your blood glucose meter is generally sowing FUD. The majority of Contour Next and Accuchek Aviva meters are pretty good. https://t.co/Gy7nrCMitn"/>
    <s v="https://www.diabetestechnology.org/surveillance.shtml"/>
    <s v="diabetestechnology.org"/>
    <x v="2"/>
    <m/>
    <s v="http://pbs.twimg.com/profile_images/686209922481139717/Cf6vU7zn_normal.jpg"/>
    <x v="2"/>
    <s v="https://twitter.com/tims_pants/status/1095011281499766790"/>
    <m/>
    <m/>
    <s v="1095011281499766790"/>
    <s v="1095010616861958144"/>
    <b v="0"/>
    <n v="1"/>
    <s v="242255142"/>
    <b v="0"/>
    <s v="en"/>
    <m/>
    <s v=""/>
    <b v="0"/>
    <n v="0"/>
    <s v=""/>
    <s v="Twitter for iPhone"/>
    <b v="0"/>
    <s v="1095010616861958144"/>
    <s v="Tweet"/>
    <n v="0"/>
    <n v="0"/>
    <s v="-0.15191,51.410792 _x000a_-0.078902,51.410792 _x000a_-0.078902,51.509887 _x000a_-0.15191,51.509887"/>
    <s v="United Kingdom"/>
    <s v="GB"/>
    <s v="Lambeth, London"/>
    <s v="4393349f368f67a1"/>
    <s v="Lambeth"/>
    <s v="city"/>
    <s v="https://api.twitter.com/1.1/geo/id/4393349f368f67a1.json"/>
    <n v="2"/>
    <s v="4"/>
    <s v="4"/>
    <m/>
    <m/>
    <m/>
    <m/>
    <m/>
    <m/>
    <m/>
    <m/>
    <m/>
    <m/>
    <m/>
  </r>
  <r>
    <s v="brightember"/>
    <s v="brightember"/>
    <s v="Green"/>
    <n v="3"/>
    <s v="Solid"/>
    <n v="32"/>
    <m/>
    <m/>
    <m/>
    <m/>
    <s v="No"/>
    <n v="26"/>
    <m/>
    <m/>
    <x v="1"/>
    <d v="2019-02-11T21:30:38.000"/>
    <s v="@acchek_us why isnt the accuchek connect app not in the android play store"/>
    <m/>
    <m/>
    <x v="1"/>
    <m/>
    <s v="http://abs.twimg.com/sticky/default_profile_images/default_profile_normal.png"/>
    <x v="3"/>
    <s v="https://twitter.com/brightember/status/1095072644481855488"/>
    <m/>
    <m/>
    <s v="1095072644481855488"/>
    <m/>
    <b v="0"/>
    <n v="0"/>
    <s v=""/>
    <b v="0"/>
    <s v="en"/>
    <m/>
    <s v=""/>
    <b v="0"/>
    <n v="0"/>
    <s v=""/>
    <s v="Twitter Web App"/>
    <b v="0"/>
    <s v="1095072644481855488"/>
    <s v="Tweet"/>
    <n v="0"/>
    <n v="0"/>
    <m/>
    <m/>
    <m/>
    <m/>
    <m/>
    <m/>
    <m/>
    <m/>
    <n v="1"/>
    <s v="7"/>
    <s v="7"/>
    <n v="0"/>
    <n v="0"/>
    <n v="0"/>
    <n v="0"/>
    <m/>
    <m/>
    <n v="13"/>
    <n v="100"/>
    <n v="13"/>
    <n v="0"/>
    <n v="0"/>
  </r>
  <r>
    <s v="accuchek_de"/>
    <s v="staeffblo"/>
    <s v="Green"/>
    <n v="3"/>
    <s v="Solid"/>
    <n v="32"/>
    <m/>
    <m/>
    <m/>
    <m/>
    <s v="No"/>
    <n v="27"/>
    <m/>
    <m/>
    <x v="0"/>
    <d v="2019-02-13T08:30:26.000"/>
    <s v="„Diabetes ist eine Frage der richtigen Einstellung!“ „Betazellen sind soooo Mainstream!“ oder „Diabetes ist kein Zuckerschlecken.“ @StaeffBlo hat die besten 40 Diabetes-Sprüche zusammengestellt. Welcher ist Euer Favorit https://t.co/YtlZM936kx"/>
    <s v="https://diabetes-leben.com/2018/01/40-diabetes-sprueche-die-du-kennen-solltest.html"/>
    <s v="diabetes-leben.com"/>
    <x v="1"/>
    <m/>
    <s v="http://pbs.twimg.com/profile_images/908262706704257024/iSXH-PG1_normal.jpg"/>
    <x v="4"/>
    <s v="https://twitter.com/accuchek_de/status/1095601077171441664"/>
    <m/>
    <m/>
    <s v="1095601077171441664"/>
    <m/>
    <b v="0"/>
    <n v="1"/>
    <s v=""/>
    <b v="0"/>
    <s v="de"/>
    <m/>
    <s v=""/>
    <b v="0"/>
    <n v="0"/>
    <s v=""/>
    <s v="Hootsuite Inc."/>
    <b v="0"/>
    <s v="1095601077171441664"/>
    <s v="Tweet"/>
    <n v="0"/>
    <n v="0"/>
    <m/>
    <m/>
    <m/>
    <m/>
    <m/>
    <m/>
    <m/>
    <m/>
    <n v="1"/>
    <s v="13"/>
    <s v="13"/>
    <n v="0"/>
    <n v="0"/>
    <n v="1"/>
    <n v="3.5714285714285716"/>
    <m/>
    <m/>
    <n v="27"/>
    <n v="96.42857142857143"/>
    <n v="28"/>
    <n v="0"/>
    <n v="0"/>
  </r>
  <r>
    <s v="accuchek_de"/>
    <s v="accuchek_de"/>
    <s v="Green"/>
    <n v="3"/>
    <s v="Solid"/>
    <n v="32"/>
    <m/>
    <m/>
    <m/>
    <m/>
    <s v="No"/>
    <n v="28"/>
    <m/>
    <m/>
    <x v="1"/>
    <d v="2019-02-11T08:30:24.000"/>
    <s v="Tipps aus der #meinbuntesleben Community: Ilka mag's auch im Winter sportlich. Wie verbringt Ihr Euren Winterurlaub: Auf der Piste oder lieber im Wellnessbereich? Worauf Ihr bei den eisigen Temperaturen achten solltet, hat sie Euch hier zusammengefasst: https://t.co/sv4kk9ofSr"/>
    <s v="https://www.mein-buntes-leben.de/ilkas-tipps-rund-um-diabetes-und-wintersport?utm_source=winterurlaub-auf-der-piste&amp;utm_medium=MBL-2018&amp;utm_campaign=Twitter-Post"/>
    <s v="mein-buntes-leben.de"/>
    <x v="3"/>
    <m/>
    <s v="http://pbs.twimg.com/profile_images/908262706704257024/iSXH-PG1_normal.jpg"/>
    <x v="5"/>
    <s v="https://twitter.com/accuchek_de/status/1094876292879736833"/>
    <m/>
    <m/>
    <s v="1094876292879736833"/>
    <m/>
    <b v="0"/>
    <n v="0"/>
    <s v=""/>
    <b v="0"/>
    <s v="de"/>
    <m/>
    <s v=""/>
    <b v="0"/>
    <n v="0"/>
    <s v=""/>
    <s v="Hootsuite Inc."/>
    <b v="0"/>
    <s v="1094876292879736833"/>
    <s v="Tweet"/>
    <n v="0"/>
    <n v="0"/>
    <m/>
    <m/>
    <m/>
    <m/>
    <m/>
    <m/>
    <m/>
    <m/>
    <n v="1"/>
    <s v="13"/>
    <s v="13"/>
    <n v="0"/>
    <n v="0"/>
    <n v="0"/>
    <n v="0"/>
    <m/>
    <m/>
    <n v="36"/>
    <n v="100"/>
    <n v="36"/>
    <n v="0"/>
    <n v="0"/>
  </r>
  <r>
    <s v="lisajeynd"/>
    <s v="gbdoctchost"/>
    <s v="Green"/>
    <n v="3"/>
    <s v="Solid"/>
    <n v="32"/>
    <m/>
    <m/>
    <m/>
    <m/>
    <s v="No"/>
    <n v="29"/>
    <m/>
    <m/>
    <x v="2"/>
    <d v="2019-02-13T21:10:53.000"/>
    <s v="@GbdocTChost #gbdoc Q1: Pump! Accu-Chek Spirit Combo &amp;lt;3 Novorapid insulin #Roche #AccuChek"/>
    <m/>
    <m/>
    <x v="4"/>
    <m/>
    <s v="http://pbs.twimg.com/profile_images/492096852699791360/ZZTjE2_p_normal.jpeg"/>
    <x v="6"/>
    <s v="https://twitter.com/lisajeynd/status/1095792448410923013"/>
    <m/>
    <m/>
    <s v="1095792448410923013"/>
    <s v="1095792054855262208"/>
    <b v="0"/>
    <n v="0"/>
    <s v="898143398296682496"/>
    <b v="0"/>
    <s v="in"/>
    <m/>
    <s v=""/>
    <b v="0"/>
    <n v="0"/>
    <s v=""/>
    <s v="Twitter Web Client"/>
    <b v="0"/>
    <s v="1095792054855262208"/>
    <s v="Tweet"/>
    <n v="0"/>
    <n v="0"/>
    <m/>
    <m/>
    <m/>
    <m/>
    <m/>
    <m/>
    <m/>
    <m/>
    <n v="1"/>
    <s v="12"/>
    <s v="12"/>
    <n v="0"/>
    <n v="0"/>
    <n v="0"/>
    <n v="0"/>
    <m/>
    <m/>
    <n v="14"/>
    <n v="100"/>
    <n v="14"/>
    <n v="0"/>
    <n v="0"/>
  </r>
  <r>
    <s v="melodywhore"/>
    <s v="accuchek_us"/>
    <s v="Green"/>
    <n v="3"/>
    <s v="Solid"/>
    <n v="32"/>
    <m/>
    <m/>
    <m/>
    <m/>
    <s v="No"/>
    <n v="30"/>
    <m/>
    <m/>
    <x v="2"/>
    <d v="2019-02-13T21:44:06.000"/>
    <s v="@accuchek_us i use a guide. it’s fairly simple to use and i like their discount program.  plus you can get a free meter when you sign up.  their lancet device is simple and adjustable. send your data to the smartphone app and track your progress. 👍🏽"/>
    <m/>
    <m/>
    <x v="1"/>
    <m/>
    <s v="http://pbs.twimg.com/profile_images/1097325685268537344/TC2v1utr_normal.jpg"/>
    <x v="7"/>
    <s v="https://twitter.com/melodywhore/status/1095800808036278279"/>
    <m/>
    <m/>
    <s v="1095800808036278279"/>
    <s v="964504200380993536"/>
    <b v="0"/>
    <n v="0"/>
    <s v="216716662"/>
    <b v="0"/>
    <s v="en"/>
    <m/>
    <s v=""/>
    <b v="0"/>
    <n v="0"/>
    <s v=""/>
    <s v="Twitter for iPhone"/>
    <b v="0"/>
    <s v="964504200380993536"/>
    <s v="Tweet"/>
    <n v="0"/>
    <n v="0"/>
    <m/>
    <m/>
    <m/>
    <m/>
    <m/>
    <m/>
    <m/>
    <m/>
    <n v="1"/>
    <s v="1"/>
    <s v="1"/>
    <n v="5"/>
    <n v="10.869565217391305"/>
    <n v="0"/>
    <n v="0"/>
    <m/>
    <m/>
    <n v="41"/>
    <n v="89.1304347826087"/>
    <n v="46"/>
    <n v="0"/>
    <n v="0"/>
  </r>
  <r>
    <s v="bhinneka"/>
    <s v="bhinneka"/>
    <s v="Green"/>
    <n v="3"/>
    <s v="Solid"/>
    <n v="32"/>
    <m/>
    <m/>
    <m/>
    <m/>
    <s v="No"/>
    <n v="31"/>
    <m/>
    <m/>
    <x v="1"/>
    <d v="2019-02-16T09:00:02.000"/>
    <s v="Nggak masalah makan enak di weekend, asal kontrol juga gula darah kamu. Ceknya pakai #AccuChek yang #AsliBikinTenang kayak yang ada di https://t.co/C3WSIYHs0p. Bisa cek sendiri, bahkan di rumah sekalipun. Ayo #BelanjaBarangCowok sekarang! #diabetes https://t.co/9xXertLowc"/>
    <s v="https://www.bhinneka.com/promo/alat-cek-gula-darah?utm_source=bhinneka+twitter&amp;utm_medium=social+o&amp;utm_campaign=n+cek+gula+darah+mudah+dari+rumah"/>
    <s v="bhinneka.com"/>
    <x v="5"/>
    <s v="https://pbs.twimg.com/media/Dzg-y6TV4AAiY2a.jpg"/>
    <s v="https://pbs.twimg.com/media/Dzg-y6TV4AAiY2a.jpg"/>
    <x v="8"/>
    <s v="https://twitter.com/bhinneka/status/1096695690200137728"/>
    <m/>
    <m/>
    <s v="1096695690200137728"/>
    <m/>
    <b v="0"/>
    <n v="3"/>
    <s v=""/>
    <b v="0"/>
    <s v="in"/>
    <m/>
    <s v=""/>
    <b v="0"/>
    <n v="0"/>
    <s v=""/>
    <s v="Twitter Web Client"/>
    <b v="0"/>
    <s v="1096695690200137728"/>
    <s v="Tweet"/>
    <n v="0"/>
    <n v="0"/>
    <m/>
    <m/>
    <m/>
    <m/>
    <m/>
    <m/>
    <m/>
    <m/>
    <n v="1"/>
    <s v="7"/>
    <s v="7"/>
    <n v="0"/>
    <n v="0"/>
    <n v="0"/>
    <n v="0"/>
    <m/>
    <m/>
    <n v="32"/>
    <n v="100"/>
    <n v="32"/>
    <n v="0"/>
    <n v="0"/>
  </r>
  <r>
    <s v="diabeteshf"/>
    <s v="accuchek_us"/>
    <s v="Green"/>
    <n v="3"/>
    <s v="Solid"/>
    <n v="32"/>
    <m/>
    <m/>
    <m/>
    <m/>
    <s v="No"/>
    <n v="32"/>
    <m/>
    <m/>
    <x v="0"/>
    <d v="2019-02-17T23:20:00.000"/>
    <s v="Test strip subscriptions can help you cut down on the costs of diabetes supplies. Read our guide on how you can get them from vendors such as @accuchek_us _x000a__x000a_https://t.co/PBsUEzA1ua"/>
    <s v="https://beyondtype2.org/test-strip-subscription-guide/"/>
    <s v="beyondtype2.org"/>
    <x v="1"/>
    <m/>
    <s v="http://pbs.twimg.com/profile_images/959490036877029377/z1gSzzib_normal.jpg"/>
    <x v="9"/>
    <s v="https://twitter.com/diabeteshf/status/1097274495763730435"/>
    <m/>
    <m/>
    <s v="1097274495763730435"/>
    <m/>
    <b v="0"/>
    <n v="1"/>
    <s v=""/>
    <b v="0"/>
    <s v="en"/>
    <m/>
    <s v=""/>
    <b v="0"/>
    <n v="0"/>
    <s v=""/>
    <s v="Sprout Social"/>
    <b v="0"/>
    <s v="1097274495763730435"/>
    <s v="Tweet"/>
    <n v="0"/>
    <n v="0"/>
    <m/>
    <m/>
    <m/>
    <m/>
    <m/>
    <m/>
    <m/>
    <m/>
    <n v="1"/>
    <s v="1"/>
    <s v="1"/>
    <n v="0"/>
    <n v="0"/>
    <n v="0"/>
    <n v="0"/>
    <m/>
    <m/>
    <n v="28"/>
    <n v="100"/>
    <n v="28"/>
    <n v="0"/>
    <n v="0"/>
  </r>
  <r>
    <s v="tayloraschott"/>
    <s v="accuchek_ca"/>
    <s v="Green"/>
    <n v="3"/>
    <s v="Solid"/>
    <n v="32"/>
    <m/>
    <m/>
    <m/>
    <m/>
    <s v="No"/>
    <n v="33"/>
    <m/>
    <m/>
    <x v="0"/>
    <d v="2019-02-18T18:21:04.000"/>
    <s v="I ordered the new accu-check guide tester on the accu-check website and when I tested my blood it said I was 4.3. I then checked on my pump (a hospital approved tester) and it said I was 3.4. this could be a serious issue. @accuchek_ca @accuchek_us"/>
    <m/>
    <m/>
    <x v="1"/>
    <m/>
    <s v="http://pbs.twimg.com/profile_images/1097266305336373249/fOSe5VzX_normal.jpg"/>
    <x v="10"/>
    <s v="https://twitter.com/tayloraschott/status/1097561654621925377"/>
    <m/>
    <m/>
    <s v="1097561654621925377"/>
    <m/>
    <b v="0"/>
    <n v="0"/>
    <s v=""/>
    <b v="0"/>
    <s v="en"/>
    <m/>
    <s v=""/>
    <b v="0"/>
    <n v="0"/>
    <s v=""/>
    <s v="Twitter for iPhone"/>
    <b v="0"/>
    <s v="1097561654621925377"/>
    <s v="Tweet"/>
    <n v="0"/>
    <n v="0"/>
    <m/>
    <m/>
    <m/>
    <m/>
    <m/>
    <m/>
    <m/>
    <m/>
    <n v="1"/>
    <s v="11"/>
    <s v="11"/>
    <n v="0"/>
    <n v="0"/>
    <n v="1"/>
    <n v="2"/>
    <m/>
    <m/>
    <n v="49"/>
    <n v="98"/>
    <n v="50"/>
    <n v="0"/>
    <n v="0"/>
  </r>
  <r>
    <s v="hakimgzl89"/>
    <s v="sopitas"/>
    <s v="Green"/>
    <n v="3"/>
    <s v="Solid"/>
    <n v="32"/>
    <m/>
    <m/>
    <m/>
    <m/>
    <s v="No"/>
    <n v="35"/>
    <m/>
    <m/>
    <x v="2"/>
    <d v="2019-02-18T18:55:48.000"/>
    <s v="@sopitas Un estetoscopio Littmann Classic ll, Glucometro Accuchek Performa, un Baumanometro Riester, Estuche de Diagnostico Riester"/>
    <m/>
    <m/>
    <x v="1"/>
    <m/>
    <s v="http://pbs.twimg.com/profile_images/618019913442045952/iwIoJrbD_normal.jpg"/>
    <x v="11"/>
    <s v="https://twitter.com/hakimgzl89/status/1097570394255421441"/>
    <m/>
    <m/>
    <s v="1097570394255421441"/>
    <s v="1097559622326530048"/>
    <b v="0"/>
    <n v="4"/>
    <s v="3362741"/>
    <b v="0"/>
    <s v="ca"/>
    <m/>
    <s v=""/>
    <b v="0"/>
    <n v="0"/>
    <s v=""/>
    <s v="Twitter for iPhone"/>
    <b v="0"/>
    <s v="1097559622326530048"/>
    <s v="Tweet"/>
    <n v="0"/>
    <n v="0"/>
    <m/>
    <m/>
    <m/>
    <m/>
    <m/>
    <m/>
    <m/>
    <m/>
    <n v="1"/>
    <s v="10"/>
    <s v="10"/>
    <n v="1"/>
    <n v="6.25"/>
    <n v="0"/>
    <n v="0"/>
    <m/>
    <m/>
    <n v="15"/>
    <n v="93.75"/>
    <n v="16"/>
    <n v="0"/>
    <n v="0"/>
  </r>
  <r>
    <s v="stephenstype1"/>
    <s v="sweetercherise"/>
    <s v="26, 115, 0"/>
    <n v="4.75"/>
    <s v="Dash Dot Dot"/>
    <n v="29.4"/>
    <m/>
    <m/>
    <m/>
    <m/>
    <s v="No"/>
    <n v="36"/>
    <m/>
    <m/>
    <x v="0"/>
    <d v="2019-02-18T22:22:23.000"/>
    <s v="@YOGA_O @LifeofaDiabetic @SweeterCherise Batteries in all my @accuchek_us meters have a short life.  Love the meters... hate the short battery life @LifeofaDiabetic"/>
    <m/>
    <m/>
    <x v="1"/>
    <m/>
    <s v="http://pbs.twimg.com/profile_images/1012011869975048193/Jy9eUhY__normal.jpg"/>
    <x v="12"/>
    <s v="https://twitter.com/stephenstype1/status/1097622382775320577"/>
    <m/>
    <m/>
    <s v="1097622382775320577"/>
    <s v="1097587795936329731"/>
    <b v="0"/>
    <n v="1"/>
    <s v="236199131"/>
    <b v="0"/>
    <s v="en"/>
    <m/>
    <s v=""/>
    <b v="0"/>
    <n v="0"/>
    <s v=""/>
    <s v="Twitter for Android"/>
    <b v="0"/>
    <s v="1097587795936329731"/>
    <s v="Tweet"/>
    <n v="0"/>
    <n v="0"/>
    <m/>
    <m/>
    <m/>
    <m/>
    <m/>
    <m/>
    <m/>
    <m/>
    <n v="4"/>
    <s v="6"/>
    <s v="6"/>
    <m/>
    <m/>
    <m/>
    <m/>
    <m/>
    <m/>
    <m/>
    <m/>
    <m/>
    <m/>
    <m/>
  </r>
  <r>
    <s v="stephenstype1"/>
    <s v="sweetercherise"/>
    <s v="26, 115, 0"/>
    <n v="4.75"/>
    <s v="Dash Dot Dot"/>
    <n v="29.4"/>
    <m/>
    <m/>
    <m/>
    <m/>
    <s v="No"/>
    <n v="37"/>
    <m/>
    <m/>
    <x v="0"/>
    <d v="2019-02-18T22:22:56.000"/>
    <s v="@YOGA_O @LifeofaDiabetic @SweeterCherise @accuchek_us I should say... only in the Guide meters..."/>
    <m/>
    <m/>
    <x v="1"/>
    <m/>
    <s v="http://pbs.twimg.com/profile_images/1012011869975048193/Jy9eUhY__normal.jpg"/>
    <x v="13"/>
    <s v="https://twitter.com/stephenstype1/status/1097622523074830336"/>
    <m/>
    <m/>
    <s v="1097622523074830336"/>
    <s v="1097622382775320577"/>
    <b v="0"/>
    <n v="1"/>
    <s v="560701985"/>
    <b v="0"/>
    <s v="en"/>
    <m/>
    <s v=""/>
    <b v="0"/>
    <n v="0"/>
    <s v=""/>
    <s v="Twitter for Android"/>
    <b v="0"/>
    <s v="1097622382775320577"/>
    <s v="Tweet"/>
    <n v="0"/>
    <n v="0"/>
    <m/>
    <m/>
    <m/>
    <m/>
    <m/>
    <m/>
    <m/>
    <m/>
    <n v="4"/>
    <s v="6"/>
    <s v="6"/>
    <m/>
    <m/>
    <m/>
    <m/>
    <m/>
    <m/>
    <m/>
    <m/>
    <m/>
    <m/>
    <m/>
  </r>
  <r>
    <s v="lifeofadiabetic"/>
    <s v="sweetercherise"/>
    <s v="Green"/>
    <n v="3"/>
    <s v="Solid"/>
    <n v="32"/>
    <m/>
    <m/>
    <m/>
    <m/>
    <s v="No"/>
    <n v="38"/>
    <m/>
    <m/>
    <x v="0"/>
    <d v="2019-02-18T22:23:34.000"/>
    <s v="@StephenSType1 @YOGA_O @SweeterCherise @accuchek_us Yea, 5-6 days before having to change is not very good. Batteries tend to be pretty expensive too. I bought cheap ones from Amazon and those last only 3-4 days."/>
    <m/>
    <m/>
    <x v="1"/>
    <m/>
    <s v="http://pbs.twimg.com/profile_images/1011258903403917313/8KannnG-_normal.jpg"/>
    <x v="14"/>
    <s v="https://twitter.com/lifeofadiabetic/status/1097622681472716803"/>
    <m/>
    <m/>
    <s v="1097622681472716803"/>
    <s v="1097622382775320577"/>
    <b v="0"/>
    <n v="1"/>
    <s v="560701985"/>
    <b v="0"/>
    <s v="en"/>
    <m/>
    <s v=""/>
    <b v="0"/>
    <n v="0"/>
    <s v=""/>
    <s v="Twitter Web Client"/>
    <b v="0"/>
    <s v="1097622382775320577"/>
    <s v="Tweet"/>
    <n v="0"/>
    <n v="0"/>
    <m/>
    <m/>
    <m/>
    <m/>
    <m/>
    <m/>
    <m/>
    <m/>
    <n v="1"/>
    <s v="6"/>
    <s v="6"/>
    <m/>
    <m/>
    <m/>
    <m/>
    <m/>
    <m/>
    <m/>
    <m/>
    <m/>
    <m/>
    <m/>
  </r>
  <r>
    <s v="bianske"/>
    <s v="accuchek_nl"/>
    <s v="26, 115, 0"/>
    <n v="4.75"/>
    <s v="Dash Dot Dot"/>
    <n v="29.4"/>
    <m/>
    <m/>
    <m/>
    <m/>
    <s v="Yes"/>
    <n v="47"/>
    <m/>
    <m/>
    <x v="2"/>
    <d v="2019-02-18T15:29:00.000"/>
    <s v="@accuchek_nl Ik heb sinds een paar maanden de Pump app voor de Insight op mijn gsm. Op mijn S8 met Oreo werkte hij perfect. Nu met S9 en Android Pie krijg ik hem niet gekoppeld. De Bluetooth op de gsm ziet mijn pomp trouwens wel"/>
    <m/>
    <m/>
    <x v="1"/>
    <m/>
    <s v="http://pbs.twimg.com/profile_images/754276161178505217/ip3gkpak_normal.jpg"/>
    <x v="15"/>
    <s v="https://twitter.com/bianske/status/1097518353072173056"/>
    <m/>
    <m/>
    <s v="1097518353072173056"/>
    <m/>
    <b v="0"/>
    <n v="0"/>
    <s v="165693021"/>
    <b v="0"/>
    <s v="nl"/>
    <m/>
    <s v=""/>
    <b v="0"/>
    <n v="0"/>
    <s v=""/>
    <s v="Twitter for Android"/>
    <b v="0"/>
    <s v="1097518353072173056"/>
    <s v="Tweet"/>
    <n v="0"/>
    <n v="0"/>
    <m/>
    <m/>
    <m/>
    <m/>
    <m/>
    <m/>
    <m/>
    <m/>
    <n v="4"/>
    <s v="9"/>
    <s v="9"/>
    <n v="1"/>
    <n v="2.2222222222222223"/>
    <n v="0"/>
    <n v="0"/>
    <m/>
    <m/>
    <n v="44"/>
    <n v="97.77777777777777"/>
    <n v="45"/>
    <n v="0"/>
    <n v="0"/>
  </r>
  <r>
    <s v="bianske"/>
    <s v="accuchek_nl"/>
    <s v="26, 115, 0"/>
    <n v="4.75"/>
    <s v="Dash Dot Dot"/>
    <n v="29.4"/>
    <m/>
    <m/>
    <m/>
    <m/>
    <s v="Yes"/>
    <n v="48"/>
    <m/>
    <m/>
    <x v="2"/>
    <d v="2019-02-18T15:32:22.000"/>
    <s v="@accuchek_nl Ik heb sinds een paar maanden de Pump app voor de Insight op mijn S8 met android Oreo. Die werkte perfect. Nu op mijn S9 met Android Pie krijg de app en de pomp niet meer gekoppeld"/>
    <m/>
    <m/>
    <x v="1"/>
    <m/>
    <s v="http://pbs.twimg.com/profile_images/754276161178505217/ip3gkpak_normal.jpg"/>
    <x v="16"/>
    <s v="https://twitter.com/bianske/status/1097519197561737216"/>
    <m/>
    <m/>
    <s v="1097519197561737216"/>
    <m/>
    <b v="0"/>
    <n v="0"/>
    <s v="165693021"/>
    <b v="0"/>
    <s v="nl"/>
    <m/>
    <s v=""/>
    <b v="0"/>
    <n v="0"/>
    <s v=""/>
    <s v="Twitter for Android"/>
    <b v="0"/>
    <s v="1097519197561737216"/>
    <s v="Tweet"/>
    <n v="0"/>
    <n v="0"/>
    <m/>
    <m/>
    <m/>
    <m/>
    <m/>
    <m/>
    <m/>
    <m/>
    <n v="4"/>
    <s v="9"/>
    <s v="9"/>
    <n v="1"/>
    <n v="2.6315789473684212"/>
    <n v="1"/>
    <n v="2.6315789473684212"/>
    <m/>
    <m/>
    <n v="36"/>
    <n v="94.73684210526316"/>
    <n v="38"/>
    <n v="0"/>
    <n v="0"/>
  </r>
  <r>
    <s v="accuchek_nl"/>
    <s v="bianske"/>
    <s v="Green"/>
    <n v="3"/>
    <s v="Solid"/>
    <n v="32"/>
    <m/>
    <m/>
    <m/>
    <m/>
    <s v="Yes"/>
    <n v="49"/>
    <m/>
    <m/>
    <x v="2"/>
    <d v="2019-02-19T06:33:07.000"/>
    <s v="@Bianske Goedemorgen, wil je hierover even telefonisch contact opnemen met onze Diabetes Service? Dan kunnen ze stap voor stap er met je doorheen lopen. ~ Linda"/>
    <m/>
    <m/>
    <x v="1"/>
    <m/>
    <s v="http://pbs.twimg.com/profile_images/1075710136/facebook_profile_normal.jpg"/>
    <x v="17"/>
    <s v="https://twitter.com/accuchek_nl/status/1097745878146826240"/>
    <m/>
    <m/>
    <s v="1097745878146826240"/>
    <s v="1097518353072173056"/>
    <b v="0"/>
    <n v="0"/>
    <s v="198288711"/>
    <b v="0"/>
    <s v="nl"/>
    <m/>
    <s v=""/>
    <b v="0"/>
    <n v="0"/>
    <s v=""/>
    <s v="Twitter for Android"/>
    <b v="0"/>
    <s v="1097518353072173056"/>
    <s v="Tweet"/>
    <n v="0"/>
    <n v="0"/>
    <m/>
    <m/>
    <m/>
    <m/>
    <m/>
    <m/>
    <m/>
    <m/>
    <n v="1"/>
    <s v="9"/>
    <s v="9"/>
    <n v="0"/>
    <n v="0"/>
    <n v="0"/>
    <n v="0"/>
    <m/>
    <m/>
    <n v="25"/>
    <n v="100"/>
    <n v="25"/>
    <n v="0"/>
    <n v="0"/>
  </r>
  <r>
    <s v="accuchek_nl"/>
    <s v="accuchek_nl"/>
    <s v="131, 62, 0"/>
    <n v="10"/>
    <s v="Dash Dot Dot"/>
    <n v="19"/>
    <m/>
    <m/>
    <m/>
    <m/>
    <s v="No"/>
    <n v="50"/>
    <m/>
    <m/>
    <x v="1"/>
    <d v="2019-02-11T12:56:00.000"/>
    <s v="Met de #mySugr app heb je een perfect maatje om je #diabetes onder controle te houden. Download nu gratis en ga de uitdaging aan met je diabetes!_x000a__x000a_https://t.co/KwJSBFSo8C https://t.co/UtRb0hLYC2"/>
    <s v="https://www.nummer1diabetesapp.nl/#"/>
    <s v="nummer1diabetesapp.nl"/>
    <x v="6"/>
    <s v="https://pbs.twimg.com/media/DypHAzbXgAAp0Uz.jpg"/>
    <s v="https://pbs.twimg.com/media/DypHAzbXgAAp0Uz.jpg"/>
    <x v="18"/>
    <s v="https://twitter.com/accuchek_nl/status/1094943131567620098"/>
    <m/>
    <m/>
    <s v="1094943131567620098"/>
    <m/>
    <b v="0"/>
    <n v="3"/>
    <s v=""/>
    <b v="0"/>
    <s v="nl"/>
    <m/>
    <s v=""/>
    <b v="0"/>
    <n v="0"/>
    <s v=""/>
    <s v="TweetDeck"/>
    <b v="0"/>
    <s v="1094943131567620098"/>
    <s v="Tweet"/>
    <n v="0"/>
    <n v="0"/>
    <m/>
    <m/>
    <m/>
    <m/>
    <m/>
    <m/>
    <m/>
    <m/>
    <n v="36"/>
    <s v="9"/>
    <s v="9"/>
    <n v="1"/>
    <n v="3.7037037037037037"/>
    <n v="0"/>
    <n v="0"/>
    <m/>
    <m/>
    <n v="26"/>
    <n v="96.29629629629629"/>
    <n v="27"/>
    <n v="0"/>
    <n v="0"/>
  </r>
  <r>
    <s v="accuchek_nl"/>
    <s v="accuchek_nl"/>
    <s v="131, 62, 0"/>
    <n v="10"/>
    <s v="Dash Dot Dot"/>
    <n v="19"/>
    <m/>
    <m/>
    <m/>
    <m/>
    <s v="No"/>
    <n v="51"/>
    <m/>
    <m/>
    <x v="1"/>
    <d v="2019-02-13T12:58:00.000"/>
    <s v="Sinds een tijdje maakt Mandy gebruik van #mySugr. De app die diabetesgegevens heel inzichtelijk maakt op de smartphone. Mandy: “de app geeft mij compleet inzicht in hoe het met mijn #diabetes gaat. Het stimuleert me om er bewust en goed mee om te gaan.”_x000a__x000a_https://t.co/qCnnqeDbUW https://t.co/yW35zD6snd"/>
    <s v="https://www.accu-chek.nl/ervaringen/met-mysugr-krijg-ik-grip-op-mijn-diabetes"/>
    <s v="accu-chek.nl"/>
    <x v="6"/>
    <s v="https://pbs.twimg.com/media/DypHTi1XcAAfwi9.jpg"/>
    <s v="https://pbs.twimg.com/media/DypHTi1XcAAfwi9.jpg"/>
    <x v="19"/>
    <s v="https://twitter.com/accuchek_nl/status/1095668410619289601"/>
    <m/>
    <m/>
    <s v="1095668410619289601"/>
    <m/>
    <b v="0"/>
    <n v="3"/>
    <s v=""/>
    <b v="0"/>
    <s v="nl"/>
    <m/>
    <s v=""/>
    <b v="0"/>
    <n v="1"/>
    <s v=""/>
    <s v="TweetDeck"/>
    <b v="0"/>
    <s v="1095668410619289601"/>
    <s v="Tweet"/>
    <n v="0"/>
    <n v="0"/>
    <m/>
    <m/>
    <m/>
    <m/>
    <m/>
    <m/>
    <m/>
    <m/>
    <n v="36"/>
    <s v="9"/>
    <s v="9"/>
    <n v="0"/>
    <n v="0"/>
    <n v="1"/>
    <n v="2.272727272727273"/>
    <m/>
    <m/>
    <n v="43"/>
    <n v="97.72727272727273"/>
    <n v="44"/>
    <n v="0"/>
    <n v="0"/>
  </r>
  <r>
    <s v="accuchek_nl"/>
    <s v="accuchek_nl"/>
    <s v="131, 62, 0"/>
    <n v="10"/>
    <s v="Dash Dot Dot"/>
    <n v="19"/>
    <m/>
    <m/>
    <m/>
    <m/>
    <s v="No"/>
    <n v="52"/>
    <m/>
    <m/>
    <x v="1"/>
    <d v="2019-02-14T07:59:00.000"/>
    <s v="Lang leve de liefde! Vandaag is het #Valentijnsdag. Welke geliefde met #diabetes wil jij een hart onder de riem steken en vertellen hoeveel je van hem/haar houdt? https://t.co/iyPzdwYuE2"/>
    <m/>
    <m/>
    <x v="7"/>
    <s v="https://pbs.twimg.com/media/DypHkO6WoAAxSd3.jpg"/>
    <s v="https://pbs.twimg.com/media/DypHkO6WoAAxSd3.jpg"/>
    <x v="20"/>
    <s v="https://twitter.com/accuchek_nl/status/1095955552939724800"/>
    <m/>
    <m/>
    <s v="1095955552939724800"/>
    <m/>
    <b v="0"/>
    <n v="2"/>
    <s v=""/>
    <b v="0"/>
    <s v="nl"/>
    <m/>
    <s v=""/>
    <b v="0"/>
    <n v="0"/>
    <s v=""/>
    <s v="TweetDeck"/>
    <b v="0"/>
    <s v="1095955552939724800"/>
    <s v="Tweet"/>
    <n v="0"/>
    <n v="0"/>
    <m/>
    <m/>
    <m/>
    <m/>
    <m/>
    <m/>
    <m/>
    <m/>
    <n v="36"/>
    <s v="9"/>
    <s v="9"/>
    <n v="0"/>
    <n v="0"/>
    <n v="0"/>
    <n v="0"/>
    <m/>
    <m/>
    <n v="28"/>
    <n v="100"/>
    <n v="28"/>
    <n v="0"/>
    <n v="0"/>
  </r>
  <r>
    <s v="accuchek_nl"/>
    <s v="accuchek_nl"/>
    <s v="131, 62, 0"/>
    <n v="10"/>
    <s v="Dash Dot Dot"/>
    <n v="19"/>
    <m/>
    <m/>
    <m/>
    <m/>
    <s v="No"/>
    <n v="53"/>
    <m/>
    <m/>
    <x v="1"/>
    <d v="2019-02-15T06:00:00.000"/>
    <s v="Maak jij gebruik van apps om je #bloedglucosewaarden bij te houden? En registreer je ook je #voeding en #beweging? Wat is jouw favoriete #app voor je #diabetes en waarom? https://t.co/vU2zWyCdsH"/>
    <m/>
    <m/>
    <x v="8"/>
    <s v="https://pbs.twimg.com/media/DypH4pxXQAA76uS.jpg"/>
    <s v="https://pbs.twimg.com/media/DypH4pxXQAA76uS.jpg"/>
    <x v="21"/>
    <s v="https://twitter.com/accuchek_nl/status/1096287993416073217"/>
    <m/>
    <m/>
    <s v="1096287993416073217"/>
    <m/>
    <b v="0"/>
    <n v="1"/>
    <s v=""/>
    <b v="0"/>
    <s v="nl"/>
    <m/>
    <s v=""/>
    <b v="0"/>
    <n v="0"/>
    <s v=""/>
    <s v="TweetDeck"/>
    <b v="0"/>
    <s v="1096287993416073217"/>
    <s v="Tweet"/>
    <n v="0"/>
    <n v="0"/>
    <m/>
    <m/>
    <m/>
    <m/>
    <m/>
    <m/>
    <m/>
    <m/>
    <n v="36"/>
    <s v="9"/>
    <s v="9"/>
    <n v="0"/>
    <n v="0"/>
    <n v="0"/>
    <n v="0"/>
    <m/>
    <m/>
    <n v="29"/>
    <n v="100"/>
    <n v="29"/>
    <n v="0"/>
    <n v="0"/>
  </r>
  <r>
    <s v="accuchek_nl"/>
    <s v="accuchek_nl"/>
    <s v="131, 62, 0"/>
    <n v="10"/>
    <s v="Dash Dot Dot"/>
    <n v="19"/>
    <m/>
    <m/>
    <m/>
    <m/>
    <s v="No"/>
    <n v="54"/>
    <m/>
    <m/>
    <x v="1"/>
    <d v="2019-02-15T15:35:07.000"/>
    <s v="De winnaar van de compleet verzorgde familiedag is bekend!!_x000a_We hebben veel mooie inzendingen gehad en nu is het tijd gekomen om bekend te maken wie er binnenkort in het zonnetje wordt gezet. Kijk op onze Facebook voor de winnaar! https://t.co/iibadoz7Uh"/>
    <s v="https://www.facebook.com/AccuChekNederland/?ref=settings"/>
    <s v="facebook.com"/>
    <x v="1"/>
    <m/>
    <s v="http://pbs.twimg.com/profile_images/1075710136/facebook_profile_normal.jpg"/>
    <x v="22"/>
    <s v="https://twitter.com/accuchek_nl/status/1096432726343909376"/>
    <m/>
    <m/>
    <s v="1096432726343909376"/>
    <m/>
    <b v="0"/>
    <n v="1"/>
    <s v=""/>
    <b v="0"/>
    <s v="nl"/>
    <m/>
    <s v=""/>
    <b v="0"/>
    <n v="0"/>
    <s v=""/>
    <s v="Twitter Web Client"/>
    <b v="0"/>
    <s v="1096432726343909376"/>
    <s v="Tweet"/>
    <n v="0"/>
    <n v="0"/>
    <m/>
    <m/>
    <m/>
    <m/>
    <m/>
    <m/>
    <m/>
    <m/>
    <n v="36"/>
    <s v="9"/>
    <s v="9"/>
    <n v="0"/>
    <n v="0"/>
    <n v="0"/>
    <n v="0"/>
    <m/>
    <m/>
    <n v="40"/>
    <n v="100"/>
    <n v="40"/>
    <n v="0"/>
    <n v="0"/>
  </r>
  <r>
    <s v="accuchek_nl"/>
    <s v="accuchek_nl"/>
    <s v="131, 62, 0"/>
    <n v="10"/>
    <s v="Dash Dot Dot"/>
    <n v="19"/>
    <m/>
    <m/>
    <m/>
    <m/>
    <s v="No"/>
    <n v="55"/>
    <m/>
    <m/>
    <x v="1"/>
    <d v="2019-02-18T13:02:00.000"/>
    <s v="Je kunt jouw #Accu-Chek Mobile met de nieuwe draadloze adapter nu ook direct verbinden met de #mySugr app. Klik de draadloze adapter op je vertrouwde Accu-Chek Mobile en verbind hem met de slimme wereld van mySugr. _x000a__x000a_https://t.co/l8l4Nbb3OR https://t.co/XSkJN4EdTN"/>
    <s v="https://www.accu-chek.nl/meters/mobile"/>
    <s v="accu-chek.nl"/>
    <x v="9"/>
    <s v="https://pbs.twimg.com/media/DypINEmWsAAF1wC.jpg"/>
    <s v="https://pbs.twimg.com/media/DypINEmWsAAF1wC.jpg"/>
    <x v="23"/>
    <s v="https://twitter.com/accuchek_nl/status/1097481356945305600"/>
    <m/>
    <m/>
    <s v="1097481356945305600"/>
    <m/>
    <b v="0"/>
    <n v="1"/>
    <s v=""/>
    <b v="0"/>
    <s v="nl"/>
    <m/>
    <s v=""/>
    <b v="0"/>
    <n v="0"/>
    <s v=""/>
    <s v="TweetDeck"/>
    <b v="0"/>
    <s v="1097481356945305600"/>
    <s v="Tweet"/>
    <n v="0"/>
    <n v="0"/>
    <m/>
    <m/>
    <m/>
    <m/>
    <m/>
    <m/>
    <m/>
    <m/>
    <n v="36"/>
    <s v="9"/>
    <s v="9"/>
    <n v="0"/>
    <n v="0"/>
    <n v="0"/>
    <n v="0"/>
    <m/>
    <m/>
    <n v="38"/>
    <n v="100"/>
    <n v="38"/>
    <n v="0"/>
    <n v="0"/>
  </r>
  <r>
    <s v="peterbdale"/>
    <s v="freestylediabet"/>
    <s v="Green"/>
    <n v="3"/>
    <s v="Solid"/>
    <n v="32"/>
    <m/>
    <m/>
    <m/>
    <m/>
    <s v="No"/>
    <n v="56"/>
    <m/>
    <m/>
    <x v="2"/>
    <d v="2019-02-19T08:02:15.000"/>
    <s v="@FreeStyleDiabet While i was on vacation my last sensor fell off in a steam room. I haven't been able to order any more for 4 months now. Had to buy an @accuchek_us guide. Any help appreciated"/>
    <m/>
    <m/>
    <x v="1"/>
    <m/>
    <s v="http://pbs.twimg.com/profile_images/599363372778397696/KgwAoN4p_normal.jpg"/>
    <x v="24"/>
    <s v="https://twitter.com/peterbdale/status/1097768309141921793"/>
    <m/>
    <m/>
    <s v="1097768309141921793"/>
    <s v="1094581777144971270"/>
    <b v="0"/>
    <n v="0"/>
    <s v="3588618214"/>
    <b v="0"/>
    <s v="en"/>
    <m/>
    <s v=""/>
    <b v="0"/>
    <n v="0"/>
    <s v=""/>
    <s v="Twitter Web Client"/>
    <b v="0"/>
    <s v="1094581777144971270"/>
    <s v="Tweet"/>
    <n v="0"/>
    <n v="0"/>
    <m/>
    <m/>
    <m/>
    <m/>
    <m/>
    <m/>
    <m/>
    <m/>
    <n v="1"/>
    <s v="8"/>
    <s v="8"/>
    <n v="1"/>
    <n v="2.7777777777777777"/>
    <n v="1"/>
    <n v="2.7777777777777777"/>
    <m/>
    <m/>
    <n v="34"/>
    <n v="94.44444444444444"/>
    <n v="36"/>
    <n v="0"/>
    <n v="0"/>
  </r>
  <r>
    <s v="accuchek_pk"/>
    <s v="accuchek_pk"/>
    <s v="53, 102, 0"/>
    <n v="6.5"/>
    <s v="Dash Dot Dot"/>
    <n v="26.8"/>
    <m/>
    <m/>
    <m/>
    <m/>
    <s v="No"/>
    <n v="57"/>
    <m/>
    <m/>
    <x v="1"/>
    <d v="2019-02-13T09:21:19.000"/>
    <s v="Know everything about diabetes._x000a_#AccuChek https://t.co/JlRlFndext"/>
    <m/>
    <m/>
    <x v="0"/>
    <s v="https://pbs.twimg.com/media/DzRm-NUX0AAkpLg.jpg"/>
    <s v="https://pbs.twimg.com/media/DzRm-NUX0AAkpLg.jpg"/>
    <x v="25"/>
    <s v="https://twitter.com/accuchek_pk/status/1095613880963874821"/>
    <m/>
    <m/>
    <s v="1095613880963874821"/>
    <m/>
    <b v="0"/>
    <n v="0"/>
    <s v=""/>
    <b v="0"/>
    <s v="en"/>
    <m/>
    <s v=""/>
    <b v="0"/>
    <n v="0"/>
    <s v=""/>
    <s v="Twitter Web Client"/>
    <b v="0"/>
    <s v="1095613880963874821"/>
    <s v="Tweet"/>
    <n v="0"/>
    <n v="0"/>
    <m/>
    <m/>
    <m/>
    <m/>
    <m/>
    <m/>
    <m/>
    <m/>
    <n v="9"/>
    <s v="7"/>
    <s v="7"/>
    <n v="0"/>
    <n v="0"/>
    <n v="0"/>
    <n v="0"/>
    <m/>
    <m/>
    <n v="5"/>
    <n v="100"/>
    <n v="5"/>
    <n v="0"/>
    <n v="0"/>
  </r>
  <r>
    <s v="accuchek_pk"/>
    <s v="accuchek_pk"/>
    <s v="53, 102, 0"/>
    <n v="6.5"/>
    <s v="Dash Dot Dot"/>
    <n v="26.8"/>
    <m/>
    <m/>
    <m/>
    <m/>
    <s v="No"/>
    <n v="58"/>
    <m/>
    <m/>
    <x v="1"/>
    <d v="2019-02-17T09:43:37.000"/>
    <s v="You can reduce your risk of type 2 diabetes by understanding your risk and making changes in your lifestyle._x000a_#AccuChek https://t.co/Aa9Ies4pO8"/>
    <m/>
    <m/>
    <x v="0"/>
    <s v="https://pbs.twimg.com/media/DzmSb6IWwAIr5Si.jpg"/>
    <s v="https://pbs.twimg.com/media/DzmSb6IWwAIr5Si.jpg"/>
    <x v="26"/>
    <s v="https://twitter.com/accuchek_pk/status/1097069044589580289"/>
    <m/>
    <m/>
    <s v="1097069044589580289"/>
    <m/>
    <b v="0"/>
    <n v="0"/>
    <s v=""/>
    <b v="0"/>
    <s v="en"/>
    <m/>
    <s v=""/>
    <b v="0"/>
    <n v="0"/>
    <s v=""/>
    <s v="Twitter Web Client"/>
    <b v="0"/>
    <s v="1097069044589580289"/>
    <s v="Tweet"/>
    <n v="0"/>
    <n v="0"/>
    <m/>
    <m/>
    <m/>
    <m/>
    <m/>
    <m/>
    <m/>
    <m/>
    <n v="9"/>
    <s v="7"/>
    <s v="7"/>
    <n v="0"/>
    <n v="0"/>
    <n v="2"/>
    <n v="10"/>
    <m/>
    <m/>
    <n v="18"/>
    <n v="90"/>
    <n v="20"/>
    <n v="0"/>
    <n v="0"/>
  </r>
  <r>
    <s v="accuchek_pk"/>
    <s v="accuchek_pk"/>
    <s v="53, 102, 0"/>
    <n v="6.5"/>
    <s v="Dash Dot Dot"/>
    <n v="26.8"/>
    <m/>
    <m/>
    <m/>
    <m/>
    <s v="No"/>
    <n v="59"/>
    <m/>
    <m/>
    <x v="1"/>
    <d v="2019-02-19T14:10:07.000"/>
    <s v="The secret to managing type 2 diabetes isn't found in a pill. In most cases, the best way to treat type 2 diabetes is by practising healthy habits on a regular basis. Follow a healthy lifestyle &amp;amp; beat type 2 diabetes._x000a_#AccuChek https://t.co/cKYOursSOq"/>
    <m/>
    <m/>
    <x v="0"/>
    <s v="https://pbs.twimg.com/media/DzxikeGW0AE9jaz.jpg"/>
    <s v="https://pbs.twimg.com/media/DzxikeGW0AE9jaz.jpg"/>
    <x v="27"/>
    <s v="https://twitter.com/accuchek_pk/status/1097860888458084353"/>
    <m/>
    <m/>
    <s v="1097860888458084353"/>
    <m/>
    <b v="0"/>
    <n v="0"/>
    <s v=""/>
    <b v="0"/>
    <s v="en"/>
    <m/>
    <s v=""/>
    <b v="0"/>
    <n v="0"/>
    <s v=""/>
    <s v="Twitter Web Client"/>
    <b v="0"/>
    <s v="1097860888458084353"/>
    <s v="Tweet"/>
    <n v="0"/>
    <n v="0"/>
    <m/>
    <m/>
    <m/>
    <m/>
    <m/>
    <m/>
    <m/>
    <m/>
    <n v="9"/>
    <s v="7"/>
    <s v="7"/>
    <n v="3"/>
    <n v="7.142857142857143"/>
    <n v="0"/>
    <n v="0"/>
    <m/>
    <m/>
    <n v="39"/>
    <n v="92.85714285714286"/>
    <n v="42"/>
    <n v="0"/>
    <n v="0"/>
  </r>
  <r>
    <s v="lipbalmdesigns"/>
    <s v="ebay"/>
    <s v="131, 62, 0"/>
    <n v="10"/>
    <s v="Dash Dot Dot"/>
    <n v="19"/>
    <m/>
    <m/>
    <m/>
    <m/>
    <s v="No"/>
    <n v="60"/>
    <m/>
    <m/>
    <x v="0"/>
    <d v="2019-02-10T20:47:03.000"/>
    <s v="JUST LISTED!! Accu-Chek Guide BRAND NEW 50 Test Strips- Ships Same Day - Exp 6/2020! #AccuChek https://t.co/CCzZh039QS via @eBay#accucheck #accucheckguide #accucheckteststrips #teststripsforsale #brandnewmintboxes #freeshipping #wontlastlong #makeanoffer #ebaytopseller"/>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10"/>
    <m/>
    <s v="http://pbs.twimg.com/profile_images/908327820484501504/WvgTayLK_normal.jpg"/>
    <x v="28"/>
    <s v="https://twitter.com/lipbalmdesigns/status/1094699289719263233"/>
    <m/>
    <m/>
    <s v="1094699289719263233"/>
    <m/>
    <b v="0"/>
    <n v="0"/>
    <s v=""/>
    <b v="0"/>
    <s v="en"/>
    <m/>
    <s v=""/>
    <b v="0"/>
    <n v="0"/>
    <s v=""/>
    <s v="Twitter Web Client"/>
    <b v="0"/>
    <s v="1094699289719263233"/>
    <s v="Tweet"/>
    <n v="0"/>
    <n v="0"/>
    <m/>
    <m/>
    <m/>
    <m/>
    <m/>
    <m/>
    <m/>
    <m/>
    <n v="36"/>
    <s v="5"/>
    <s v="5"/>
    <n v="0"/>
    <n v="0"/>
    <n v="0"/>
    <n v="0"/>
    <m/>
    <m/>
    <n v="28"/>
    <n v="100"/>
    <n v="28"/>
    <n v="0"/>
    <n v="0"/>
  </r>
  <r>
    <s v="lipbalmdesigns"/>
    <s v="ebay"/>
    <s v="131, 62, 0"/>
    <n v="10"/>
    <s v="Dash Dot Dot"/>
    <n v="19"/>
    <m/>
    <m/>
    <m/>
    <m/>
    <s v="No"/>
    <n v="61"/>
    <m/>
    <m/>
    <x v="0"/>
    <d v="2019-02-12T00:41:17.000"/>
    <s v="JUST LISTED!! Accu-Chek Guide BRAND NEW 50 Test Strips- Ships Same Day - Exp 6/2020! #AccuChek https://t.co/CCzZh039QS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908327820484501504/WvgTayLK_normal.jpg"/>
    <x v="29"/>
    <s v="https://twitter.com/lipbalmdesigns/status/1095120620940079104"/>
    <m/>
    <m/>
    <s v="1095120620940079104"/>
    <m/>
    <b v="0"/>
    <n v="0"/>
    <s v=""/>
    <b v="0"/>
    <s v="en"/>
    <m/>
    <s v=""/>
    <b v="0"/>
    <n v="0"/>
    <s v=""/>
    <s v="Twitter Web Client"/>
    <b v="0"/>
    <s v="1095120620940079104"/>
    <s v="Tweet"/>
    <n v="0"/>
    <n v="0"/>
    <m/>
    <m/>
    <m/>
    <m/>
    <m/>
    <m/>
    <m/>
    <m/>
    <n v="36"/>
    <s v="5"/>
    <s v="5"/>
    <n v="0"/>
    <n v="0"/>
    <n v="0"/>
    <n v="0"/>
    <m/>
    <m/>
    <n v="19"/>
    <n v="100"/>
    <n v="19"/>
    <n v="0"/>
    <n v="0"/>
  </r>
  <r>
    <s v="lipbalmdesigns"/>
    <s v="ebay"/>
    <s v="131, 62, 0"/>
    <n v="10"/>
    <s v="Dash Dot Dot"/>
    <n v="19"/>
    <m/>
    <m/>
    <m/>
    <m/>
    <s v="No"/>
    <n v="62"/>
    <m/>
    <m/>
    <x v="0"/>
    <d v="2019-02-12T01:07:46.000"/>
    <s v="Check out Accu-Chek Guide BRAND NEW 50 Test Strips- Ships Same Day - Exp 6/2020! #AccuChek https://t.co/CCzZh039QS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908327820484501504/WvgTayLK_normal.jpg"/>
    <x v="30"/>
    <s v="https://twitter.com/lipbalmdesigns/status/1095127285819211776"/>
    <m/>
    <m/>
    <s v="1095127285819211776"/>
    <m/>
    <b v="0"/>
    <n v="0"/>
    <s v=""/>
    <b v="0"/>
    <s v="en"/>
    <m/>
    <s v=""/>
    <b v="0"/>
    <n v="0"/>
    <s v=""/>
    <s v="Twitter Web Client"/>
    <b v="0"/>
    <s v="1095127285819211776"/>
    <s v="Tweet"/>
    <n v="0"/>
    <n v="0"/>
    <m/>
    <m/>
    <m/>
    <m/>
    <m/>
    <m/>
    <m/>
    <m/>
    <n v="36"/>
    <s v="5"/>
    <s v="5"/>
    <n v="0"/>
    <n v="0"/>
    <n v="0"/>
    <n v="0"/>
    <m/>
    <m/>
    <n v="19"/>
    <n v="100"/>
    <n v="19"/>
    <n v="0"/>
    <n v="0"/>
  </r>
  <r>
    <s v="lipbalmdesigns"/>
    <s v="ebay"/>
    <s v="131, 62, 0"/>
    <n v="10"/>
    <s v="Dash Dot Dot"/>
    <n v="19"/>
    <m/>
    <m/>
    <m/>
    <m/>
    <s v="No"/>
    <n v="63"/>
    <m/>
    <m/>
    <x v="0"/>
    <d v="2019-02-17T17:17:53.000"/>
    <s v="Check out ACCU-CHEK FastClix 100+2 Lancets 1-Box of 102 Exp 2022 Same Day Ship #AccuChek https://t.co/JhcPytsCL1 via @eBay#accucheck #fastclixlancets #brandnew #freesamedayshipping #mintboxes #experiation2022 #ebay #lancetsforsale"/>
    <s v="https://rover.ebay.com/rover/1/711-127632-2357-0/16?itm=333077998078&amp;user_name=lipbalmdesigns&amp;spid=2047675&amp;mpre=https%3A%2F%2Fwww.ebay.com%2Fitm%2F-%2F333077998078&amp;swd=3&amp;mplxParams=user_name%2Citm%2Cswd%2Cmpre%2C&amp;sojTags=du%3Dmpre%2Citm%3Ditm%2Cuser_name%3Duser_name%2Csuri%3Dsuri%2Cspid%3Dspid%2Cswd%3Dswd%2C"/>
    <s v="ebay.com"/>
    <x v="11"/>
    <m/>
    <s v="http://pbs.twimg.com/profile_images/908327820484501504/WvgTayLK_normal.jpg"/>
    <x v="31"/>
    <s v="https://twitter.com/lipbalmdesigns/status/1097183366091366402"/>
    <m/>
    <m/>
    <s v="1097183366091366402"/>
    <m/>
    <b v="0"/>
    <n v="0"/>
    <s v=""/>
    <b v="0"/>
    <s v="en"/>
    <m/>
    <s v=""/>
    <b v="0"/>
    <n v="0"/>
    <s v=""/>
    <s v="Twitter Web Client"/>
    <b v="0"/>
    <s v="1097183366091366402"/>
    <s v="Tweet"/>
    <n v="0"/>
    <n v="0"/>
    <m/>
    <m/>
    <m/>
    <m/>
    <m/>
    <m/>
    <m/>
    <m/>
    <n v="36"/>
    <s v="5"/>
    <s v="5"/>
    <n v="0"/>
    <n v="0"/>
    <n v="0"/>
    <n v="0"/>
    <m/>
    <m/>
    <n v="28"/>
    <n v="100"/>
    <n v="28"/>
    <n v="0"/>
    <n v="0"/>
  </r>
  <r>
    <s v="lipbalmdesigns"/>
    <s v="ebay"/>
    <s v="131, 62, 0"/>
    <n v="10"/>
    <s v="Dash Dot Dot"/>
    <n v="19"/>
    <m/>
    <m/>
    <m/>
    <m/>
    <s v="No"/>
    <n v="64"/>
    <m/>
    <m/>
    <x v="0"/>
    <d v="2019-02-17T20:27:24.000"/>
    <s v="Check out ACCU-CHEK FastClix 100+2 Lancets 1-Box of 102 Exp 2022 Same Day Ship #AccuChek https://t.co/JhcPytsCL1 via @eBay"/>
    <s v="https://rover.ebay.com/rover/1/711-127632-2357-0/16?itm=333077998078&amp;user_name=lipbalmdesigns&amp;spid=2047675&amp;mpre=https%3A%2F%2Fwww.ebay.com%2Fitm%2F-%2F333077998078&amp;swd=3&amp;mplxParams=user_name%2Citm%2Cswd%2Cmpre%2C&amp;sojTags=du%3Dmpre%2Citm%3Ditm%2Cuser_name%3Duser_name%2Csuri%3Dsuri%2Cspid%3Dspid%2Cswd%3Dswd%2C"/>
    <s v="ebay.com"/>
    <x v="0"/>
    <m/>
    <s v="http://pbs.twimg.com/profile_images/908327820484501504/WvgTayLK_normal.jpg"/>
    <x v="32"/>
    <s v="https://twitter.com/lipbalmdesigns/status/1097231056498016256"/>
    <m/>
    <m/>
    <s v="1097231056498016256"/>
    <m/>
    <b v="0"/>
    <n v="0"/>
    <s v=""/>
    <b v="0"/>
    <s v="en"/>
    <m/>
    <s v=""/>
    <b v="0"/>
    <n v="0"/>
    <s v=""/>
    <s v="Twitter Web Client"/>
    <b v="0"/>
    <s v="1097231056498016256"/>
    <s v="Tweet"/>
    <n v="0"/>
    <n v="0"/>
    <m/>
    <m/>
    <m/>
    <m/>
    <m/>
    <m/>
    <m/>
    <m/>
    <n v="36"/>
    <s v="5"/>
    <s v="5"/>
    <n v="0"/>
    <n v="0"/>
    <n v="0"/>
    <n v="0"/>
    <m/>
    <m/>
    <n v="20"/>
    <n v="100"/>
    <n v="20"/>
    <n v="0"/>
    <n v="0"/>
  </r>
  <r>
    <s v="lipbalmdesigns"/>
    <s v="ebay"/>
    <s v="131, 62, 0"/>
    <n v="10"/>
    <s v="Dash Dot Dot"/>
    <n v="19"/>
    <m/>
    <m/>
    <m/>
    <m/>
    <s v="No"/>
    <n v="65"/>
    <m/>
    <m/>
    <x v="0"/>
    <d v="2019-02-19T16:17:01.000"/>
    <s v="Check out Accu-Check FastClix Lancing Device Kit - BRAND NEW - FREE SHIPPING Exp 8-2022 #AccuChek https://t.co/HhxSaWk0v3 via @eBay"/>
    <s v="https://rover.ebay.com/rover/1/711-127632-2357-0/16?itm=333082129201&amp;user_name=lipbalmdesigns&amp;spid=2047675&amp;mpre=https%3A%2F%2Fwww.ebay.com%2Fitm%2F-%2F333082129201&amp;swd=3&amp;mplxParams=user_name%2Citm%2Cswd%2Cmpre%2C&amp;sojTags=du%3Dmpre%2Citm%3Ditm%2Cuser_name%3Duser_name%2Csuri%3Dsuri%2Cspid%3Dspid%2Cswd%3Dswd%2C"/>
    <s v="ebay.com"/>
    <x v="0"/>
    <m/>
    <s v="http://pbs.twimg.com/profile_images/908327820484501504/WvgTayLK_normal.jpg"/>
    <x v="33"/>
    <s v="https://twitter.com/lipbalmdesigns/status/1097892823322497024"/>
    <m/>
    <m/>
    <s v="1097892823322497024"/>
    <m/>
    <b v="0"/>
    <n v="0"/>
    <s v=""/>
    <b v="0"/>
    <s v="en"/>
    <m/>
    <s v=""/>
    <b v="0"/>
    <n v="0"/>
    <s v=""/>
    <s v="Twitter Web Client"/>
    <b v="0"/>
    <s v="1097892823322497024"/>
    <s v="Tweet"/>
    <n v="0"/>
    <n v="0"/>
    <m/>
    <m/>
    <m/>
    <m/>
    <m/>
    <m/>
    <m/>
    <m/>
    <n v="36"/>
    <s v="5"/>
    <s v="5"/>
    <n v="1"/>
    <n v="5.555555555555555"/>
    <n v="0"/>
    <n v="0"/>
    <m/>
    <m/>
    <n v="17"/>
    <n v="94.44444444444444"/>
    <n v="18"/>
    <n v="0"/>
    <n v="0"/>
  </r>
  <r>
    <s v="accuchek_us"/>
    <s v="michaelschweitz"/>
    <s v="Green"/>
    <n v="3"/>
    <s v="Solid"/>
    <n v="32"/>
    <m/>
    <m/>
    <m/>
    <m/>
    <s v="No"/>
    <n v="66"/>
    <m/>
    <m/>
    <x v="2"/>
    <d v="2019-02-11T14:07:56.000"/>
    <s v="@michaelschweitz Michael, I am sorry to hear about your diagnosis. I was diagnosed with LADA in 2004 at the age of 23. There is an entire community of diabetes advocates and connectors online and peers that will welcome you with open arms. I hope upi feel better soon.-CS"/>
    <m/>
    <m/>
    <x v="1"/>
    <m/>
    <s v="http://pbs.twimg.com/profile_images/793498273403199488/OoFtxree_normal.jpg"/>
    <x v="34"/>
    <s v="https://twitter.com/accuchek_us/status/1094961234783469569"/>
    <m/>
    <m/>
    <s v="1094961234783469569"/>
    <s v="1094447527837995008"/>
    <b v="0"/>
    <n v="0"/>
    <s v="127363719"/>
    <b v="0"/>
    <s v="en"/>
    <m/>
    <s v=""/>
    <b v="0"/>
    <n v="0"/>
    <s v=""/>
    <s v="Salesforce - Social Studio"/>
    <b v="0"/>
    <s v="1094447527837995008"/>
    <s v="Tweet"/>
    <n v="0"/>
    <n v="0"/>
    <m/>
    <m/>
    <m/>
    <m/>
    <m/>
    <m/>
    <m/>
    <m/>
    <n v="1"/>
    <s v="1"/>
    <s v="1"/>
    <n v="3"/>
    <n v="6.122448979591836"/>
    <n v="1"/>
    <n v="2.0408163265306123"/>
    <m/>
    <m/>
    <n v="45"/>
    <n v="91.83673469387755"/>
    <n v="49"/>
    <n v="0"/>
    <n v="0"/>
  </r>
  <r>
    <s v="cwdiabetes"/>
    <s v="beyondtype1"/>
    <s v="Green"/>
    <n v="3"/>
    <s v="Solid"/>
    <n v="32"/>
    <m/>
    <m/>
    <m/>
    <m/>
    <s v="No"/>
    <n v="67"/>
    <m/>
    <m/>
    <x v="0"/>
    <d v="2019-02-11T14:53:50.000"/>
    <s v="@KFer_Games @accuchek_us @BeyondType1 You are not alone. We are here for you."/>
    <m/>
    <m/>
    <x v="1"/>
    <m/>
    <s v="http://pbs.twimg.com/profile_images/1075029961654833152/d3wT-BwI_normal.jpg"/>
    <x v="35"/>
    <s v="https://twitter.com/cwdiabetes/status/1094972786907451392"/>
    <m/>
    <m/>
    <s v="1094972786907451392"/>
    <s v="1094964746128969728"/>
    <b v="0"/>
    <n v="2"/>
    <s v="20154733"/>
    <b v="0"/>
    <s v="en"/>
    <m/>
    <s v=""/>
    <b v="0"/>
    <n v="0"/>
    <s v=""/>
    <s v="Twitter for iPhone"/>
    <b v="0"/>
    <s v="1094964746128969728"/>
    <s v="Tweet"/>
    <n v="0"/>
    <n v="0"/>
    <m/>
    <m/>
    <m/>
    <m/>
    <m/>
    <m/>
    <m/>
    <m/>
    <n v="1"/>
    <s v="1"/>
    <s v="1"/>
    <m/>
    <m/>
    <m/>
    <m/>
    <m/>
    <m/>
    <m/>
    <m/>
    <m/>
    <m/>
    <m/>
  </r>
  <r>
    <s v="kfer_games"/>
    <s v="beyondtype1"/>
    <s v="53, 102, 0"/>
    <n v="6.5"/>
    <s v="Dash Dot Dot"/>
    <n v="26.8"/>
    <m/>
    <m/>
    <m/>
    <m/>
    <s v="No"/>
    <n v="68"/>
    <m/>
    <m/>
    <x v="0"/>
    <d v="2019-02-11T14:21:53.000"/>
    <s v="@accuchek_us @cwdiabetes @BeyondType1 Thank you.  We are currently in the overwhelmed stage of acceptance.  But I know we will manage soon.  We have 2 young babies too which need our time too.  It's all about managing at present."/>
    <m/>
    <m/>
    <x v="1"/>
    <m/>
    <s v="http://pbs.twimg.com/profile_images/1051582385760989186/QTj-PfZt_normal.jpg"/>
    <x v="36"/>
    <s v="https://twitter.com/kfer_games/status/1094964746128969728"/>
    <m/>
    <m/>
    <s v="1094964746128969728"/>
    <s v="1094963389053521920"/>
    <b v="0"/>
    <n v="2"/>
    <s v="216716662"/>
    <b v="0"/>
    <s v="en"/>
    <m/>
    <s v=""/>
    <b v="0"/>
    <n v="0"/>
    <s v=""/>
    <s v="Twitter for Android"/>
    <b v="0"/>
    <s v="1094963389053521920"/>
    <s v="Tweet"/>
    <n v="0"/>
    <n v="0"/>
    <m/>
    <m/>
    <m/>
    <m/>
    <m/>
    <m/>
    <m/>
    <m/>
    <n v="9"/>
    <s v="1"/>
    <s v="1"/>
    <m/>
    <m/>
    <m/>
    <m/>
    <m/>
    <m/>
    <m/>
    <m/>
    <m/>
    <m/>
    <m/>
  </r>
  <r>
    <s v="kfer_games"/>
    <s v="beyondtype1"/>
    <s v="53, 102, 0"/>
    <n v="6.5"/>
    <s v="Dash Dot Dot"/>
    <n v="26.8"/>
    <m/>
    <m/>
    <m/>
    <m/>
    <s v="No"/>
    <n v="69"/>
    <m/>
    <m/>
    <x v="0"/>
    <d v="2019-02-11T15:21:24.000"/>
    <s v="@cwdiabetes @accuchek_us @BeyondType1 Thanks! A busy time"/>
    <m/>
    <m/>
    <x v="1"/>
    <m/>
    <s v="http://pbs.twimg.com/profile_images/1051582385760989186/QTj-PfZt_normal.jpg"/>
    <x v="37"/>
    <s v="https://twitter.com/kfer_games/status/1094979721744605184"/>
    <m/>
    <m/>
    <s v="1094979721744605184"/>
    <s v="1094972786907451392"/>
    <b v="0"/>
    <n v="0"/>
    <s v="20064228"/>
    <b v="0"/>
    <s v="en"/>
    <m/>
    <s v=""/>
    <b v="0"/>
    <n v="0"/>
    <s v=""/>
    <s v="Twitter for Android"/>
    <b v="0"/>
    <s v="1094972786907451392"/>
    <s v="Tweet"/>
    <n v="0"/>
    <n v="0"/>
    <m/>
    <m/>
    <m/>
    <m/>
    <m/>
    <m/>
    <m/>
    <m/>
    <n v="9"/>
    <s v="1"/>
    <s v="1"/>
    <m/>
    <m/>
    <m/>
    <m/>
    <m/>
    <m/>
    <m/>
    <m/>
    <m/>
    <m/>
    <m/>
  </r>
  <r>
    <s v="kfer_games"/>
    <s v="beyondtype1"/>
    <s v="53, 102, 0"/>
    <n v="6.5"/>
    <s v="Dash Dot Dot"/>
    <n v="26.8"/>
    <m/>
    <m/>
    <m/>
    <m/>
    <s v="No"/>
    <n v="70"/>
    <m/>
    <m/>
    <x v="0"/>
    <d v="2019-02-11T16:05:08.000"/>
    <s v="@accuchek_us @cwdiabetes @BeyondType1 Thanks."/>
    <m/>
    <m/>
    <x v="1"/>
    <m/>
    <s v="http://pbs.twimg.com/profile_images/1051582385760989186/QTj-PfZt_normal.jpg"/>
    <x v="38"/>
    <s v="https://twitter.com/kfer_games/status/1094990731268313088"/>
    <m/>
    <m/>
    <s v="1094990731268313088"/>
    <s v="1094979975445467136"/>
    <b v="0"/>
    <n v="2"/>
    <s v="216716662"/>
    <b v="0"/>
    <s v="en"/>
    <m/>
    <s v=""/>
    <b v="0"/>
    <n v="0"/>
    <s v=""/>
    <s v="Twitter for Android"/>
    <b v="0"/>
    <s v="1094979975445467136"/>
    <s v="Tweet"/>
    <n v="0"/>
    <n v="0"/>
    <m/>
    <m/>
    <m/>
    <m/>
    <m/>
    <m/>
    <m/>
    <m/>
    <n v="9"/>
    <s v="1"/>
    <s v="1"/>
    <m/>
    <m/>
    <m/>
    <m/>
    <m/>
    <m/>
    <m/>
    <m/>
    <m/>
    <m/>
    <m/>
  </r>
  <r>
    <s v="accuchek_us"/>
    <s v="beyondtype1"/>
    <s v="26, 115, 0"/>
    <n v="4.75"/>
    <s v="Dash Dot Dot"/>
    <n v="29.4"/>
    <m/>
    <m/>
    <m/>
    <m/>
    <s v="No"/>
    <n v="71"/>
    <m/>
    <m/>
    <x v="0"/>
    <d v="2019-02-11T14:16:30.000"/>
    <s v="@KFer_Games I am sorry to hear about your sons diagnosis. There is a community of parents of children with diabetes (@cwdiabetes) and a lot of online communities like (@beyondtype1) that have excellents resources. I hope he feels better soon.-CS"/>
    <m/>
    <m/>
    <x v="1"/>
    <m/>
    <s v="http://pbs.twimg.com/profile_images/793498273403199488/OoFtxree_normal.jpg"/>
    <x v="39"/>
    <s v="https://twitter.com/accuchek_us/status/1094963389053521920"/>
    <m/>
    <m/>
    <s v="1094963389053521920"/>
    <s v="1094874327500115970"/>
    <b v="0"/>
    <n v="1"/>
    <s v="20154733"/>
    <b v="0"/>
    <s v="en"/>
    <m/>
    <s v=""/>
    <b v="0"/>
    <n v="0"/>
    <s v=""/>
    <s v="Salesforce - Social Studio"/>
    <b v="0"/>
    <s v="1094874327500115970"/>
    <s v="Tweet"/>
    <n v="0"/>
    <n v="0"/>
    <m/>
    <m/>
    <m/>
    <m/>
    <m/>
    <m/>
    <m/>
    <m/>
    <n v="4"/>
    <s v="1"/>
    <s v="1"/>
    <m/>
    <m/>
    <m/>
    <m/>
    <m/>
    <m/>
    <m/>
    <m/>
    <m/>
    <m/>
    <m/>
  </r>
  <r>
    <s v="accuchek_us"/>
    <s v="beyondtype1"/>
    <s v="26, 115, 0"/>
    <n v="4.75"/>
    <s v="Dash Dot Dot"/>
    <n v="29.4"/>
    <m/>
    <m/>
    <m/>
    <m/>
    <s v="No"/>
    <n v="72"/>
    <m/>
    <m/>
    <x v="0"/>
    <d v="2019-02-11T15:22:24.000"/>
    <s v="@KFer_Games @cwdiabetes @BeyondType1 You're welcome! I understand. Being diagnosed with the slow onset of type  1 in 2004 was life changining not only for me but the entire family. I'm sending positive thoughts your way. -CS"/>
    <m/>
    <m/>
    <x v="1"/>
    <m/>
    <s v="http://pbs.twimg.com/profile_images/793498273403199488/OoFtxree_normal.jpg"/>
    <x v="40"/>
    <s v="https://twitter.com/accuchek_us/status/1094979975445467136"/>
    <m/>
    <m/>
    <s v="1094979975445467136"/>
    <s v="1094964746128969728"/>
    <b v="0"/>
    <n v="0"/>
    <s v="20154733"/>
    <b v="0"/>
    <s v="en"/>
    <m/>
    <s v=""/>
    <b v="0"/>
    <n v="0"/>
    <s v=""/>
    <s v="Twitter Web Client"/>
    <b v="0"/>
    <s v="1094964746128969728"/>
    <s v="Tweet"/>
    <n v="0"/>
    <n v="0"/>
    <m/>
    <m/>
    <m/>
    <m/>
    <m/>
    <m/>
    <m/>
    <m/>
    <n v="4"/>
    <s v="1"/>
    <s v="1"/>
    <m/>
    <m/>
    <m/>
    <m/>
    <m/>
    <m/>
    <m/>
    <m/>
    <m/>
    <m/>
    <m/>
  </r>
  <r>
    <s v="accuchek_us"/>
    <s v="mistermints"/>
    <s v="Green"/>
    <n v="3"/>
    <s v="Solid"/>
    <n v="32"/>
    <m/>
    <m/>
    <m/>
    <m/>
    <s v="Yes"/>
    <n v="85"/>
    <m/>
    <m/>
    <x v="2"/>
    <d v="2019-02-11T16:22:18.000"/>
    <s v="@MisterMints I just noticed you are located in the UK. Please contact Accu-Chek in the UK at 0800 701 000. They'll be happy to assist you. https://t.co/xEw5nGcIID -Gretchen"/>
    <s v="https://www.accu-chek.co.uk/contact-accu-chek-uk-and-roi"/>
    <s v="co.uk"/>
    <x v="1"/>
    <m/>
    <s v="http://pbs.twimg.com/profile_images/793498273403199488/OoFtxree_normal.jpg"/>
    <x v="41"/>
    <s v="https://twitter.com/accuchek_us/status/1094995048243048448"/>
    <m/>
    <m/>
    <s v="1094995048243048448"/>
    <s v="1090395211015114752"/>
    <b v="0"/>
    <n v="0"/>
    <s v="134424503"/>
    <b v="0"/>
    <s v="en"/>
    <m/>
    <s v=""/>
    <b v="0"/>
    <n v="0"/>
    <s v=""/>
    <s v="Hootsuite Inc."/>
    <b v="0"/>
    <s v="1090395211015114752"/>
    <s v="Tweet"/>
    <n v="0"/>
    <n v="0"/>
    <m/>
    <m/>
    <m/>
    <m/>
    <m/>
    <m/>
    <m/>
    <m/>
    <n v="1"/>
    <s v="1"/>
    <s v="1"/>
    <n v="1"/>
    <n v="3.5714285714285716"/>
    <n v="0"/>
    <n v="0"/>
    <m/>
    <m/>
    <n v="27"/>
    <n v="96.42857142857143"/>
    <n v="28"/>
    <n v="0"/>
    <n v="0"/>
  </r>
  <r>
    <s v="ada_diabetespro"/>
    <s v="ada_diabetespro"/>
    <s v="Green"/>
    <n v="3"/>
    <s v="Solid"/>
    <n v="32"/>
    <m/>
    <m/>
    <m/>
    <m/>
    <s v="No"/>
    <n v="86"/>
    <m/>
    <m/>
    <x v="1"/>
    <d v="2019-02-11T16:26:28.000"/>
    <s v="Encourage your patients w/ #T2D to join us for our free Ask the Experts event: Nutrition Basics for #Diabetes &amp;amp; Heart Health. Patients can ask a question online or on the phone during the live Q&amp;amp;A. Register here: https://t.co/O1k0Cch7JN https://t.co/zPtj9dGd0g"/>
    <s v="http://main.diabetes.org/site/PageServer?pagename=ADA_Town_Hall_Webinars&amp;utm_source=national&amp;utm_medium=vanity&amp;utm_campaign=living%20with%20diabetes&amp;utm_term=experts&amp;s_src=vanity&amp;s_subsrc=experts"/>
    <s v="diabetes.org"/>
    <x v="12"/>
    <s v="https://pbs.twimg.com/media/DzI0-yyXcAcH8Sd.jpg"/>
    <s v="https://pbs.twimg.com/media/DzI0-yyXcAcH8Sd.jpg"/>
    <x v="42"/>
    <s v="https://twitter.com/ada_diabetespro/status/1094996096512868353"/>
    <m/>
    <m/>
    <s v="1094996096512868353"/>
    <m/>
    <b v="0"/>
    <n v="5"/>
    <s v=""/>
    <b v="0"/>
    <s v="en"/>
    <m/>
    <s v=""/>
    <b v="0"/>
    <n v="1"/>
    <s v=""/>
    <s v="Twitter Web Client"/>
    <b v="0"/>
    <s v="1094996096512868353"/>
    <s v="Retweet"/>
    <n v="0"/>
    <n v="0"/>
    <m/>
    <m/>
    <m/>
    <m/>
    <m/>
    <m/>
    <m/>
    <m/>
    <n v="1"/>
    <s v="2"/>
    <s v="2"/>
    <n v="2"/>
    <n v="5"/>
    <n v="0"/>
    <n v="0"/>
    <m/>
    <m/>
    <n v="38"/>
    <n v="95"/>
    <n v="40"/>
    <n v="0"/>
    <n v="0"/>
  </r>
  <r>
    <s v="accuchek_us"/>
    <s v="ada_diabetespro"/>
    <s v="Green"/>
    <n v="3"/>
    <s v="Solid"/>
    <n v="32"/>
    <m/>
    <m/>
    <m/>
    <m/>
    <s v="No"/>
    <n v="87"/>
    <m/>
    <m/>
    <x v="3"/>
    <d v="2019-02-11T16:29:46.000"/>
    <s v="Encourage your patients w/ #T2D to join us for our free Ask the Experts event: Nutrition Basics for #Diabetes &amp;amp; Heart Health. Patients can ask a question online or on the phone during the live Q&amp;amp;A. Register here: https://t.co/O1k0Cch7JN https://t.co/zPtj9dGd0g"/>
    <m/>
    <m/>
    <x v="12"/>
    <m/>
    <s v="http://pbs.twimg.com/profile_images/793498273403199488/OoFtxree_normal.jpg"/>
    <x v="43"/>
    <s v="https://twitter.com/accuchek_us/status/1094996930118254593"/>
    <m/>
    <m/>
    <s v="1094996930118254593"/>
    <m/>
    <b v="0"/>
    <n v="0"/>
    <s v=""/>
    <b v="0"/>
    <s v="en"/>
    <m/>
    <s v=""/>
    <b v="0"/>
    <n v="1"/>
    <s v="1094996096512868353"/>
    <s v="Twitter Web Client"/>
    <b v="0"/>
    <s v="1094996096512868353"/>
    <s v="Tweet"/>
    <n v="0"/>
    <n v="0"/>
    <m/>
    <m/>
    <m/>
    <m/>
    <m/>
    <m/>
    <m/>
    <m/>
    <n v="1"/>
    <s v="1"/>
    <s v="2"/>
    <n v="2"/>
    <n v="5"/>
    <n v="0"/>
    <n v="0"/>
    <m/>
    <m/>
    <n v="38"/>
    <n v="95"/>
    <n v="40"/>
    <n v="0"/>
    <n v="0"/>
  </r>
  <r>
    <s v="diabetesheroes"/>
    <s v="diabetesheroes"/>
    <s v="Green"/>
    <n v="3"/>
    <s v="Solid"/>
    <n v="32"/>
    <m/>
    <m/>
    <m/>
    <m/>
    <s v="No"/>
    <n v="88"/>
    <m/>
    <m/>
    <x v="1"/>
    <d v="2019-02-11T17:35:21.000"/>
    <s v="Every PWD has something they can contribute to the wide world of diabetes advocacy. It’s not important WHAT you contribute …only that you DO contribute!"/>
    <m/>
    <m/>
    <x v="1"/>
    <m/>
    <s v="http://pbs.twimg.com/profile_images/761385095387152384/wjq3K-W__normal.jpg"/>
    <x v="44"/>
    <s v="https://twitter.com/diabetesheroes/status/1095013431420149760"/>
    <m/>
    <m/>
    <s v="1095013431420149760"/>
    <m/>
    <b v="0"/>
    <n v="35"/>
    <s v=""/>
    <b v="0"/>
    <s v="en"/>
    <m/>
    <s v=""/>
    <b v="0"/>
    <n v="7"/>
    <s v=""/>
    <s v="Twitter Web Client"/>
    <b v="0"/>
    <s v="1095013431420149760"/>
    <s v="Retweet"/>
    <n v="0"/>
    <n v="0"/>
    <m/>
    <m/>
    <m/>
    <m/>
    <m/>
    <m/>
    <m/>
    <m/>
    <n v="1"/>
    <s v="1"/>
    <s v="1"/>
    <n v="1"/>
    <n v="3.8461538461538463"/>
    <n v="0"/>
    <n v="0"/>
    <m/>
    <m/>
    <n v="25"/>
    <n v="96.15384615384616"/>
    <n v="26"/>
    <n v="0"/>
    <n v="0"/>
  </r>
  <r>
    <s v="accuchek_us"/>
    <s v="diabetesheroes"/>
    <s v="Green"/>
    <n v="3"/>
    <s v="Solid"/>
    <n v="32"/>
    <m/>
    <m/>
    <m/>
    <m/>
    <s v="No"/>
    <n v="89"/>
    <m/>
    <m/>
    <x v="3"/>
    <d v="2019-02-11T17:49:40.000"/>
    <s v="Every PWD has something they can contribute to the wide world of diabetes advocacy. It’s not important WHAT you contribute …only that you DO contribute!"/>
    <m/>
    <m/>
    <x v="1"/>
    <m/>
    <s v="http://pbs.twimg.com/profile_images/793498273403199488/OoFtxree_normal.jpg"/>
    <x v="45"/>
    <s v="https://twitter.com/accuchek_us/status/1095017037871616000"/>
    <m/>
    <m/>
    <s v="1095017037871616000"/>
    <m/>
    <b v="0"/>
    <n v="0"/>
    <s v=""/>
    <b v="0"/>
    <s v="en"/>
    <m/>
    <s v=""/>
    <b v="0"/>
    <n v="7"/>
    <s v="1095013431420149760"/>
    <s v="Salesforce - Social Studio"/>
    <b v="0"/>
    <s v="1095013431420149760"/>
    <s v="Tweet"/>
    <n v="0"/>
    <n v="0"/>
    <m/>
    <m/>
    <m/>
    <m/>
    <m/>
    <m/>
    <m/>
    <m/>
    <n v="1"/>
    <s v="1"/>
    <s v="1"/>
    <n v="1"/>
    <n v="3.8461538461538463"/>
    <n v="0"/>
    <n v="0"/>
    <m/>
    <m/>
    <n v="25"/>
    <n v="96.15384615384616"/>
    <n v="26"/>
    <n v="0"/>
    <n v="0"/>
  </r>
  <r>
    <s v="diatribenews"/>
    <s v="diatribenews"/>
    <s v="Green"/>
    <n v="3"/>
    <s v="Solid"/>
    <n v="32"/>
    <m/>
    <m/>
    <m/>
    <m/>
    <s v="No"/>
    <n v="90"/>
    <m/>
    <m/>
    <x v="1"/>
    <d v="2019-02-05T18:30:00.000"/>
    <s v="Last year, Spare a Rose raised enough money to provide insulin and diabetes education to 572 young people for a YEAR. Even a little makes a real difference. #SpareARose, save a child. https://t.co/kzaw0TbZL8 https://t.co/eGXAbN6JtF"/>
    <s v="https://lfacinternational.org/sparearose/"/>
    <s v="lfacinternational.org"/>
    <x v="13"/>
    <s v="https://pbs.twimg.com/media/DylVpVRUUAU7b46.jpg"/>
    <s v="https://pbs.twimg.com/media/DylVpVRUUAU7b46.jpg"/>
    <x v="46"/>
    <s v="https://twitter.com/diatribenews/status/1092852858985172992"/>
    <m/>
    <m/>
    <s v="1092852858985172992"/>
    <m/>
    <b v="0"/>
    <n v="30"/>
    <s v=""/>
    <b v="0"/>
    <s v="en"/>
    <m/>
    <s v=""/>
    <b v="0"/>
    <n v="26"/>
    <s v=""/>
    <s v="Twitter Ads Composer"/>
    <b v="0"/>
    <s v="1092852858985172992"/>
    <s v="Retweet"/>
    <n v="0"/>
    <n v="0"/>
    <m/>
    <m/>
    <m/>
    <m/>
    <m/>
    <m/>
    <m/>
    <m/>
    <n v="1"/>
    <s v="1"/>
    <s v="1"/>
    <n v="1"/>
    <n v="3.125"/>
    <n v="0"/>
    <n v="0"/>
    <m/>
    <m/>
    <n v="31"/>
    <n v="96.875"/>
    <n v="32"/>
    <n v="0"/>
    <n v="0"/>
  </r>
  <r>
    <s v="accuchek_us"/>
    <s v="diatribenews"/>
    <s v="Green"/>
    <n v="3"/>
    <s v="Solid"/>
    <n v="32"/>
    <m/>
    <m/>
    <m/>
    <m/>
    <s v="No"/>
    <n v="91"/>
    <m/>
    <m/>
    <x v="3"/>
    <d v="2019-02-11T20:05:11.000"/>
    <s v="Last year, Spare a Rose raised enough money to provide insulin and diabetes education to 572 young people for a YEAR. Even a little makes a real difference. #SpareARose, save a child. https://t.co/kzaw0TbZL8 https://t.co/eGXAbN6JtF"/>
    <m/>
    <m/>
    <x v="1"/>
    <m/>
    <s v="http://pbs.twimg.com/profile_images/793498273403199488/OoFtxree_normal.jpg"/>
    <x v="47"/>
    <s v="https://twitter.com/accuchek_us/status/1095051141421977601"/>
    <m/>
    <m/>
    <s v="1095051141421977601"/>
    <m/>
    <b v="0"/>
    <n v="0"/>
    <s v=""/>
    <b v="0"/>
    <s v="en"/>
    <m/>
    <s v=""/>
    <b v="0"/>
    <n v="26"/>
    <s v="1092852858985172992"/>
    <s v="Twitter Web Client"/>
    <b v="0"/>
    <s v="1092852858985172992"/>
    <s v="Tweet"/>
    <n v="0"/>
    <n v="0"/>
    <m/>
    <m/>
    <m/>
    <m/>
    <m/>
    <m/>
    <m/>
    <m/>
    <n v="1"/>
    <s v="1"/>
    <s v="1"/>
    <n v="1"/>
    <n v="3.125"/>
    <n v="0"/>
    <n v="0"/>
    <m/>
    <m/>
    <n v="31"/>
    <n v="96.875"/>
    <n v="32"/>
    <n v="0"/>
    <n v="0"/>
  </r>
  <r>
    <s v="accuchek_us"/>
    <s v="diabetessisters"/>
    <s v="26, 115, 0"/>
    <n v="4.75"/>
    <s v="Dash Dot Dot"/>
    <n v="29.4"/>
    <m/>
    <m/>
    <m/>
    <m/>
    <s v="No"/>
    <n v="92"/>
    <m/>
    <m/>
    <x v="2"/>
    <d v="2019-02-11T20:27:44.000"/>
    <s v="@diabetessisters Thank you for sharing, Anne's story. We need more stories like this. #RealDStories -CS"/>
    <m/>
    <m/>
    <x v="14"/>
    <m/>
    <s v="http://pbs.twimg.com/profile_images/793498273403199488/OoFtxree_normal.jpg"/>
    <x v="48"/>
    <s v="https://twitter.com/accuchek_us/status/1095056813081399302"/>
    <m/>
    <m/>
    <s v="1095056813081399302"/>
    <s v="1095043599320973320"/>
    <b v="0"/>
    <n v="0"/>
    <s v="27914143"/>
    <b v="0"/>
    <s v="en"/>
    <m/>
    <s v=""/>
    <b v="0"/>
    <n v="0"/>
    <s v=""/>
    <s v="Salesforce - Social Studio"/>
    <b v="0"/>
    <s v="1095043599320973320"/>
    <s v="Tweet"/>
    <n v="0"/>
    <n v="0"/>
    <m/>
    <m/>
    <m/>
    <m/>
    <m/>
    <m/>
    <m/>
    <m/>
    <n v="4"/>
    <s v="1"/>
    <s v="1"/>
    <n v="2"/>
    <n v="13.333333333333334"/>
    <n v="0"/>
    <n v="0"/>
    <m/>
    <m/>
    <n v="13"/>
    <n v="86.66666666666667"/>
    <n v="15"/>
    <n v="0"/>
    <n v="0"/>
  </r>
  <r>
    <s v="accuchek_us"/>
    <s v="diabetessisters"/>
    <s v="26, 115, 0"/>
    <n v="4.75"/>
    <s v="Dash Dot Dot"/>
    <n v="29.4"/>
    <m/>
    <m/>
    <m/>
    <m/>
    <s v="No"/>
    <n v="93"/>
    <m/>
    <m/>
    <x v="2"/>
    <d v="2019-02-12T13:15:34.000"/>
    <s v="@diabetessisters Oh wow! Congratulations, Anne! I look forward to reading and sharing the good news.-CS"/>
    <m/>
    <m/>
    <x v="1"/>
    <m/>
    <s v="http://pbs.twimg.com/profile_images/793498273403199488/OoFtxree_normal.jpg"/>
    <x v="49"/>
    <s v="https://twitter.com/accuchek_us/status/1095310445706137603"/>
    <m/>
    <m/>
    <s v="1095310445706137603"/>
    <s v="1095064108666404865"/>
    <b v="0"/>
    <n v="1"/>
    <s v="27914143"/>
    <b v="0"/>
    <s v="en"/>
    <m/>
    <s v=""/>
    <b v="0"/>
    <n v="0"/>
    <s v=""/>
    <s v="Twitter for iPhone"/>
    <b v="0"/>
    <s v="1095064108666404865"/>
    <s v="Tweet"/>
    <n v="0"/>
    <n v="0"/>
    <m/>
    <m/>
    <m/>
    <m/>
    <m/>
    <m/>
    <m/>
    <m/>
    <n v="4"/>
    <s v="1"/>
    <s v="1"/>
    <n v="3"/>
    <n v="18.75"/>
    <n v="0"/>
    <n v="0"/>
    <m/>
    <m/>
    <n v="13"/>
    <n v="81.25"/>
    <n v="16"/>
    <n v="0"/>
    <n v="0"/>
  </r>
  <r>
    <s v="hangrypancreas"/>
    <s v="accuchek_us"/>
    <s v="26, 115, 0"/>
    <n v="4.75"/>
    <s v="Dash Dot Dot"/>
    <n v="29.4"/>
    <m/>
    <m/>
    <m/>
    <m/>
    <s v="Yes"/>
    <n v="94"/>
    <m/>
    <m/>
    <x v="2"/>
    <d v="2019-02-11T19:35:52.000"/>
    <s v="@accuchek_us Wow thank you!"/>
    <m/>
    <m/>
    <x v="1"/>
    <m/>
    <s v="http://pbs.twimg.com/profile_images/1088387094462877697/DxP6bQne_normal.jpg"/>
    <x v="50"/>
    <s v="https://twitter.com/hangrypancreas/status/1095043762957340672"/>
    <m/>
    <m/>
    <s v="1095043762957340672"/>
    <s v="1095014493975916544"/>
    <b v="0"/>
    <n v="0"/>
    <s v="216716662"/>
    <b v="0"/>
    <s v="en"/>
    <m/>
    <s v=""/>
    <b v="0"/>
    <n v="0"/>
    <s v=""/>
    <s v="Twitter for iPhone"/>
    <b v="0"/>
    <s v="1095014493975916544"/>
    <s v="Tweet"/>
    <n v="0"/>
    <n v="0"/>
    <m/>
    <m/>
    <m/>
    <m/>
    <m/>
    <m/>
    <m/>
    <m/>
    <n v="4"/>
    <s v="1"/>
    <s v="1"/>
    <n v="2"/>
    <n v="50"/>
    <n v="0"/>
    <n v="0"/>
    <m/>
    <m/>
    <n v="2"/>
    <n v="50"/>
    <n v="4"/>
    <n v="0"/>
    <n v="0"/>
  </r>
  <r>
    <s v="hangrypancreas"/>
    <s v="accuchek_us"/>
    <s v="26, 115, 0"/>
    <n v="4.75"/>
    <s v="Dash Dot Dot"/>
    <n v="29.4"/>
    <m/>
    <m/>
    <m/>
    <m/>
    <s v="Yes"/>
    <n v="95"/>
    <m/>
    <m/>
    <x v="2"/>
    <d v="2019-02-11T20:52:20.000"/>
    <s v="@accuchek_us Bahahahah it was my plan all along. Also my mum now won’t stop sending me texts like “ba-by shark do do do” 🤦🏻‍♀️ #Ihavecreatedamonster"/>
    <m/>
    <m/>
    <x v="15"/>
    <m/>
    <s v="http://pbs.twimg.com/profile_images/1088387094462877697/DxP6bQne_normal.jpg"/>
    <x v="51"/>
    <s v="https://twitter.com/hangrypancreas/status/1095063004020797440"/>
    <m/>
    <m/>
    <s v="1095063004020797440"/>
    <s v="1095053515179913222"/>
    <b v="0"/>
    <n v="0"/>
    <s v="216716662"/>
    <b v="0"/>
    <s v="en"/>
    <m/>
    <s v=""/>
    <b v="0"/>
    <n v="0"/>
    <s v=""/>
    <s v="Twitter for iPhone"/>
    <b v="0"/>
    <s v="1095053515179913222"/>
    <s v="Tweet"/>
    <n v="0"/>
    <n v="0"/>
    <m/>
    <m/>
    <m/>
    <m/>
    <m/>
    <m/>
    <m/>
    <m/>
    <n v="4"/>
    <s v="1"/>
    <s v="1"/>
    <n v="2"/>
    <n v="7.6923076923076925"/>
    <n v="1"/>
    <n v="3.8461538461538463"/>
    <m/>
    <m/>
    <n v="23"/>
    <n v="88.46153846153847"/>
    <n v="26"/>
    <n v="0"/>
    <n v="0"/>
  </r>
  <r>
    <s v="accuchek_us"/>
    <s v="hangrypancreas"/>
    <s v="53, 102, 0"/>
    <n v="6.5"/>
    <s v="Dash Dot Dot"/>
    <n v="26.8"/>
    <m/>
    <m/>
    <m/>
    <m/>
    <s v="Yes"/>
    <n v="96"/>
    <m/>
    <m/>
    <x v="2"/>
    <d v="2019-02-11T17:39:34.000"/>
    <s v="@HangryPancreas You've done a lot of the doc and continue to do great things for people in the diabetes community. I am sending balloons to celebrate the things you've accomplished in the past 10 years. *high five*- CS https://t.co/M1j5getH43"/>
    <m/>
    <m/>
    <x v="1"/>
    <s v="https://pbs.twimg.com/tweet_video_thumb/DzJFdsBU8AA2_q1.jpg"/>
    <s v="https://pbs.twimg.com/tweet_video_thumb/DzJFdsBU8AA2_q1.jpg"/>
    <x v="52"/>
    <s v="https://twitter.com/accuchek_us/status/1095014493975916544"/>
    <m/>
    <m/>
    <s v="1095014493975916544"/>
    <s v="1094536735252332544"/>
    <b v="0"/>
    <n v="1"/>
    <s v="62430721"/>
    <b v="0"/>
    <s v="en"/>
    <m/>
    <s v=""/>
    <b v="0"/>
    <n v="0"/>
    <s v=""/>
    <s v="Twitter Web Client"/>
    <b v="0"/>
    <s v="1094536735252332544"/>
    <s v="Tweet"/>
    <n v="0"/>
    <n v="0"/>
    <m/>
    <m/>
    <m/>
    <m/>
    <m/>
    <m/>
    <m/>
    <m/>
    <n v="9"/>
    <s v="1"/>
    <s v="1"/>
    <n v="3"/>
    <n v="7.894736842105263"/>
    <n v="0"/>
    <n v="0"/>
    <m/>
    <m/>
    <n v="35"/>
    <n v="92.10526315789474"/>
    <n v="38"/>
    <n v="0"/>
    <n v="0"/>
  </r>
  <r>
    <s v="accuchek_us"/>
    <s v="hangrypancreas"/>
    <s v="53, 102, 0"/>
    <n v="6.5"/>
    <s v="Dash Dot Dot"/>
    <n v="26.8"/>
    <m/>
    <m/>
    <m/>
    <m/>
    <s v="Yes"/>
    <n v="97"/>
    <m/>
    <m/>
    <x v="2"/>
    <d v="2019-02-11T20:14:37.000"/>
    <s v="@HangryPancreas thanks for  tagging us in your IG story. Now, I can't stop singing 🎤 *baby shark*. 😱-CS"/>
    <m/>
    <m/>
    <x v="1"/>
    <m/>
    <s v="http://pbs.twimg.com/profile_images/793498273403199488/OoFtxree_normal.jpg"/>
    <x v="53"/>
    <s v="https://twitter.com/accuchek_us/status/1095053515179913222"/>
    <m/>
    <m/>
    <s v="1095053515179913222"/>
    <m/>
    <b v="0"/>
    <n v="0"/>
    <s v="62430721"/>
    <b v="0"/>
    <s v="en"/>
    <m/>
    <s v=""/>
    <b v="0"/>
    <n v="0"/>
    <s v=""/>
    <s v="Twitter Web Client"/>
    <b v="0"/>
    <s v="1095053515179913222"/>
    <s v="Tweet"/>
    <n v="0"/>
    <n v="0"/>
    <m/>
    <m/>
    <m/>
    <m/>
    <m/>
    <m/>
    <m/>
    <m/>
    <n v="9"/>
    <s v="1"/>
    <s v="1"/>
    <n v="0"/>
    <n v="0"/>
    <n v="1"/>
    <n v="5.882352941176471"/>
    <m/>
    <m/>
    <n v="16"/>
    <n v="94.11764705882354"/>
    <n v="17"/>
    <n v="0"/>
    <n v="0"/>
  </r>
  <r>
    <s v="accuchek_us"/>
    <s v="hangrypancreas"/>
    <s v="53, 102, 0"/>
    <n v="6.5"/>
    <s v="Dash Dot Dot"/>
    <n v="26.8"/>
    <m/>
    <m/>
    <m/>
    <m/>
    <s v="Yes"/>
    <n v="98"/>
    <m/>
    <m/>
    <x v="2"/>
    <d v="2019-02-12T13:21:51.000"/>
    <s v="@HangryPancreas LOL! It sounds like your plan backfired. *do do do*- CS"/>
    <m/>
    <m/>
    <x v="1"/>
    <m/>
    <s v="http://pbs.twimg.com/profile_images/793498273403199488/OoFtxree_normal.jpg"/>
    <x v="54"/>
    <s v="https://twitter.com/accuchek_us/status/1095312023905292295"/>
    <m/>
    <m/>
    <s v="1095312023905292295"/>
    <s v="1095063004020797440"/>
    <b v="0"/>
    <n v="1"/>
    <s v="62430721"/>
    <b v="0"/>
    <s v="en"/>
    <m/>
    <s v=""/>
    <b v="0"/>
    <n v="0"/>
    <s v=""/>
    <s v="Salesforce - Social Studio"/>
    <b v="0"/>
    <s v="1095063004020797440"/>
    <s v="Tweet"/>
    <n v="0"/>
    <n v="0"/>
    <m/>
    <m/>
    <m/>
    <m/>
    <m/>
    <m/>
    <m/>
    <m/>
    <n v="9"/>
    <s v="1"/>
    <s v="1"/>
    <n v="1"/>
    <n v="8.333333333333334"/>
    <n v="0"/>
    <n v="0"/>
    <m/>
    <m/>
    <n v="11"/>
    <n v="91.66666666666667"/>
    <n v="12"/>
    <n v="0"/>
    <n v="0"/>
  </r>
  <r>
    <s v="diabetesmine"/>
    <s v="diabetesmine"/>
    <s v="Green"/>
    <n v="3"/>
    <s v="Solid"/>
    <n v="32"/>
    <m/>
    <m/>
    <m/>
    <m/>
    <s v="No"/>
    <n v="99"/>
    <m/>
    <m/>
    <x v="1"/>
    <d v="2019-02-11T20:30:00.000"/>
    <s v="Check out this year's #SpareARose campaign and #dpodcastweek https://t.co/KWCCeWp9UH #dblog #doc #diabetes -RK https://t.co/GGfVNk58KB"/>
    <s v="https://www.healthline.com/diabetesmine/spare-rose-diabetes-insulin-access-2019#1"/>
    <s v="healthline.com"/>
    <x v="16"/>
    <s v="https://pbs.twimg.com/media/DzIOPCjWoAE-0rb.jpg"/>
    <s v="https://pbs.twimg.com/media/DzIOPCjWoAE-0rb.jpg"/>
    <x v="55"/>
    <s v="https://twitter.com/diabetesmine/status/1095057386744745984"/>
    <m/>
    <m/>
    <s v="1095057386744745984"/>
    <m/>
    <b v="0"/>
    <n v="4"/>
    <s v=""/>
    <b v="0"/>
    <s v="en"/>
    <m/>
    <s v=""/>
    <b v="0"/>
    <n v="3"/>
    <s v=""/>
    <s v="TweetDeck"/>
    <b v="0"/>
    <s v="1095057386744745984"/>
    <s v="Retweet"/>
    <n v="0"/>
    <n v="0"/>
    <m/>
    <m/>
    <m/>
    <m/>
    <m/>
    <m/>
    <m/>
    <m/>
    <n v="1"/>
    <s v="1"/>
    <s v="1"/>
    <n v="0"/>
    <n v="0"/>
    <n v="0"/>
    <n v="0"/>
    <m/>
    <m/>
    <n v="12"/>
    <n v="100"/>
    <n v="12"/>
    <n v="0"/>
    <n v="0"/>
  </r>
  <r>
    <s v="accuchek_us"/>
    <s v="diabetesmine"/>
    <s v="Green"/>
    <n v="3"/>
    <s v="Solid"/>
    <n v="32"/>
    <m/>
    <m/>
    <m/>
    <m/>
    <s v="No"/>
    <n v="100"/>
    <m/>
    <m/>
    <x v="0"/>
    <d v="2019-02-11T17:32:57.000"/>
    <s v="Just incase you missed this story over at @DiabetesMine- it is a great read and provides interesting insights into EHRs. #diabetes https://t.co/Du5E4xbhKd"/>
    <s v="https://twitter.com/DiabetesMine/status/1094966789233131521"/>
    <s v="twitter.com"/>
    <x v="17"/>
    <m/>
    <s v="http://pbs.twimg.com/profile_images/793498273403199488/OoFtxree_normal.jpg"/>
    <x v="56"/>
    <s v="https://twitter.com/accuchek_us/status/1095012830540115968"/>
    <m/>
    <m/>
    <s v="1095012830540115968"/>
    <m/>
    <b v="0"/>
    <n v="2"/>
    <s v=""/>
    <b v="1"/>
    <s v="en"/>
    <m/>
    <s v="1094966789233131521"/>
    <b v="0"/>
    <n v="0"/>
    <s v=""/>
    <s v="Twitter Web Client"/>
    <b v="0"/>
    <s v="1095012830540115968"/>
    <s v="Tweet"/>
    <n v="0"/>
    <n v="0"/>
    <m/>
    <m/>
    <m/>
    <m/>
    <m/>
    <m/>
    <m/>
    <m/>
    <n v="1"/>
    <s v="1"/>
    <s v="1"/>
    <n v="2"/>
    <n v="9.523809523809524"/>
    <n v="1"/>
    <n v="4.761904761904762"/>
    <m/>
    <m/>
    <n v="18"/>
    <n v="85.71428571428571"/>
    <n v="21"/>
    <n v="0"/>
    <n v="0"/>
  </r>
  <r>
    <s v="accuchek_us"/>
    <s v="diabetesmine"/>
    <s v="Green"/>
    <n v="3"/>
    <s v="Solid"/>
    <n v="32"/>
    <m/>
    <m/>
    <m/>
    <m/>
    <s v="No"/>
    <n v="101"/>
    <m/>
    <m/>
    <x v="3"/>
    <d v="2019-02-12T14:40:42.000"/>
    <s v="Check out this year's #SpareARose campaign and #dpodcastweek https://t.co/KWCCeWp9UH #dblog #doc #diabetes -RK https://t.co/GGfVNk58KB"/>
    <s v="https://www.healthline.com/diabetesmine/spare-rose-diabetes-insulin-access-2019#1"/>
    <s v="healthline.com"/>
    <x v="16"/>
    <m/>
    <s v="http://pbs.twimg.com/profile_images/793498273403199488/OoFtxree_normal.jpg"/>
    <x v="57"/>
    <s v="https://twitter.com/accuchek_us/status/1095331868218703872"/>
    <m/>
    <m/>
    <s v="1095331868218703872"/>
    <m/>
    <b v="0"/>
    <n v="0"/>
    <s v=""/>
    <b v="0"/>
    <s v="en"/>
    <m/>
    <s v=""/>
    <b v="0"/>
    <n v="3"/>
    <s v="1095057386744745984"/>
    <s v="Twitter for iPhone"/>
    <b v="0"/>
    <s v="1095057386744745984"/>
    <s v="Tweet"/>
    <n v="0"/>
    <n v="0"/>
    <m/>
    <m/>
    <m/>
    <m/>
    <m/>
    <m/>
    <m/>
    <m/>
    <n v="1"/>
    <s v="1"/>
    <s v="1"/>
    <n v="0"/>
    <n v="0"/>
    <n v="0"/>
    <n v="0"/>
    <m/>
    <m/>
    <n v="12"/>
    <n v="100"/>
    <n v="12"/>
    <n v="0"/>
    <n v="0"/>
  </r>
  <r>
    <s v="johnspiral"/>
    <s v="accuchek_us"/>
    <s v="Green"/>
    <n v="3"/>
    <s v="Solid"/>
    <n v="32"/>
    <m/>
    <m/>
    <m/>
    <m/>
    <s v="Yes"/>
    <n v="102"/>
    <m/>
    <m/>
    <x v="0"/>
    <d v="2019-02-14T12:59:28.000"/>
    <s v="Does anyone in the UK know how to get the eversense xl system or similar implant? Accu Check are useless, been two months since I made contact, nothing! #diabetes #cgm @accuchek_us"/>
    <m/>
    <m/>
    <x v="18"/>
    <m/>
    <s v="http://pbs.twimg.com/profile_images/74119015/avatar7485_1.gif_normal.jpeg"/>
    <x v="58"/>
    <s v="https://twitter.com/johnspiral/status/1096031169777467394"/>
    <m/>
    <m/>
    <s v="1096031169777467394"/>
    <m/>
    <b v="0"/>
    <n v="0"/>
    <s v=""/>
    <b v="0"/>
    <s v="en"/>
    <m/>
    <s v=""/>
    <b v="0"/>
    <n v="0"/>
    <s v=""/>
    <s v="Twitter for iPhone"/>
    <b v="0"/>
    <s v="1096031169777467394"/>
    <s v="Tweet"/>
    <n v="0"/>
    <n v="0"/>
    <m/>
    <m/>
    <m/>
    <m/>
    <m/>
    <m/>
    <m/>
    <m/>
    <n v="1"/>
    <s v="1"/>
    <s v="1"/>
    <n v="0"/>
    <n v="0"/>
    <n v="1"/>
    <n v="3.225806451612903"/>
    <m/>
    <m/>
    <n v="30"/>
    <n v="96.7741935483871"/>
    <n v="31"/>
    <n v="0"/>
    <n v="0"/>
  </r>
  <r>
    <s v="johnspiral"/>
    <s v="accuchek_us"/>
    <s v="Green"/>
    <n v="3"/>
    <s v="Solid"/>
    <n v="32"/>
    <m/>
    <m/>
    <m/>
    <m/>
    <s v="Yes"/>
    <n v="103"/>
    <m/>
    <m/>
    <x v="2"/>
    <d v="2019-02-15T19:37:44.000"/>
    <s v="@accuchek_us I would like to buy your product/service, you just don’t seem setup to sell it? I made contact over 2 months ago, had a short chat with someone on the phone then nothing, really frustrating! #diabetes #cgm #dexcom #insulin"/>
    <m/>
    <m/>
    <x v="19"/>
    <m/>
    <s v="http://pbs.twimg.com/profile_images/74119015/avatar7485_1.gif_normal.jpeg"/>
    <x v="59"/>
    <s v="https://twitter.com/johnspiral/status/1096493782726557697"/>
    <m/>
    <m/>
    <s v="1096493782726557697"/>
    <s v="1096085331626082307"/>
    <b v="0"/>
    <n v="0"/>
    <s v="216716662"/>
    <b v="0"/>
    <s v="en"/>
    <m/>
    <s v=""/>
    <b v="0"/>
    <n v="0"/>
    <s v=""/>
    <s v="Twitter for iPhone"/>
    <b v="0"/>
    <s v="1096085331626082307"/>
    <s v="Tweet"/>
    <n v="0"/>
    <n v="0"/>
    <m/>
    <m/>
    <m/>
    <m/>
    <m/>
    <m/>
    <m/>
    <m/>
    <n v="1"/>
    <s v="1"/>
    <s v="1"/>
    <n v="1"/>
    <n v="2.380952380952381"/>
    <n v="1"/>
    <n v="2.380952380952381"/>
    <m/>
    <m/>
    <n v="40"/>
    <n v="95.23809523809524"/>
    <n v="42"/>
    <n v="0"/>
    <n v="0"/>
  </r>
  <r>
    <s v="accuchek_us"/>
    <s v="johnspiral"/>
    <s v="Green"/>
    <n v="3"/>
    <s v="Solid"/>
    <n v="32"/>
    <m/>
    <m/>
    <m/>
    <m/>
    <s v="Yes"/>
    <n v="104"/>
    <m/>
    <m/>
    <x v="2"/>
    <d v="2019-02-14T16:34:41.000"/>
    <s v="@johnspiral Hi John. I'm sorry to hear you didn't like it. Please call Accu-Chek in the UK at 0800 731 22 91 or 0800 701 000 and they'll be happy to assist you. You can also reach them via their Contact Us page https://t.co/ktjzDS4E3U Have a nice day. -Gretchen"/>
    <s v="https://www.accu-chek.co.uk/contact-accu-chek-uk-and-roi"/>
    <s v="co.uk"/>
    <x v="1"/>
    <m/>
    <s v="http://pbs.twimg.com/profile_images/793498273403199488/OoFtxree_normal.jpg"/>
    <x v="60"/>
    <s v="https://twitter.com/accuchek_us/status/1096085331626082307"/>
    <m/>
    <m/>
    <s v="1096085331626082307"/>
    <s v="1096031169777467394"/>
    <b v="0"/>
    <n v="0"/>
    <s v="19744013"/>
    <b v="0"/>
    <s v="en"/>
    <m/>
    <s v=""/>
    <b v="0"/>
    <n v="0"/>
    <s v=""/>
    <s v="Hootsuite Inc."/>
    <b v="0"/>
    <s v="1096031169777467394"/>
    <s v="Tweet"/>
    <n v="0"/>
    <n v="0"/>
    <m/>
    <m/>
    <m/>
    <m/>
    <m/>
    <m/>
    <m/>
    <m/>
    <n v="1"/>
    <s v="1"/>
    <s v="1"/>
    <n v="3"/>
    <n v="6.122448979591836"/>
    <n v="1"/>
    <n v="2.0408163265306123"/>
    <m/>
    <m/>
    <n v="45"/>
    <n v="91.83673469387755"/>
    <n v="49"/>
    <n v="0"/>
    <n v="0"/>
  </r>
  <r>
    <s v="pbluenovember"/>
    <s v="pbluenovember"/>
    <s v="Green"/>
    <n v="3"/>
    <s v="Solid"/>
    <n v="32"/>
    <m/>
    <m/>
    <m/>
    <m/>
    <s v="No"/>
    <n v="105"/>
    <m/>
    <m/>
    <x v="1"/>
    <d v="2019-02-13T13:18:45.000"/>
    <s v="Spare a Rose, Save a Child  https://t.co/oIgxNMrSmO"/>
    <s v="https://mysugr.com/spare-a-rose-save-a-child/"/>
    <s v="mysugr.com"/>
    <x v="1"/>
    <m/>
    <s v="http://pbs.twimg.com/profile_images/762454744094822401/NWoCkYPy_normal.jpg"/>
    <x v="61"/>
    <s v="https://twitter.com/pbluenovember/status/1095673634377609217"/>
    <m/>
    <m/>
    <s v="1095673634377609217"/>
    <m/>
    <b v="0"/>
    <n v="4"/>
    <s v=""/>
    <b v="0"/>
    <s v="en"/>
    <m/>
    <s v=""/>
    <b v="0"/>
    <n v="2"/>
    <s v=""/>
    <s v="Twitter Web Client"/>
    <b v="0"/>
    <s v="1095673634377609217"/>
    <s v="Retweet"/>
    <n v="0"/>
    <n v="0"/>
    <m/>
    <m/>
    <m/>
    <m/>
    <m/>
    <m/>
    <m/>
    <m/>
    <n v="1"/>
    <s v="1"/>
    <s v="1"/>
    <n v="0"/>
    <n v="0"/>
    <n v="0"/>
    <n v="0"/>
    <m/>
    <m/>
    <n v="6"/>
    <n v="100"/>
    <n v="6"/>
    <n v="0"/>
    <n v="0"/>
  </r>
  <r>
    <s v="accuchek_us"/>
    <s v="pbluenovember"/>
    <s v="Green"/>
    <n v="3"/>
    <s v="Solid"/>
    <n v="32"/>
    <m/>
    <m/>
    <m/>
    <m/>
    <s v="No"/>
    <n v="106"/>
    <m/>
    <m/>
    <x v="3"/>
    <d v="2019-02-14T17:57:32.000"/>
    <s v="Spare a Rose, Save a Child  https://t.co/oIgxNMrSmO"/>
    <s v="https://mysugr.com/spare-a-rose-save-a-child/"/>
    <s v="mysugr.com"/>
    <x v="1"/>
    <m/>
    <s v="http://pbs.twimg.com/profile_images/793498273403199488/OoFtxree_normal.jpg"/>
    <x v="62"/>
    <s v="https://twitter.com/accuchek_us/status/1096106178503999489"/>
    <m/>
    <m/>
    <s v="1096106178503999489"/>
    <m/>
    <b v="0"/>
    <n v="0"/>
    <s v=""/>
    <b v="0"/>
    <s v="en"/>
    <m/>
    <s v=""/>
    <b v="0"/>
    <n v="2"/>
    <s v="1095673634377609217"/>
    <s v="Twitter Web Client"/>
    <b v="0"/>
    <s v="1095673634377609217"/>
    <s v="Tweet"/>
    <n v="0"/>
    <n v="0"/>
    <m/>
    <m/>
    <m/>
    <m/>
    <m/>
    <m/>
    <m/>
    <m/>
    <n v="1"/>
    <s v="1"/>
    <s v="1"/>
    <n v="0"/>
    <n v="0"/>
    <n v="0"/>
    <n v="0"/>
    <m/>
    <m/>
    <n v="6"/>
    <n v="100"/>
    <n v="6"/>
    <n v="0"/>
    <n v="0"/>
  </r>
  <r>
    <s v="grumpy_pumper"/>
    <s v="grumpy_pumper"/>
    <s v="26, 115, 0"/>
    <n v="4.75"/>
    <s v="Dash Dot Dot"/>
    <n v="29.4"/>
    <m/>
    <m/>
    <m/>
    <m/>
    <s v="No"/>
    <n v="107"/>
    <m/>
    <m/>
    <x v="1"/>
    <d v="2019-02-11T06:30:00.000"/>
    <s v="It’s Valentine’s Day this week. _x000a_I’m not giving presents_x000a_I’m not giving flowers_x000a_Why?_x000a_I’m going to #SpareARose and Save a Life for a child instead. _x000a__x000a_#GBDOC #OzDOC #dsma _x000a__x000a_https://t.co/uMFP9G0bt6"/>
    <s v="https://mysugr.com/spare-a-rose-save-a-child/"/>
    <s v="mysugr.com"/>
    <x v="20"/>
    <m/>
    <s v="http://pbs.twimg.com/profile_images/901170317749571585/wdLRMqgZ_normal.jpg"/>
    <x v="63"/>
    <s v="https://twitter.com/grumpy_pumper/status/1094845990392291328"/>
    <m/>
    <m/>
    <s v="1094845990392291328"/>
    <m/>
    <b v="0"/>
    <n v="51"/>
    <s v=""/>
    <b v="0"/>
    <s v="en"/>
    <m/>
    <s v=""/>
    <b v="0"/>
    <n v="23"/>
    <s v=""/>
    <s v="Twitter for iPhone"/>
    <b v="0"/>
    <s v="1094845990392291328"/>
    <s v="Retweet"/>
    <n v="0"/>
    <n v="0"/>
    <m/>
    <m/>
    <m/>
    <m/>
    <m/>
    <m/>
    <m/>
    <m/>
    <n v="5"/>
    <s v="1"/>
    <s v="1"/>
    <n v="0"/>
    <n v="0"/>
    <n v="0"/>
    <n v="0"/>
    <m/>
    <m/>
    <n v="34"/>
    <n v="100"/>
    <n v="34"/>
    <n v="0"/>
    <n v="0"/>
  </r>
  <r>
    <s v="grumpy_pumper"/>
    <s v="grumpy_pumper"/>
    <s v="26, 115, 0"/>
    <n v="4.75"/>
    <s v="Dash Dot Dot"/>
    <n v="29.4"/>
    <m/>
    <m/>
    <m/>
    <m/>
    <s v="No"/>
    <n v="108"/>
    <m/>
    <m/>
    <x v="1"/>
    <d v="2019-02-14T07:26:54.000"/>
    <s v="We talk a lot about community. _x000a_We talk a lot about peer support. _x000a_There is a whole #T1D community out there that need our support today. _x000a_If we don’t, they won’t be alive this time next year. _x000a_So today, on Valentine’s Day, please #SpareARose_x000a__x000a_https://t.co/RBb4CiUwi7"/>
    <s v="https://lfacinternational.org/sparearose/"/>
    <s v="lfacinternational.org"/>
    <x v="21"/>
    <m/>
    <s v="http://pbs.twimg.com/profile_images/901170317749571585/wdLRMqgZ_normal.jpg"/>
    <x v="64"/>
    <s v="https://twitter.com/grumpy_pumper/status/1095947477193236480"/>
    <m/>
    <m/>
    <s v="1095947477193236480"/>
    <m/>
    <b v="0"/>
    <n v="25"/>
    <s v=""/>
    <b v="0"/>
    <s v="en"/>
    <m/>
    <s v=""/>
    <b v="0"/>
    <n v="17"/>
    <s v=""/>
    <s v="Twitter for iPhone"/>
    <b v="0"/>
    <s v="1095947477193236480"/>
    <s v="Retweet"/>
    <n v="0"/>
    <n v="0"/>
    <m/>
    <m/>
    <m/>
    <m/>
    <m/>
    <m/>
    <m/>
    <m/>
    <n v="5"/>
    <s v="1"/>
    <s v="1"/>
    <n v="3"/>
    <n v="6.382978723404255"/>
    <n v="0"/>
    <n v="0"/>
    <m/>
    <m/>
    <n v="44"/>
    <n v="93.61702127659575"/>
    <n v="47"/>
    <n v="0"/>
    <n v="0"/>
  </r>
  <r>
    <s v="grumpy_pumper"/>
    <s v="renzas"/>
    <s v="Green"/>
    <n v="3"/>
    <s v="Solid"/>
    <n v="32"/>
    <m/>
    <m/>
    <m/>
    <m/>
    <s v="No"/>
    <n v="109"/>
    <m/>
    <m/>
    <x v="0"/>
    <d v="2019-02-12T20:26:55.000"/>
    <s v="@accuchek_us @RenzaS Thank you for asking us to and for your support of #SpareARose"/>
    <m/>
    <m/>
    <x v="13"/>
    <m/>
    <s v="http://pbs.twimg.com/profile_images/901170317749571585/wdLRMqgZ_normal.jpg"/>
    <x v="65"/>
    <s v="https://twitter.com/grumpy_pumper/status/1095418999326863360"/>
    <m/>
    <m/>
    <s v="1095418999326863360"/>
    <s v="1095418735077277696"/>
    <b v="0"/>
    <n v="3"/>
    <s v="216716662"/>
    <b v="0"/>
    <s v="en"/>
    <m/>
    <s v=""/>
    <b v="0"/>
    <n v="0"/>
    <s v=""/>
    <s v="Twitter for iPhone"/>
    <b v="0"/>
    <s v="1095418735077277696"/>
    <s v="Tweet"/>
    <n v="0"/>
    <n v="0"/>
    <m/>
    <m/>
    <m/>
    <m/>
    <m/>
    <m/>
    <m/>
    <m/>
    <n v="1"/>
    <s v="1"/>
    <s v="1"/>
    <n v="2"/>
    <n v="14.285714285714286"/>
    <n v="0"/>
    <n v="0"/>
    <m/>
    <m/>
    <n v="12"/>
    <n v="85.71428571428571"/>
    <n v="14"/>
    <n v="0"/>
    <n v="0"/>
  </r>
  <r>
    <s v="accuchek_us"/>
    <s v="grumpy_pumper"/>
    <s v="26, 115, 0"/>
    <n v="4.75"/>
    <s v="Dash Dot Dot"/>
    <n v="29.4"/>
    <m/>
    <m/>
    <m/>
    <m/>
    <s v="Yes"/>
    <n v="111"/>
    <m/>
    <m/>
    <x v="3"/>
    <d v="2019-02-11T20:04:27.000"/>
    <s v="It’s Valentine’s Day this week. _x000a_I’m not giving presents_x000a_I’m not giving flowers_x000a_Why?_x000a_I’m going to #SpareARose and Save a Life for a child instead. _x000a__x000a_#GBDOC #OzDOC #dsma _x000a__x000a_https://t.co/uMFP9G0bt6"/>
    <m/>
    <m/>
    <x v="13"/>
    <m/>
    <s v="http://pbs.twimg.com/profile_images/793498273403199488/OoFtxree_normal.jpg"/>
    <x v="66"/>
    <s v="https://twitter.com/accuchek_us/status/1095050957065515008"/>
    <m/>
    <m/>
    <s v="1095050957065515008"/>
    <m/>
    <b v="0"/>
    <n v="0"/>
    <s v=""/>
    <b v="0"/>
    <s v="en"/>
    <m/>
    <s v=""/>
    <b v="0"/>
    <n v="23"/>
    <s v="1094845990392291328"/>
    <s v="Twitter Web Client"/>
    <b v="0"/>
    <s v="1094845990392291328"/>
    <s v="Tweet"/>
    <n v="0"/>
    <n v="0"/>
    <m/>
    <m/>
    <m/>
    <m/>
    <m/>
    <m/>
    <m/>
    <m/>
    <n v="4"/>
    <s v="1"/>
    <s v="1"/>
    <n v="0"/>
    <n v="0"/>
    <n v="0"/>
    <n v="0"/>
    <m/>
    <m/>
    <n v="34"/>
    <n v="100"/>
    <n v="34"/>
    <n v="0"/>
    <n v="0"/>
  </r>
  <r>
    <s v="accuchek_us"/>
    <s v="grumpy_pumper"/>
    <s v="Green"/>
    <n v="3"/>
    <s v="Solid"/>
    <n v="32"/>
    <m/>
    <m/>
    <m/>
    <m/>
    <s v="Yes"/>
    <n v="112"/>
    <m/>
    <m/>
    <x v="0"/>
    <d v="2019-02-12T14:04:28.000"/>
    <s v="Learn how you can #SpareARose this Valentine's Day, &quot;One rose equals a month of life for a child with #diabetes; twelve roses equal a year of life.&quot;-@RenzaS and @grumpy_pumper https://t.co/6ubQpKEskC https://t.co/DHHbxqOQbF"/>
    <s v="https://inspiration.accu-chek.com/story/spare-rose-0"/>
    <s v="accu-chek.com"/>
    <x v="22"/>
    <s v="https://pbs.twimg.com/media/DzNc3_lUcAMDu8g.jpg"/>
    <s v="https://pbs.twimg.com/media/DzNc3_lUcAMDu8g.jpg"/>
    <x v="67"/>
    <s v="https://twitter.com/accuchek_us/status/1095322750380584961"/>
    <m/>
    <m/>
    <s v="1095322750380584961"/>
    <m/>
    <b v="0"/>
    <n v="3"/>
    <s v=""/>
    <b v="0"/>
    <s v="en"/>
    <m/>
    <s v=""/>
    <b v="0"/>
    <n v="0"/>
    <s v=""/>
    <s v="Twitter Web Client"/>
    <b v="0"/>
    <s v="1095322750380584961"/>
    <s v="Tweet"/>
    <n v="0"/>
    <n v="0"/>
    <m/>
    <m/>
    <m/>
    <m/>
    <m/>
    <m/>
    <m/>
    <m/>
    <n v="1"/>
    <s v="1"/>
    <s v="1"/>
    <m/>
    <m/>
    <m/>
    <m/>
    <m/>
    <m/>
    <m/>
    <m/>
    <m/>
    <m/>
    <m/>
  </r>
  <r>
    <s v="accuchek_us"/>
    <s v="grumpy_pumper"/>
    <s v="26, 115, 0"/>
    <n v="4.75"/>
    <s v="Dash Dot Dot"/>
    <n v="29.4"/>
    <m/>
    <m/>
    <m/>
    <m/>
    <s v="Yes"/>
    <n v="113"/>
    <m/>
    <m/>
    <x v="2"/>
    <d v="2019-02-12T20:25:52.000"/>
    <s v="@grumpy_pumper Grumpy and @RenzaS thank you for writing the #SpareARose article for us to share. -CS"/>
    <m/>
    <m/>
    <x v="13"/>
    <m/>
    <s v="http://pbs.twimg.com/profile_images/793498273403199488/OoFtxree_normal.jpg"/>
    <x v="68"/>
    <s v="https://twitter.com/accuchek_us/status/1095418735077277696"/>
    <m/>
    <m/>
    <s v="1095418735077277696"/>
    <s v="1095415709910396930"/>
    <b v="0"/>
    <n v="4"/>
    <s v="809198082"/>
    <b v="0"/>
    <s v="en"/>
    <m/>
    <s v=""/>
    <b v="0"/>
    <n v="0"/>
    <s v=""/>
    <s v="Twitter for iPhone"/>
    <b v="0"/>
    <s v="1095415709910396930"/>
    <s v="Tweet"/>
    <n v="0"/>
    <n v="0"/>
    <m/>
    <m/>
    <m/>
    <m/>
    <m/>
    <m/>
    <m/>
    <m/>
    <n v="4"/>
    <s v="1"/>
    <s v="1"/>
    <m/>
    <m/>
    <m/>
    <m/>
    <m/>
    <m/>
    <m/>
    <m/>
    <m/>
    <m/>
    <m/>
  </r>
  <r>
    <s v="accuchek_us"/>
    <s v="grumpy_pumper"/>
    <s v="26, 115, 0"/>
    <n v="4.75"/>
    <s v="Dash Dot Dot"/>
    <n v="29.4"/>
    <m/>
    <m/>
    <m/>
    <m/>
    <s v="Yes"/>
    <n v="114"/>
    <m/>
    <m/>
    <x v="2"/>
    <d v="2019-02-12T20:36:47.000"/>
    <s v="@grumpy_pumper @RenzaS You’re welcome! The pleasure was ours. -CS"/>
    <m/>
    <m/>
    <x v="1"/>
    <m/>
    <s v="http://pbs.twimg.com/profile_images/793498273403199488/OoFtxree_normal.jpg"/>
    <x v="69"/>
    <s v="https://twitter.com/accuchek_us/status/1095421481314648065"/>
    <m/>
    <m/>
    <s v="1095421481314648065"/>
    <s v="1095418999326863360"/>
    <b v="0"/>
    <n v="3"/>
    <s v="809198082"/>
    <b v="0"/>
    <s v="en"/>
    <m/>
    <s v=""/>
    <b v="0"/>
    <n v="0"/>
    <s v=""/>
    <s v="Twitter for iPhone"/>
    <b v="0"/>
    <s v="1095418999326863360"/>
    <s v="Tweet"/>
    <n v="0"/>
    <n v="0"/>
    <m/>
    <m/>
    <m/>
    <m/>
    <m/>
    <m/>
    <m/>
    <m/>
    <n v="4"/>
    <s v="1"/>
    <s v="1"/>
    <m/>
    <m/>
    <m/>
    <m/>
    <m/>
    <m/>
    <m/>
    <m/>
    <m/>
    <m/>
    <m/>
  </r>
  <r>
    <s v="accuchek_us"/>
    <s v="grumpy_pumper"/>
    <s v="26, 115, 0"/>
    <n v="4.75"/>
    <s v="Dash Dot Dot"/>
    <n v="29.4"/>
    <m/>
    <m/>
    <m/>
    <m/>
    <s v="Yes"/>
    <n v="115"/>
    <m/>
    <m/>
    <x v="3"/>
    <d v="2019-02-14T18:02:19.000"/>
    <s v="We talk a lot about community. _x000a_We talk a lot about peer support. _x000a_There is a whole #T1D community out there that need our support today. _x000a_If we don’t, they won’t be alive this time next year. _x000a_So today, on Valentine’s Day, please #SpareARose_x000a__x000a_https://t.co/RBb4CiUwi7"/>
    <m/>
    <m/>
    <x v="23"/>
    <m/>
    <s v="http://pbs.twimg.com/profile_images/793498273403199488/OoFtxree_normal.jpg"/>
    <x v="70"/>
    <s v="https://twitter.com/accuchek_us/status/1096107385184284673"/>
    <m/>
    <m/>
    <s v="1096107385184284673"/>
    <m/>
    <b v="0"/>
    <n v="0"/>
    <s v=""/>
    <b v="0"/>
    <s v="en"/>
    <m/>
    <s v=""/>
    <b v="0"/>
    <n v="17"/>
    <s v="1095947477193236480"/>
    <s v="Twitter Web Client"/>
    <b v="0"/>
    <s v="1095947477193236480"/>
    <s v="Tweet"/>
    <n v="0"/>
    <n v="0"/>
    <m/>
    <m/>
    <m/>
    <m/>
    <m/>
    <m/>
    <m/>
    <m/>
    <n v="4"/>
    <s v="1"/>
    <s v="1"/>
    <n v="3"/>
    <n v="6.382978723404255"/>
    <n v="0"/>
    <n v="0"/>
    <m/>
    <m/>
    <n v="44"/>
    <n v="93.61702127659575"/>
    <n v="47"/>
    <n v="0"/>
    <n v="0"/>
  </r>
  <r>
    <s v="accuchek_us"/>
    <s v="therachelmayo"/>
    <s v="Green"/>
    <n v="3"/>
    <s v="Solid"/>
    <n v="32"/>
    <m/>
    <m/>
    <m/>
    <m/>
    <s v="No"/>
    <n v="116"/>
    <m/>
    <m/>
    <x v="2"/>
    <d v="2019-02-14T20:42:31.000"/>
    <s v="@therachelmayo WOW! I am so glad you are okay. -CS"/>
    <m/>
    <m/>
    <x v="1"/>
    <m/>
    <s v="http://pbs.twimg.com/profile_images/793498273403199488/OoFtxree_normal.jpg"/>
    <x v="71"/>
    <s v="https://twitter.com/accuchek_us/status/1096147700121251842"/>
    <m/>
    <m/>
    <s v="1096147700121251842"/>
    <s v="1095557926549422080"/>
    <b v="0"/>
    <n v="1"/>
    <s v="18582971"/>
    <b v="0"/>
    <s v="en"/>
    <m/>
    <s v=""/>
    <b v="0"/>
    <n v="0"/>
    <s v=""/>
    <s v="Salesforce - Social Studio"/>
    <b v="0"/>
    <s v="1095557926549422080"/>
    <s v="Tweet"/>
    <n v="0"/>
    <n v="0"/>
    <m/>
    <m/>
    <m/>
    <m/>
    <m/>
    <m/>
    <m/>
    <m/>
    <n v="1"/>
    <s v="1"/>
    <s v="1"/>
    <n v="2"/>
    <n v="20"/>
    <n v="0"/>
    <n v="0"/>
    <m/>
    <m/>
    <n v="8"/>
    <n v="80"/>
    <n v="10"/>
    <n v="0"/>
    <n v="0"/>
  </r>
  <r>
    <s v="accuchek_us"/>
    <s v="aprilormand"/>
    <s v="Green"/>
    <n v="3"/>
    <s v="Solid"/>
    <n v="32"/>
    <m/>
    <m/>
    <m/>
    <m/>
    <s v="No"/>
    <n v="117"/>
    <m/>
    <m/>
    <x v="2"/>
    <d v="2019-02-14T21:28:35.000"/>
    <s v="@aprilormand You are not alone. #DiabetesInTheWild 😀 -CS"/>
    <m/>
    <m/>
    <x v="24"/>
    <m/>
    <s v="http://pbs.twimg.com/profile_images/793498273403199488/OoFtxree_normal.jpg"/>
    <x v="72"/>
    <s v="https://twitter.com/accuchek_us/status/1096159290451259398"/>
    <m/>
    <m/>
    <s v="1096159290451259398"/>
    <s v="1096097157990490113"/>
    <b v="0"/>
    <n v="0"/>
    <s v="437949816"/>
    <b v="0"/>
    <s v="en"/>
    <m/>
    <s v=""/>
    <b v="0"/>
    <n v="0"/>
    <s v=""/>
    <s v="Salesforce - Social Studio"/>
    <b v="0"/>
    <s v="1096097157990490113"/>
    <s v="Tweet"/>
    <n v="0"/>
    <n v="0"/>
    <m/>
    <m/>
    <m/>
    <m/>
    <m/>
    <m/>
    <m/>
    <m/>
    <n v="1"/>
    <s v="1"/>
    <s v="4"/>
    <n v="0"/>
    <n v="0"/>
    <n v="0"/>
    <n v="0"/>
    <m/>
    <m/>
    <n v="7"/>
    <n v="100"/>
    <n v="7"/>
    <n v="0"/>
    <n v="0"/>
  </r>
  <r>
    <s v="lifeforachild"/>
    <s v="accuchek_us"/>
    <s v="Green"/>
    <n v="3"/>
    <s v="Solid"/>
    <n v="32"/>
    <m/>
    <m/>
    <m/>
    <m/>
    <s v="Yes"/>
    <n v="118"/>
    <m/>
    <m/>
    <x v="2"/>
    <d v="2019-02-15T09:54:43.000"/>
    <s v="@accuchek_us Thanks, @accuchek_us ❤️"/>
    <m/>
    <m/>
    <x v="1"/>
    <m/>
    <s v="http://pbs.twimg.com/profile_images/1046536445672865792/1ZQM9lNr_normal.jpg"/>
    <x v="73"/>
    <s v="https://twitter.com/lifeforachild/status/1096347064559067138"/>
    <m/>
    <m/>
    <s v="1096347064559067138"/>
    <s v="1096107213553311746"/>
    <b v="0"/>
    <n v="0"/>
    <s v="216716662"/>
    <b v="0"/>
    <s v="en"/>
    <m/>
    <s v=""/>
    <b v="0"/>
    <n v="0"/>
    <s v=""/>
    <s v="Twitter Web Client"/>
    <b v="0"/>
    <s v="1096107213553311746"/>
    <s v="Tweet"/>
    <n v="0"/>
    <n v="0"/>
    <m/>
    <m/>
    <m/>
    <m/>
    <m/>
    <m/>
    <m/>
    <m/>
    <n v="1"/>
    <s v="1"/>
    <s v="1"/>
    <n v="0"/>
    <n v="0"/>
    <n v="0"/>
    <n v="0"/>
    <m/>
    <m/>
    <n v="3"/>
    <n v="100"/>
    <n v="3"/>
    <n v="0"/>
    <n v="0"/>
  </r>
  <r>
    <s v="accuchek_us"/>
    <s v="lifeforachild"/>
    <s v="Green"/>
    <n v="3"/>
    <s v="Solid"/>
    <n v="32"/>
    <m/>
    <m/>
    <m/>
    <m/>
    <s v="Yes"/>
    <n v="119"/>
    <m/>
    <m/>
    <x v="2"/>
    <d v="2019-02-15T17:28:56.000"/>
    <s v="@lifeforachild You're welcome! -CS"/>
    <m/>
    <m/>
    <x v="1"/>
    <m/>
    <s v="http://pbs.twimg.com/profile_images/793498273403199488/OoFtxree_normal.jpg"/>
    <x v="74"/>
    <s v="https://twitter.com/accuchek_us/status/1096461369975734273"/>
    <m/>
    <m/>
    <s v="1096461369975734273"/>
    <s v="1096347064559067138"/>
    <b v="0"/>
    <n v="0"/>
    <s v="2522335141"/>
    <b v="0"/>
    <s v="en"/>
    <m/>
    <s v=""/>
    <b v="0"/>
    <n v="0"/>
    <s v=""/>
    <s v="Salesforce - Social Studio"/>
    <b v="0"/>
    <s v="1096347064559067138"/>
    <s v="Tweet"/>
    <n v="0"/>
    <n v="0"/>
    <m/>
    <m/>
    <m/>
    <m/>
    <m/>
    <m/>
    <m/>
    <m/>
    <n v="1"/>
    <s v="1"/>
    <s v="1"/>
    <n v="1"/>
    <n v="25"/>
    <n v="0"/>
    <n v="0"/>
    <m/>
    <m/>
    <n v="3"/>
    <n v="75"/>
    <n v="4"/>
    <n v="0"/>
    <n v="0"/>
  </r>
  <r>
    <s v="accuchek_us"/>
    <s v="stephiesteez"/>
    <s v="Green"/>
    <n v="3"/>
    <s v="Solid"/>
    <n v="32"/>
    <m/>
    <m/>
    <m/>
    <m/>
    <s v="No"/>
    <n v="120"/>
    <m/>
    <m/>
    <x v="2"/>
    <d v="2019-02-15T17:45:52.000"/>
    <s v="@stephiesteez Is there anyone else in the office you can see? Any cancellations? Urgent care?-CS"/>
    <m/>
    <m/>
    <x v="1"/>
    <m/>
    <s v="http://pbs.twimg.com/profile_images/793498273403199488/OoFtxree_normal.jpg"/>
    <x v="75"/>
    <s v="https://twitter.com/accuchek_us/status/1096465632923652096"/>
    <m/>
    <m/>
    <s v="1096465632923652096"/>
    <s v="1096464052438601734"/>
    <b v="0"/>
    <n v="0"/>
    <s v="280366012"/>
    <b v="0"/>
    <s v="en"/>
    <m/>
    <s v=""/>
    <b v="0"/>
    <n v="0"/>
    <s v=""/>
    <s v="Salesforce - Social Studio"/>
    <b v="0"/>
    <s v="1096464052438601734"/>
    <s v="Tweet"/>
    <n v="0"/>
    <n v="0"/>
    <m/>
    <m/>
    <m/>
    <m/>
    <m/>
    <m/>
    <m/>
    <m/>
    <n v="1"/>
    <s v="1"/>
    <s v="1"/>
    <n v="0"/>
    <n v="0"/>
    <n v="1"/>
    <n v="6.25"/>
    <m/>
    <m/>
    <n v="15"/>
    <n v="93.75"/>
    <n v="16"/>
    <n v="0"/>
    <n v="0"/>
  </r>
  <r>
    <s v="accuchek_us"/>
    <s v="latboyd1"/>
    <s v="Green"/>
    <n v="3"/>
    <s v="Solid"/>
    <n v="32"/>
    <m/>
    <m/>
    <m/>
    <m/>
    <s v="No"/>
    <n v="121"/>
    <m/>
    <m/>
    <x v="2"/>
    <d v="2019-02-15T17:49:46.000"/>
    <s v="@LaTBoyd1 thank you for being an adovcate!-CS"/>
    <m/>
    <m/>
    <x v="1"/>
    <m/>
    <s v="http://pbs.twimg.com/profile_images/793498273403199488/OoFtxree_normal.jpg"/>
    <x v="76"/>
    <s v="https://twitter.com/accuchek_us/status/1096466614642454528"/>
    <m/>
    <m/>
    <s v="1096466614642454528"/>
    <s v="1096463757230764033"/>
    <b v="0"/>
    <n v="0"/>
    <s v="1146845174"/>
    <b v="0"/>
    <s v="en"/>
    <m/>
    <s v=""/>
    <b v="0"/>
    <n v="0"/>
    <s v=""/>
    <s v="Salesforce - Social Studio"/>
    <b v="0"/>
    <s v="1096463757230764033"/>
    <s v="Tweet"/>
    <n v="0"/>
    <n v="0"/>
    <m/>
    <m/>
    <m/>
    <m/>
    <m/>
    <m/>
    <m/>
    <m/>
    <n v="1"/>
    <s v="1"/>
    <s v="1"/>
    <n v="1"/>
    <n v="12.5"/>
    <n v="0"/>
    <n v="0"/>
    <m/>
    <m/>
    <n v="7"/>
    <n v="87.5"/>
    <n v="8"/>
    <n v="0"/>
    <n v="0"/>
  </r>
  <r>
    <s v="marcynovakwx"/>
    <s v="accuchek_us"/>
    <s v="Green"/>
    <n v="3"/>
    <s v="Solid"/>
    <n v="32"/>
    <m/>
    <m/>
    <m/>
    <m/>
    <s v="Yes"/>
    <n v="122"/>
    <m/>
    <m/>
    <x v="2"/>
    <d v="2019-02-15T17:49:13.000"/>
    <s v="@accuchek_us It is good! Just having to do a long glucose test."/>
    <m/>
    <m/>
    <x v="1"/>
    <m/>
    <s v="http://pbs.twimg.com/profile_images/887996557286666240/9U9sDjxr_normal.jpg"/>
    <x v="77"/>
    <s v="https://twitter.com/marcynovakwx/status/1096466475177656320"/>
    <m/>
    <m/>
    <s v="1096466475177656320"/>
    <s v="1096466183660994562"/>
    <b v="0"/>
    <n v="0"/>
    <s v="216716662"/>
    <b v="0"/>
    <s v="en"/>
    <m/>
    <s v=""/>
    <b v="0"/>
    <n v="0"/>
    <s v=""/>
    <s v="Twitter for iPhone"/>
    <b v="0"/>
    <s v="1096466183660994562"/>
    <s v="Tweet"/>
    <n v="0"/>
    <n v="0"/>
    <m/>
    <m/>
    <m/>
    <m/>
    <m/>
    <m/>
    <m/>
    <m/>
    <n v="1"/>
    <s v="3"/>
    <s v="1"/>
    <n v="1"/>
    <n v="8.333333333333334"/>
    <n v="0"/>
    <n v="0"/>
    <m/>
    <m/>
    <n v="11"/>
    <n v="91.66666666666667"/>
    <n v="12"/>
    <n v="0"/>
    <n v="0"/>
  </r>
  <r>
    <s v="accuchek_us"/>
    <s v="marcynovakwx"/>
    <s v="26, 115, 0"/>
    <n v="4.75"/>
    <s v="Dash Dot Dot"/>
    <n v="29.4"/>
    <m/>
    <m/>
    <m/>
    <m/>
    <s v="Yes"/>
    <n v="123"/>
    <m/>
    <m/>
    <x v="2"/>
    <d v="2019-02-15T17:48:04.000"/>
    <s v="@Marcynovakwx I hope all went well. -CS"/>
    <m/>
    <m/>
    <x v="1"/>
    <m/>
    <s v="http://pbs.twimg.com/profile_images/793498273403199488/OoFtxree_normal.jpg"/>
    <x v="78"/>
    <s v="https://twitter.com/accuchek_us/status/1096466183660994562"/>
    <m/>
    <m/>
    <s v="1096466183660994562"/>
    <s v="1096463867633377290"/>
    <b v="0"/>
    <n v="0"/>
    <s v="1032847614"/>
    <b v="0"/>
    <s v="en"/>
    <m/>
    <s v=""/>
    <b v="0"/>
    <n v="0"/>
    <s v=""/>
    <s v="Salesforce - Social Studio"/>
    <b v="0"/>
    <s v="1096463867633377290"/>
    <s v="Tweet"/>
    <n v="0"/>
    <n v="0"/>
    <m/>
    <m/>
    <m/>
    <m/>
    <m/>
    <m/>
    <m/>
    <m/>
    <n v="4"/>
    <s v="1"/>
    <s v="3"/>
    <n v="1"/>
    <n v="14.285714285714286"/>
    <n v="0"/>
    <n v="0"/>
    <m/>
    <m/>
    <n v="6"/>
    <n v="85.71428571428571"/>
    <n v="7"/>
    <n v="0"/>
    <n v="0"/>
  </r>
  <r>
    <s v="accuchek_us"/>
    <s v="marcynovakwx"/>
    <s v="26, 115, 0"/>
    <n v="4.75"/>
    <s v="Dash Dot Dot"/>
    <n v="29.4"/>
    <m/>
    <m/>
    <m/>
    <m/>
    <s v="Yes"/>
    <n v="124"/>
    <m/>
    <m/>
    <x v="2"/>
    <d v="2019-02-15T19:10:34.000"/>
    <s v="@Marcynovakwx YAY! All the best with your pregnancy.-CS"/>
    <m/>
    <m/>
    <x v="1"/>
    <m/>
    <s v="http://pbs.twimg.com/profile_images/793498273403199488/OoFtxree_normal.jpg"/>
    <x v="79"/>
    <s v="https://twitter.com/accuchek_us/status/1096486944882782210"/>
    <m/>
    <m/>
    <s v="1096486944882782210"/>
    <s v="1096466475177656320"/>
    <b v="0"/>
    <n v="0"/>
    <s v="1032847614"/>
    <b v="0"/>
    <s v="en"/>
    <m/>
    <s v=""/>
    <b v="0"/>
    <n v="0"/>
    <s v=""/>
    <s v="Salesforce - Social Studio"/>
    <b v="0"/>
    <s v="1096466475177656320"/>
    <s v="Tweet"/>
    <n v="0"/>
    <n v="0"/>
    <m/>
    <m/>
    <m/>
    <m/>
    <m/>
    <m/>
    <m/>
    <m/>
    <n v="4"/>
    <s v="1"/>
    <s v="3"/>
    <n v="2"/>
    <n v="22.22222222222222"/>
    <n v="0"/>
    <n v="0"/>
    <m/>
    <m/>
    <n v="7"/>
    <n v="77.77777777777777"/>
    <n v="9"/>
    <n v="0"/>
    <n v="0"/>
  </r>
  <r>
    <s v="justiceseeker03"/>
    <s v="accuchek_us"/>
    <s v="53, 102, 0"/>
    <n v="6.5"/>
    <s v="Dash Dot Dot"/>
    <n v="26.8"/>
    <m/>
    <m/>
    <m/>
    <m/>
    <s v="Yes"/>
    <n v="125"/>
    <m/>
    <m/>
    <x v="2"/>
    <d v="2019-02-14T18:23:09.000"/>
    <s v="@accuchek_us _x000a_1) Good luck with these people!  My husband was diagnosed with diabetes 2 weeks ago he got the monitor less than 2 week ago it quit after a couple of days, we were told they would send a monitor out &amp;amp; recieve in 3 days. Haven't received it &amp;amp; when I called I was"/>
    <m/>
    <m/>
    <x v="1"/>
    <m/>
    <s v="http://pbs.twimg.com/profile_images/1063194030111113216/-IKLo02r_normal.jpg"/>
    <x v="80"/>
    <s v="https://twitter.com/justiceseeker03/status/1096112626218749953"/>
    <m/>
    <m/>
    <s v="1096112626218749953"/>
    <m/>
    <b v="0"/>
    <n v="0"/>
    <s v="216716662"/>
    <b v="0"/>
    <s v="en"/>
    <m/>
    <s v=""/>
    <b v="0"/>
    <n v="0"/>
    <s v=""/>
    <s v="Twitter for Android"/>
    <b v="0"/>
    <s v="1096112626218749953"/>
    <s v="Tweet"/>
    <n v="0"/>
    <n v="0"/>
    <m/>
    <m/>
    <m/>
    <m/>
    <m/>
    <m/>
    <m/>
    <m/>
    <n v="9"/>
    <s v="1"/>
    <s v="1"/>
    <n v="2"/>
    <n v="3.6363636363636362"/>
    <n v="0"/>
    <n v="0"/>
    <m/>
    <m/>
    <n v="53"/>
    <n v="96.36363636363636"/>
    <n v="55"/>
    <n v="0"/>
    <n v="0"/>
  </r>
  <r>
    <s v="justiceseeker03"/>
    <s v="accuchek_us"/>
    <s v="53, 102, 0"/>
    <n v="6.5"/>
    <s v="Dash Dot Dot"/>
    <n v="26.8"/>
    <m/>
    <m/>
    <m/>
    <m/>
    <s v="Yes"/>
    <n v="126"/>
    <m/>
    <m/>
    <x v="2"/>
    <d v="2019-02-15T19:50:33.000"/>
    <s v="@accuchek_us No thank you. I did that yesterday &amp;amp; would prefer not to get aggravated again._x000a_I was told it would be here tomorrow but given a choice I would not use accu check again!"/>
    <m/>
    <m/>
    <x v="1"/>
    <m/>
    <s v="http://pbs.twimg.com/profile_images/1063194030111113216/-IKLo02r_normal.jpg"/>
    <x v="81"/>
    <s v="https://twitter.com/justiceseeker03/status/1096497009186562049"/>
    <m/>
    <m/>
    <s v="1096497009186562049"/>
    <s v="1096489135764881409"/>
    <b v="0"/>
    <n v="0"/>
    <s v="216716662"/>
    <b v="0"/>
    <s v="en"/>
    <m/>
    <s v=""/>
    <b v="0"/>
    <n v="0"/>
    <s v=""/>
    <s v="Twitter for Android"/>
    <b v="0"/>
    <s v="1096489135764881409"/>
    <s v="Tweet"/>
    <n v="0"/>
    <n v="0"/>
    <m/>
    <m/>
    <m/>
    <m/>
    <m/>
    <m/>
    <m/>
    <m/>
    <n v="9"/>
    <s v="1"/>
    <s v="1"/>
    <n v="2"/>
    <n v="5.714285714285714"/>
    <n v="0"/>
    <n v="0"/>
    <m/>
    <m/>
    <n v="33"/>
    <n v="94.28571428571429"/>
    <n v="35"/>
    <n v="0"/>
    <n v="0"/>
  </r>
  <r>
    <s v="justiceseeker03"/>
    <s v="accuchek_us"/>
    <s v="53, 102, 0"/>
    <n v="6.5"/>
    <s v="Dash Dot Dot"/>
    <n v="26.8"/>
    <m/>
    <m/>
    <m/>
    <m/>
    <s v="Yes"/>
    <n v="127"/>
    <m/>
    <m/>
    <x v="2"/>
    <d v="2019-02-15T20:33:12.000"/>
    <s v="@accuchek_us I don't know what you expected ,you gave me a number to call &amp;amp; find out the same thing I found out yesterday. _x000a_My issue was how your customer service handled your bad product, I don't need to call to find out where it is."/>
    <m/>
    <m/>
    <x v="1"/>
    <m/>
    <s v="http://pbs.twimg.com/profile_images/1063194030111113216/-IKLo02r_normal.jpg"/>
    <x v="82"/>
    <s v="https://twitter.com/justiceseeker03/status/1096507743857528832"/>
    <m/>
    <m/>
    <s v="1096507743857528832"/>
    <s v="1096505970077982722"/>
    <b v="0"/>
    <n v="0"/>
    <s v="216716662"/>
    <b v="0"/>
    <s v="en"/>
    <m/>
    <s v=""/>
    <b v="0"/>
    <n v="0"/>
    <s v=""/>
    <s v="Twitter for Android"/>
    <b v="0"/>
    <s v="1096505970077982722"/>
    <s v="Tweet"/>
    <n v="0"/>
    <n v="0"/>
    <m/>
    <m/>
    <m/>
    <m/>
    <m/>
    <m/>
    <m/>
    <m/>
    <n v="9"/>
    <s v="1"/>
    <s v="1"/>
    <n v="0"/>
    <n v="0"/>
    <n v="2"/>
    <n v="4.3478260869565215"/>
    <m/>
    <m/>
    <n v="44"/>
    <n v="95.65217391304348"/>
    <n v="46"/>
    <n v="0"/>
    <n v="0"/>
  </r>
  <r>
    <s v="accuchek_us"/>
    <s v="justiceseeker03"/>
    <s v="26, 115, 0"/>
    <n v="4.75"/>
    <s v="Dash Dot Dot"/>
    <n v="29.4"/>
    <m/>
    <m/>
    <m/>
    <m/>
    <s v="Yes"/>
    <n v="128"/>
    <m/>
    <m/>
    <x v="2"/>
    <d v="2019-02-15T19:19:16.000"/>
    <s v="@justiceseeker03 We are sorry to hear about this!  Please call us at 1-800-858-8072 or contact us via chat at https://t.co/FjyRpKvJfr so we can check on the status of your order or if you prefer send us a private message with your contact information.  Have a great day!  ~Ryan"/>
    <s v="https://accuchek.custhelp.com/app/chat/chat_launch"/>
    <s v="custhelp.com"/>
    <x v="1"/>
    <m/>
    <s v="http://pbs.twimg.com/profile_images/793498273403199488/OoFtxree_normal.jpg"/>
    <x v="83"/>
    <s v="https://twitter.com/accuchek_us/status/1096489135764881409"/>
    <m/>
    <m/>
    <s v="1096489135764881409"/>
    <s v="1096112626218749953"/>
    <b v="0"/>
    <n v="0"/>
    <s v="758780144538583040"/>
    <b v="0"/>
    <s v="en"/>
    <m/>
    <s v=""/>
    <b v="0"/>
    <n v="0"/>
    <s v=""/>
    <s v="Hootsuite Inc."/>
    <b v="0"/>
    <s v="1096112626218749953"/>
    <s v="Tweet"/>
    <n v="0"/>
    <n v="0"/>
    <m/>
    <m/>
    <m/>
    <m/>
    <m/>
    <m/>
    <m/>
    <m/>
    <n v="4"/>
    <s v="1"/>
    <s v="1"/>
    <n v="2"/>
    <n v="4"/>
    <n v="1"/>
    <n v="2"/>
    <m/>
    <m/>
    <n v="47"/>
    <n v="94"/>
    <n v="50"/>
    <n v="0"/>
    <n v="0"/>
  </r>
  <r>
    <s v="accuchek_us"/>
    <s v="justiceseeker03"/>
    <s v="26, 115, 0"/>
    <n v="4.75"/>
    <s v="Dash Dot Dot"/>
    <n v="29.4"/>
    <m/>
    <m/>
    <m/>
    <m/>
    <s v="Yes"/>
    <n v="129"/>
    <m/>
    <m/>
    <x v="2"/>
    <d v="2019-02-15T20:26:10.000"/>
    <s v="@justiceseeker03 Oh ok.  Well I am sorry you feel that way.  And again I am sorry for the inconvenience.  Have a great day!  ~Ryan"/>
    <m/>
    <m/>
    <x v="1"/>
    <m/>
    <s v="http://pbs.twimg.com/profile_images/793498273403199488/OoFtxree_normal.jpg"/>
    <x v="84"/>
    <s v="https://twitter.com/accuchek_us/status/1096505970077982722"/>
    <m/>
    <m/>
    <s v="1096505970077982722"/>
    <s v="1096497009186562049"/>
    <b v="0"/>
    <n v="0"/>
    <s v="758780144538583040"/>
    <b v="0"/>
    <s v="en"/>
    <m/>
    <s v=""/>
    <b v="0"/>
    <n v="0"/>
    <s v=""/>
    <s v="Hootsuite Inc."/>
    <b v="0"/>
    <s v="1096497009186562049"/>
    <s v="Tweet"/>
    <n v="0"/>
    <n v="0"/>
    <m/>
    <m/>
    <m/>
    <m/>
    <m/>
    <m/>
    <m/>
    <m/>
    <n v="4"/>
    <s v="1"/>
    <s v="1"/>
    <n v="2"/>
    <n v="8.333333333333334"/>
    <n v="3"/>
    <n v="12.5"/>
    <m/>
    <m/>
    <n v="19"/>
    <n v="79.16666666666667"/>
    <n v="24"/>
    <n v="0"/>
    <n v="0"/>
  </r>
  <r>
    <s v="chelcierice"/>
    <s v="chelcierice"/>
    <s v="Green"/>
    <n v="3"/>
    <s v="Solid"/>
    <n v="32"/>
    <m/>
    <m/>
    <m/>
    <m/>
    <s v="No"/>
    <n v="130"/>
    <m/>
    <m/>
    <x v="1"/>
    <d v="2019-02-17T20:23:43.000"/>
    <s v="#diabetes #diabetestype1 #accuchek #diabeteshumor #insulin4all #diabetestype1 #medtronic #dexcom https://t.co/OTP2PhvC0E"/>
    <s v="https://www.instagram.com/p/Bt_wMU5hE0N/?utm_source=ig_twitter_share&amp;igshid=10razoxerl1pq"/>
    <s v="instagram.com"/>
    <x v="25"/>
    <m/>
    <s v="http://pbs.twimg.com/profile_images/1017076004102303744/Ee4VXFgL_normal.jpg"/>
    <x v="85"/>
    <s v="https://twitter.com/chelcierice/status/1097230130051760128"/>
    <m/>
    <m/>
    <s v="1097230130051760128"/>
    <m/>
    <b v="0"/>
    <n v="1"/>
    <s v=""/>
    <b v="0"/>
    <s v="und"/>
    <m/>
    <s v=""/>
    <b v="0"/>
    <n v="0"/>
    <s v=""/>
    <s v="Instagram"/>
    <b v="0"/>
    <s v="1097230130051760128"/>
    <s v="Tweet"/>
    <n v="0"/>
    <n v="0"/>
    <m/>
    <m/>
    <m/>
    <m/>
    <m/>
    <m/>
    <m/>
    <m/>
    <n v="1"/>
    <s v="1"/>
    <s v="1"/>
    <n v="0"/>
    <n v="0"/>
    <n v="0"/>
    <n v="0"/>
    <m/>
    <m/>
    <n v="8"/>
    <n v="100"/>
    <n v="8"/>
    <n v="0"/>
    <n v="0"/>
  </r>
  <r>
    <s v="accuchek_us"/>
    <s v="chelcierice"/>
    <s v="Green"/>
    <n v="3"/>
    <s v="Solid"/>
    <n v="32"/>
    <m/>
    <m/>
    <m/>
    <m/>
    <s v="No"/>
    <n v="131"/>
    <m/>
    <m/>
    <x v="2"/>
    <d v="2019-02-18T13:58:09.000"/>
    <s v="@ChelcieRice Good luck on the 21st.-CS"/>
    <m/>
    <m/>
    <x v="1"/>
    <m/>
    <s v="http://pbs.twimg.com/profile_images/793498273403199488/OoFtxree_normal.jpg"/>
    <x v="86"/>
    <s v="https://twitter.com/accuchek_us/status/1097495487173849088"/>
    <m/>
    <m/>
    <s v="1097495487173849088"/>
    <s v="1097230130051760128"/>
    <b v="0"/>
    <n v="1"/>
    <s v="7035392"/>
    <b v="0"/>
    <s v="en"/>
    <m/>
    <s v=""/>
    <b v="0"/>
    <n v="0"/>
    <s v=""/>
    <s v="Salesforce - Social Studio"/>
    <b v="0"/>
    <s v="1097230130051760128"/>
    <s v="Tweet"/>
    <n v="0"/>
    <n v="0"/>
    <m/>
    <m/>
    <m/>
    <m/>
    <m/>
    <m/>
    <m/>
    <m/>
    <n v="1"/>
    <s v="1"/>
    <s v="1"/>
    <n v="2"/>
    <n v="28.571428571428573"/>
    <n v="0"/>
    <n v="0"/>
    <m/>
    <m/>
    <n v="5"/>
    <n v="71.42857142857143"/>
    <n v="7"/>
    <n v="0"/>
    <n v="0"/>
  </r>
  <r>
    <s v="beyondtype2"/>
    <s v="beyondtype2"/>
    <s v="Green"/>
    <n v="3"/>
    <s v="Solid"/>
    <n v="32"/>
    <m/>
    <m/>
    <m/>
    <m/>
    <s v="No"/>
    <n v="132"/>
    <m/>
    <m/>
    <x v="1"/>
    <d v="2019-02-12T18:28:48.000"/>
    <s v="#TuesdayThoughts Do you find dining out to be difficult for you? We can't always cook at home. How do you plan for nights out with friends/family?"/>
    <m/>
    <m/>
    <x v="26"/>
    <m/>
    <s v="http://pbs.twimg.com/profile_images/1084920961361600512/XEq12JCQ_normal.jpg"/>
    <x v="87"/>
    <s v="https://twitter.com/beyondtype2/status/1095389273585418240"/>
    <m/>
    <m/>
    <s v="1095389273585418240"/>
    <m/>
    <b v="0"/>
    <n v="7"/>
    <s v=""/>
    <b v="0"/>
    <s v="en"/>
    <m/>
    <s v=""/>
    <b v="0"/>
    <n v="4"/>
    <s v=""/>
    <s v="Twitter Web Client"/>
    <b v="0"/>
    <s v="1095389273585418240"/>
    <s v="Retweet"/>
    <n v="0"/>
    <n v="0"/>
    <m/>
    <m/>
    <m/>
    <m/>
    <m/>
    <m/>
    <m/>
    <m/>
    <n v="1"/>
    <s v="1"/>
    <s v="1"/>
    <n v="0"/>
    <n v="0"/>
    <n v="1"/>
    <n v="3.7037037037037037"/>
    <m/>
    <m/>
    <n v="26"/>
    <n v="96.29629629629629"/>
    <n v="27"/>
    <n v="0"/>
    <n v="0"/>
  </r>
  <r>
    <s v="beyondtype2"/>
    <s v="accuchek_us"/>
    <s v="26, 115, 0"/>
    <n v="4.75"/>
    <s v="Dash Dot Dot"/>
    <n v="29.4"/>
    <m/>
    <m/>
    <m/>
    <m/>
    <s v="Yes"/>
    <n v="133"/>
    <m/>
    <m/>
    <x v="2"/>
    <d v="2019-02-14T23:02:47.000"/>
    <s v="@accuchek_us Yes!! Being surrounded by people who love us helps managing diabetes easier. We're grateful for their support."/>
    <m/>
    <m/>
    <x v="1"/>
    <m/>
    <s v="http://pbs.twimg.com/profile_images/1084920961361600512/XEq12JCQ_normal.jpg"/>
    <x v="88"/>
    <s v="https://twitter.com/beyondtype2/status/1096182997512900608"/>
    <m/>
    <m/>
    <s v="1096182997512900608"/>
    <s v="1096127977304272896"/>
    <b v="0"/>
    <n v="1"/>
    <s v="216716662"/>
    <b v="0"/>
    <s v="en"/>
    <m/>
    <s v=""/>
    <b v="0"/>
    <n v="0"/>
    <s v=""/>
    <s v="Twitter Web Client"/>
    <b v="0"/>
    <s v="1096127977304272896"/>
    <s v="Tweet"/>
    <n v="0"/>
    <n v="0"/>
    <m/>
    <m/>
    <m/>
    <m/>
    <m/>
    <m/>
    <m/>
    <m/>
    <n v="4"/>
    <s v="1"/>
    <s v="1"/>
    <n v="4"/>
    <n v="22.22222222222222"/>
    <n v="0"/>
    <n v="0"/>
    <m/>
    <m/>
    <n v="14"/>
    <n v="77.77777777777777"/>
    <n v="18"/>
    <n v="0"/>
    <n v="0"/>
  </r>
  <r>
    <s v="beyondtype2"/>
    <s v="accuchek_us"/>
    <s v="26, 115, 0"/>
    <n v="4.75"/>
    <s v="Dash Dot Dot"/>
    <n v="29.4"/>
    <m/>
    <m/>
    <m/>
    <m/>
    <s v="Yes"/>
    <n v="134"/>
    <m/>
    <m/>
    <x v="2"/>
    <d v="2019-02-18T21:27:25.000"/>
    <s v="@accuchek_us Thank you!"/>
    <m/>
    <m/>
    <x v="1"/>
    <m/>
    <s v="http://pbs.twimg.com/profile_images/1084920961361600512/XEq12JCQ_normal.jpg"/>
    <x v="89"/>
    <s v="https://twitter.com/beyondtype2/status/1097608551109820416"/>
    <m/>
    <m/>
    <s v="1097608551109820416"/>
    <s v="1097605299148599298"/>
    <b v="0"/>
    <n v="1"/>
    <s v="216716662"/>
    <b v="0"/>
    <s v="en"/>
    <m/>
    <s v=""/>
    <b v="0"/>
    <n v="0"/>
    <s v=""/>
    <s v="Twitter for iPhone"/>
    <b v="0"/>
    <s v="1097605299148599298"/>
    <s v="Tweet"/>
    <n v="0"/>
    <n v="0"/>
    <m/>
    <m/>
    <m/>
    <m/>
    <m/>
    <m/>
    <m/>
    <m/>
    <n v="4"/>
    <s v="1"/>
    <s v="1"/>
    <n v="1"/>
    <n v="33.333333333333336"/>
    <n v="0"/>
    <n v="0"/>
    <m/>
    <m/>
    <n v="2"/>
    <n v="66.66666666666667"/>
    <n v="3"/>
    <n v="0"/>
    <n v="0"/>
  </r>
  <r>
    <s v="accuchek_us"/>
    <s v="beyondtype2"/>
    <s v="Green"/>
    <n v="3"/>
    <s v="Solid"/>
    <n v="32"/>
    <m/>
    <m/>
    <m/>
    <m/>
    <s v="Yes"/>
    <n v="135"/>
    <m/>
    <m/>
    <x v="3"/>
    <d v="2019-02-12T18:29:41.000"/>
    <s v="#TuesdayThoughts Do you find dining out to be difficult for you? We can't always cook at home. How do you plan for nights out with friends/family?"/>
    <m/>
    <m/>
    <x v="26"/>
    <m/>
    <s v="http://pbs.twimg.com/profile_images/793498273403199488/OoFtxree_normal.jpg"/>
    <x v="90"/>
    <s v="https://twitter.com/accuchek_us/status/1095389494717661184"/>
    <m/>
    <m/>
    <s v="1095389494717661184"/>
    <m/>
    <b v="0"/>
    <n v="0"/>
    <s v=""/>
    <b v="0"/>
    <s v="en"/>
    <m/>
    <s v=""/>
    <b v="0"/>
    <n v="4"/>
    <s v="1095389273585418240"/>
    <s v="Twitter for iPhone"/>
    <b v="0"/>
    <s v="1095389273585418240"/>
    <s v="Tweet"/>
    <n v="0"/>
    <n v="0"/>
    <m/>
    <m/>
    <m/>
    <m/>
    <m/>
    <m/>
    <m/>
    <m/>
    <n v="1"/>
    <s v="1"/>
    <s v="1"/>
    <n v="0"/>
    <n v="0"/>
    <n v="1"/>
    <n v="3.7037037037037037"/>
    <m/>
    <m/>
    <n v="26"/>
    <n v="96.29629629629629"/>
    <n v="27"/>
    <n v="0"/>
    <n v="0"/>
  </r>
  <r>
    <s v="accuchek_us"/>
    <s v="beyondtype2"/>
    <s v="26, 115, 0"/>
    <n v="4.75"/>
    <s v="Dash Dot Dot"/>
    <n v="29.4"/>
    <m/>
    <m/>
    <m/>
    <m/>
    <s v="Yes"/>
    <n v="136"/>
    <m/>
    <m/>
    <x v="2"/>
    <d v="2019-02-12T18:32:18.000"/>
    <s v="@BeyondType2 When I was first diagnosed dining out was tough. Over the years I’ve been able to find things to eat without sacrificing. -CS"/>
    <m/>
    <m/>
    <x v="1"/>
    <m/>
    <s v="http://pbs.twimg.com/profile_images/793498273403199488/OoFtxree_normal.jpg"/>
    <x v="91"/>
    <s v="https://twitter.com/accuchek_us/status/1095390151268859904"/>
    <m/>
    <m/>
    <s v="1095390151268859904"/>
    <s v="1095389273585418240"/>
    <b v="0"/>
    <n v="5"/>
    <s v="3366476494"/>
    <b v="0"/>
    <s v="en"/>
    <m/>
    <s v=""/>
    <b v="0"/>
    <n v="1"/>
    <s v=""/>
    <s v="Twitter for iPhone"/>
    <b v="0"/>
    <s v="1095389273585418240"/>
    <s v="Tweet"/>
    <n v="0"/>
    <n v="0"/>
    <m/>
    <m/>
    <m/>
    <m/>
    <m/>
    <m/>
    <m/>
    <m/>
    <n v="4"/>
    <s v="1"/>
    <s v="1"/>
    <n v="1"/>
    <n v="4"/>
    <n v="0"/>
    <n v="0"/>
    <m/>
    <m/>
    <n v="24"/>
    <n v="96"/>
    <n v="25"/>
    <n v="0"/>
    <n v="0"/>
  </r>
  <r>
    <s v="accuchek_us"/>
    <s v="beyondtype2"/>
    <s v="26, 115, 0"/>
    <n v="4.75"/>
    <s v="Dash Dot Dot"/>
    <n v="29.4"/>
    <m/>
    <m/>
    <m/>
    <m/>
    <s v="Yes"/>
    <n v="137"/>
    <m/>
    <m/>
    <x v="2"/>
    <d v="2019-02-15T17:29:59.000"/>
    <s v="@BeyondType2 We agree! -CS"/>
    <m/>
    <m/>
    <x v="1"/>
    <m/>
    <s v="http://pbs.twimg.com/profile_images/793498273403199488/OoFtxree_normal.jpg"/>
    <x v="92"/>
    <s v="https://twitter.com/accuchek_us/status/1096461635894591488"/>
    <m/>
    <m/>
    <s v="1096461635894591488"/>
    <s v="1096182997512900608"/>
    <b v="0"/>
    <n v="0"/>
    <s v="3366476494"/>
    <b v="0"/>
    <s v="en"/>
    <m/>
    <s v=""/>
    <b v="0"/>
    <n v="0"/>
    <s v=""/>
    <s v="Twitter Web Client"/>
    <b v="0"/>
    <s v="1096182997512900608"/>
    <s v="Tweet"/>
    <n v="0"/>
    <n v="0"/>
    <m/>
    <m/>
    <m/>
    <m/>
    <m/>
    <m/>
    <m/>
    <m/>
    <n v="4"/>
    <s v="1"/>
    <s v="1"/>
    <n v="0"/>
    <n v="0"/>
    <n v="0"/>
    <n v="0"/>
    <m/>
    <m/>
    <n v="4"/>
    <n v="100"/>
    <n v="4"/>
    <n v="0"/>
    <n v="0"/>
  </r>
  <r>
    <s v="accuchek_us"/>
    <s v="beyondtype2"/>
    <s v="Green"/>
    <n v="3"/>
    <s v="Solid"/>
    <n v="32"/>
    <m/>
    <m/>
    <m/>
    <m/>
    <s v="Yes"/>
    <n v="138"/>
    <m/>
    <m/>
    <x v="0"/>
    <d v="2019-02-18T21:14:30.000"/>
    <s v="Great read from @BeyondType2 regarding #Type2Diabetes stigma! #PeerSupport #DiabetesMoments #YouAreNotAlone https://t.co/TGmHKGxlA2"/>
    <s v="https://twitter.com/BeyondType2/status/1097505266998890496"/>
    <s v="twitter.com"/>
    <x v="27"/>
    <m/>
    <s v="http://pbs.twimg.com/profile_images/793498273403199488/OoFtxree_normal.jpg"/>
    <x v="93"/>
    <s v="https://twitter.com/accuchek_us/status/1097605299148599298"/>
    <m/>
    <m/>
    <s v="1097605299148599298"/>
    <m/>
    <b v="0"/>
    <n v="5"/>
    <s v=""/>
    <b v="1"/>
    <s v="en"/>
    <m/>
    <s v="1097505266998890496"/>
    <b v="0"/>
    <n v="1"/>
    <s v=""/>
    <s v="Twitter Web Client"/>
    <b v="0"/>
    <s v="1097605299148599298"/>
    <s v="Tweet"/>
    <n v="0"/>
    <n v="0"/>
    <m/>
    <m/>
    <m/>
    <m/>
    <m/>
    <m/>
    <m/>
    <m/>
    <n v="1"/>
    <s v="1"/>
    <s v="1"/>
    <n v="1"/>
    <n v="10"/>
    <n v="1"/>
    <n v="10"/>
    <m/>
    <m/>
    <n v="8"/>
    <n v="80"/>
    <n v="10"/>
    <n v="0"/>
    <n v="0"/>
  </r>
  <r>
    <s v="accuchek_us"/>
    <s v="peterbdale"/>
    <s v="Green"/>
    <n v="3"/>
    <s v="Solid"/>
    <n v="32"/>
    <m/>
    <m/>
    <m/>
    <m/>
    <s v="Yes"/>
    <n v="140"/>
    <m/>
    <m/>
    <x v="2"/>
    <d v="2019-02-19T13:04:48.000"/>
    <s v="@peterbdale Hi Pete, let us know if you have questions. -CS"/>
    <m/>
    <m/>
    <x v="1"/>
    <m/>
    <s v="http://pbs.twimg.com/profile_images/793498273403199488/OoFtxree_normal.jpg"/>
    <x v="94"/>
    <s v="https://twitter.com/accuchek_us/status/1097844450510942208"/>
    <m/>
    <m/>
    <s v="1097844450510942208"/>
    <s v="1097768309141921793"/>
    <b v="0"/>
    <n v="0"/>
    <s v="392939310"/>
    <b v="0"/>
    <s v="en"/>
    <m/>
    <s v=""/>
    <b v="0"/>
    <n v="0"/>
    <s v=""/>
    <s v="Salesforce - Social Studio"/>
    <b v="0"/>
    <s v="1097768309141921793"/>
    <s v="Tweet"/>
    <n v="0"/>
    <n v="0"/>
    <m/>
    <m/>
    <m/>
    <m/>
    <m/>
    <m/>
    <m/>
    <m/>
    <n v="1"/>
    <s v="1"/>
    <s v="8"/>
    <n v="0"/>
    <n v="0"/>
    <n v="0"/>
    <n v="0"/>
    <m/>
    <m/>
    <n v="11"/>
    <n v="100"/>
    <n v="11"/>
    <n v="0"/>
    <n v="0"/>
  </r>
  <r>
    <s v="accuchek_us"/>
    <s v="krisguy"/>
    <s v="Green"/>
    <n v="3"/>
    <s v="Solid"/>
    <n v="32"/>
    <m/>
    <m/>
    <m/>
    <m/>
    <s v="No"/>
    <n v="141"/>
    <m/>
    <m/>
    <x v="2"/>
    <d v="2019-02-19T13:12:46.000"/>
    <s v="@krisguy You and me both. I think I might print it off and place it on my locker. -CS"/>
    <m/>
    <m/>
    <x v="1"/>
    <m/>
    <s v="http://pbs.twimg.com/profile_images/793498273403199488/OoFtxree_normal.jpg"/>
    <x v="95"/>
    <s v="https://twitter.com/accuchek_us/status/1097846456474628096"/>
    <m/>
    <m/>
    <s v="1097846456474628096"/>
    <s v="1097606494810386432"/>
    <b v="0"/>
    <n v="0"/>
    <s v="5299942"/>
    <b v="0"/>
    <s v="en"/>
    <m/>
    <s v=""/>
    <b v="0"/>
    <n v="0"/>
    <s v=""/>
    <s v="Salesforce - Social Studio"/>
    <b v="0"/>
    <s v="1097606494810386432"/>
    <s v="Tweet"/>
    <n v="0"/>
    <n v="0"/>
    <m/>
    <m/>
    <m/>
    <m/>
    <m/>
    <m/>
    <m/>
    <m/>
    <n v="1"/>
    <s v="1"/>
    <s v="1"/>
    <n v="0"/>
    <n v="0"/>
    <n v="0"/>
    <n v="0"/>
    <m/>
    <m/>
    <n v="19"/>
    <n v="100"/>
    <n v="19"/>
    <n v="0"/>
    <n v="0"/>
  </r>
  <r>
    <s v="accuchek_us"/>
    <s v="nelliexoxoxo"/>
    <s v="Green"/>
    <n v="3"/>
    <s v="Solid"/>
    <n v="32"/>
    <m/>
    <m/>
    <m/>
    <m/>
    <s v="No"/>
    <n v="142"/>
    <m/>
    <m/>
    <x v="2"/>
    <d v="2019-02-19T13:28:33.000"/>
    <s v="@NellieXoXoXo I heard the glucose test orange drink was disgusting. LOL!-CS"/>
    <m/>
    <m/>
    <x v="1"/>
    <m/>
    <s v="http://pbs.twimg.com/profile_images/793498273403199488/OoFtxree_normal.jpg"/>
    <x v="96"/>
    <s v="https://twitter.com/accuchek_us/status/1097850428241428480"/>
    <m/>
    <m/>
    <s v="1097850428241428480"/>
    <s v="1097848621326831616"/>
    <b v="0"/>
    <n v="0"/>
    <s v="333339802"/>
    <b v="0"/>
    <s v="en"/>
    <m/>
    <s v=""/>
    <b v="0"/>
    <n v="0"/>
    <s v=""/>
    <s v="Salesforce - Social Studio"/>
    <b v="0"/>
    <s v="1097848621326831616"/>
    <s v="Tweet"/>
    <n v="0"/>
    <n v="0"/>
    <m/>
    <m/>
    <m/>
    <m/>
    <m/>
    <m/>
    <m/>
    <m/>
    <n v="1"/>
    <s v="1"/>
    <s v="1"/>
    <n v="0"/>
    <n v="0"/>
    <n v="1"/>
    <n v="8.333333333333334"/>
    <m/>
    <m/>
    <n v="11"/>
    <n v="91.66666666666667"/>
    <n v="12"/>
    <n v="0"/>
    <n v="0"/>
  </r>
  <r>
    <s v="accuchek_us"/>
    <s v="kayratcliffff"/>
    <s v="Green"/>
    <n v="3"/>
    <s v="Solid"/>
    <n v="32"/>
    <m/>
    <m/>
    <m/>
    <m/>
    <s v="No"/>
    <n v="143"/>
    <m/>
    <m/>
    <x v="2"/>
    <d v="2019-02-19T13:31:30.000"/>
    <s v="@KayRatcliffff Good luck with your test. -CS"/>
    <m/>
    <m/>
    <x v="1"/>
    <m/>
    <s v="http://pbs.twimg.com/profile_images/793498273403199488/OoFtxree_normal.jpg"/>
    <x v="97"/>
    <s v="https://twitter.com/accuchek_us/status/1097851171048443904"/>
    <m/>
    <m/>
    <s v="1097851171048443904"/>
    <s v="1097842112526278656"/>
    <b v="0"/>
    <n v="0"/>
    <s v="2873250622"/>
    <b v="0"/>
    <s v="en"/>
    <m/>
    <s v=""/>
    <b v="0"/>
    <n v="0"/>
    <s v=""/>
    <s v="Salesforce - Social Studio"/>
    <b v="0"/>
    <s v="1097842112526278656"/>
    <s v="Tweet"/>
    <n v="0"/>
    <n v="0"/>
    <m/>
    <m/>
    <m/>
    <m/>
    <m/>
    <m/>
    <m/>
    <m/>
    <n v="1"/>
    <s v="1"/>
    <s v="1"/>
    <n v="2"/>
    <n v="28.571428571428573"/>
    <n v="0"/>
    <n v="0"/>
    <m/>
    <m/>
    <n v="5"/>
    <n v="71.42857142857143"/>
    <n v="7"/>
    <n v="0"/>
    <n v="0"/>
  </r>
  <r>
    <s v="renzas"/>
    <s v="renzas"/>
    <s v="Green"/>
    <n v="3"/>
    <s v="Solid"/>
    <n v="32"/>
    <m/>
    <m/>
    <m/>
    <m/>
    <s v="No"/>
    <n v="144"/>
    <m/>
    <m/>
    <x v="1"/>
    <d v="2019-02-19T11:47:32.000"/>
    <s v="#SpareARose at #ATTD2019. https://t.co/fK9w2fm5Vx"/>
    <m/>
    <m/>
    <x v="28"/>
    <s v="https://pbs.twimg.com/media/DzxCAZ7XcAIEZM7.jpg"/>
    <s v="https://pbs.twimg.com/media/DzxCAZ7XcAIEZM7.jpg"/>
    <x v="98"/>
    <s v="https://twitter.com/renzas/status/1097825006434828288"/>
    <m/>
    <m/>
    <s v="1097825006434828288"/>
    <m/>
    <b v="0"/>
    <n v="6"/>
    <s v=""/>
    <b v="0"/>
    <s v="und"/>
    <m/>
    <s v=""/>
    <b v="0"/>
    <n v="2"/>
    <s v=""/>
    <s v="Twitter for iPhone"/>
    <b v="0"/>
    <s v="1097825006434828288"/>
    <s v="Retweet"/>
    <n v="0"/>
    <n v="0"/>
    <m/>
    <m/>
    <m/>
    <m/>
    <m/>
    <m/>
    <m/>
    <m/>
    <n v="1"/>
    <s v="1"/>
    <s v="1"/>
    <n v="0"/>
    <n v="0"/>
    <n v="0"/>
    <n v="0"/>
    <m/>
    <m/>
    <n v="3"/>
    <n v="100"/>
    <n v="3"/>
    <n v="0"/>
    <n v="0"/>
  </r>
  <r>
    <s v="accuchek_us"/>
    <s v="renzas"/>
    <s v="Green"/>
    <n v="3"/>
    <s v="Solid"/>
    <n v="32"/>
    <m/>
    <m/>
    <m/>
    <m/>
    <s v="No"/>
    <n v="148"/>
    <m/>
    <m/>
    <x v="3"/>
    <d v="2019-02-19T14:40:10.000"/>
    <s v="#SpareARose at #ATTD2019. https://t.co/fK9w2fm5Vx"/>
    <m/>
    <m/>
    <x v="28"/>
    <s v="https://pbs.twimg.com/media/DzxCAZ7XcAIEZM7.jpg"/>
    <s v="https://pbs.twimg.com/media/DzxCAZ7XcAIEZM7.jpg"/>
    <x v="99"/>
    <s v="https://twitter.com/accuchek_us/status/1097868449886412800"/>
    <m/>
    <m/>
    <s v="1097868449886412800"/>
    <m/>
    <b v="0"/>
    <n v="0"/>
    <s v=""/>
    <b v="0"/>
    <s v="und"/>
    <m/>
    <s v=""/>
    <b v="0"/>
    <n v="2"/>
    <s v="1097825006434828288"/>
    <s v="Twitter Web Client"/>
    <b v="0"/>
    <s v="1097825006434828288"/>
    <s v="Tweet"/>
    <n v="0"/>
    <n v="0"/>
    <m/>
    <m/>
    <m/>
    <m/>
    <m/>
    <m/>
    <m/>
    <m/>
    <n v="1"/>
    <s v="1"/>
    <s v="1"/>
    <n v="0"/>
    <n v="0"/>
    <n v="0"/>
    <n v="0"/>
    <m/>
    <m/>
    <n v="3"/>
    <n v="100"/>
    <n v="3"/>
    <n v="0"/>
    <n v="0"/>
  </r>
  <r>
    <s v="pinkieheather"/>
    <s v="accuchek_us"/>
    <s v="53, 102, 0"/>
    <n v="6.5"/>
    <s v="Dash Dot Dot"/>
    <n v="26.8"/>
    <m/>
    <m/>
    <m/>
    <m/>
    <s v="Yes"/>
    <n v="149"/>
    <m/>
    <m/>
    <x v="2"/>
    <d v="2019-02-14T21:28:58.000"/>
    <s v="@accuchek_us Lol. Thanks. I never have these issues. Transmitter about dead. Switching out all new tonight"/>
    <m/>
    <m/>
    <x v="1"/>
    <m/>
    <s v="http://pbs.twimg.com/profile_images/1097726252721557504/K5hgGbr9_normal.jpg"/>
    <x v="100"/>
    <s v="https://twitter.com/pinkieheather/status/1096159387067076608"/>
    <m/>
    <m/>
    <s v="1096159387067076608"/>
    <s v="1096158851018252288"/>
    <b v="0"/>
    <n v="0"/>
    <s v="216716662"/>
    <b v="0"/>
    <s v="en"/>
    <m/>
    <s v=""/>
    <b v="0"/>
    <n v="0"/>
    <s v=""/>
    <s v="Twitter for iPhone"/>
    <b v="0"/>
    <s v="1096158851018252288"/>
    <s v="Tweet"/>
    <n v="0"/>
    <n v="0"/>
    <m/>
    <m/>
    <m/>
    <m/>
    <m/>
    <m/>
    <m/>
    <m/>
    <n v="9"/>
    <s v="1"/>
    <s v="1"/>
    <n v="0"/>
    <n v="0"/>
    <n v="2"/>
    <n v="12.5"/>
    <m/>
    <m/>
    <n v="14"/>
    <n v="87.5"/>
    <n v="16"/>
    <n v="0"/>
    <n v="0"/>
  </r>
  <r>
    <s v="pinkieheather"/>
    <s v="accuchek_us"/>
    <s v="53, 102, 0"/>
    <n v="6.5"/>
    <s v="Dash Dot Dot"/>
    <n v="26.8"/>
    <m/>
    <m/>
    <m/>
    <m/>
    <s v="Yes"/>
    <n v="150"/>
    <m/>
    <m/>
    <x v="2"/>
    <d v="2019-02-15T19:43:46.000"/>
    <s v="@accuchek_us I am!  I needed a new sensor and transmitter. All is well now. :)"/>
    <m/>
    <m/>
    <x v="1"/>
    <m/>
    <s v="http://pbs.twimg.com/profile_images/1097726252721557504/K5hgGbr9_normal.jpg"/>
    <x v="101"/>
    <s v="https://twitter.com/pinkieheather/status/1096495302540955651"/>
    <m/>
    <m/>
    <s v="1096495302540955651"/>
    <s v="1096487826580013056"/>
    <b v="0"/>
    <n v="1"/>
    <s v="216716662"/>
    <b v="0"/>
    <s v="en"/>
    <m/>
    <s v=""/>
    <b v="0"/>
    <n v="0"/>
    <s v=""/>
    <s v="Twitter for iPhone"/>
    <b v="0"/>
    <s v="1096487826580013056"/>
    <s v="Tweet"/>
    <n v="0"/>
    <n v="0"/>
    <m/>
    <m/>
    <m/>
    <m/>
    <m/>
    <m/>
    <m/>
    <m/>
    <n v="9"/>
    <s v="1"/>
    <s v="1"/>
    <n v="1"/>
    <n v="7.142857142857143"/>
    <n v="0"/>
    <n v="0"/>
    <m/>
    <m/>
    <n v="13"/>
    <n v="92.85714285714286"/>
    <n v="14"/>
    <n v="0"/>
    <n v="0"/>
  </r>
  <r>
    <s v="pinkieheather"/>
    <s v="accuchek_us"/>
    <s v="53, 102, 0"/>
    <n v="6.5"/>
    <s v="Dash Dot Dot"/>
    <n v="26.8"/>
    <m/>
    <m/>
    <m/>
    <m/>
    <s v="Yes"/>
    <n v="151"/>
    <m/>
    <m/>
    <x v="2"/>
    <d v="2019-02-19T14:41:41.000"/>
    <s v="@accuchek_us Lol. Thanks. It happens with having a 4 yo. He’s a mamas boy so he only wanted me when his fever kicked up.  :)"/>
    <m/>
    <m/>
    <x v="1"/>
    <m/>
    <s v="http://pbs.twimg.com/profile_images/1097726252721557504/K5hgGbr9_normal.jpg"/>
    <x v="102"/>
    <s v="https://twitter.com/pinkieheather/status/1097868832117542912"/>
    <m/>
    <m/>
    <s v="1097868832117542912"/>
    <s v="1097867324797976578"/>
    <b v="0"/>
    <n v="0"/>
    <s v="216716662"/>
    <b v="0"/>
    <s v="en"/>
    <m/>
    <s v=""/>
    <b v="0"/>
    <n v="0"/>
    <s v=""/>
    <s v="Twitter for iPhone"/>
    <b v="0"/>
    <s v="1097867324797976578"/>
    <s v="Tweet"/>
    <n v="0"/>
    <n v="0"/>
    <m/>
    <m/>
    <m/>
    <m/>
    <m/>
    <m/>
    <m/>
    <m/>
    <n v="9"/>
    <s v="1"/>
    <s v="1"/>
    <n v="0"/>
    <n v="0"/>
    <n v="1"/>
    <n v="4"/>
    <m/>
    <m/>
    <n v="24"/>
    <n v="96"/>
    <n v="25"/>
    <n v="0"/>
    <n v="0"/>
  </r>
  <r>
    <s v="accuchek_us"/>
    <s v="pinkieheather"/>
    <s v="79, 89, 0"/>
    <n v="8.25"/>
    <s v="Dash Dot Dot"/>
    <n v="24.2"/>
    <m/>
    <m/>
    <m/>
    <m/>
    <s v="Yes"/>
    <n v="152"/>
    <m/>
    <m/>
    <x v="2"/>
    <d v="2019-02-14T21:26:50.000"/>
    <s v="@Pinkieheather YIKES! I sending lots of positive vibes your way.- CS"/>
    <m/>
    <m/>
    <x v="1"/>
    <m/>
    <s v="http://pbs.twimg.com/profile_images/793498273403199488/OoFtxree_normal.jpg"/>
    <x v="103"/>
    <s v="https://twitter.com/accuchek_us/status/1096158851018252288"/>
    <m/>
    <m/>
    <s v="1096158851018252288"/>
    <s v="1096108582892900352"/>
    <b v="0"/>
    <n v="0"/>
    <s v="497609330"/>
    <b v="0"/>
    <s v="en"/>
    <m/>
    <s v=""/>
    <b v="0"/>
    <n v="0"/>
    <s v=""/>
    <s v="Salesforce - Social Studio"/>
    <b v="0"/>
    <s v="1096108582892900352"/>
    <s v="Tweet"/>
    <n v="0"/>
    <n v="0"/>
    <m/>
    <m/>
    <m/>
    <m/>
    <m/>
    <m/>
    <m/>
    <m/>
    <n v="16"/>
    <s v="1"/>
    <s v="1"/>
    <n v="1"/>
    <n v="9.090909090909092"/>
    <n v="0"/>
    <n v="0"/>
    <m/>
    <m/>
    <n v="10"/>
    <n v="90.9090909090909"/>
    <n v="11"/>
    <n v="0"/>
    <n v="0"/>
  </r>
  <r>
    <s v="accuchek_us"/>
    <s v="pinkieheather"/>
    <s v="79, 89, 0"/>
    <n v="8.25"/>
    <s v="Dash Dot Dot"/>
    <n v="24.2"/>
    <m/>
    <m/>
    <m/>
    <m/>
    <s v="Yes"/>
    <n v="153"/>
    <m/>
    <m/>
    <x v="2"/>
    <d v="2019-02-15T19:14:04.000"/>
    <s v="@Pinkieheather You're welcome! I hope today is going better than yesterday. You deserve a break. -CS"/>
    <m/>
    <m/>
    <x v="1"/>
    <m/>
    <s v="http://pbs.twimg.com/profile_images/793498273403199488/OoFtxree_normal.jpg"/>
    <x v="104"/>
    <s v="https://twitter.com/accuchek_us/status/1096487826580013056"/>
    <m/>
    <m/>
    <s v="1096487826580013056"/>
    <s v="1096159387067076608"/>
    <b v="0"/>
    <n v="0"/>
    <s v="497609330"/>
    <b v="0"/>
    <s v="en"/>
    <m/>
    <s v=""/>
    <b v="0"/>
    <n v="0"/>
    <s v=""/>
    <s v="Salesforce - Social Studio"/>
    <b v="0"/>
    <s v="1096159387067076608"/>
    <s v="Tweet"/>
    <n v="0"/>
    <n v="0"/>
    <m/>
    <m/>
    <m/>
    <m/>
    <m/>
    <m/>
    <m/>
    <m/>
    <n v="16"/>
    <s v="1"/>
    <s v="1"/>
    <n v="2"/>
    <n v="12.5"/>
    <n v="1"/>
    <n v="6.25"/>
    <m/>
    <m/>
    <n v="13"/>
    <n v="81.25"/>
    <n v="16"/>
    <n v="0"/>
    <n v="0"/>
  </r>
  <r>
    <s v="accuchek_us"/>
    <s v="pinkieheather"/>
    <s v="79, 89, 0"/>
    <n v="8.25"/>
    <s v="Dash Dot Dot"/>
    <n v="24.2"/>
    <m/>
    <m/>
    <m/>
    <m/>
    <s v="Yes"/>
    <n v="154"/>
    <m/>
    <m/>
    <x v="2"/>
    <d v="2019-02-19T14:35:42.000"/>
    <s v="@Pinkieheather Heather, you cannot catch a break. I am sending more positive vibes your way. I hope you feel better soon.- CS https://t.co/liuVtFYvAv"/>
    <m/>
    <m/>
    <x v="1"/>
    <s v="https://pbs.twimg.com/tweet_video_thumb/Dzxod15WkAQNErC.jpg"/>
    <s v="https://pbs.twimg.com/tweet_video_thumb/Dzxod15WkAQNErC.jpg"/>
    <x v="105"/>
    <s v="https://twitter.com/accuchek_us/status/1097867324797976578"/>
    <m/>
    <m/>
    <s v="1097867324797976578"/>
    <s v="1097823374787645442"/>
    <b v="0"/>
    <n v="0"/>
    <s v="497609330"/>
    <b v="0"/>
    <s v="en"/>
    <m/>
    <s v=""/>
    <b v="0"/>
    <n v="0"/>
    <s v=""/>
    <s v="Twitter Web Client"/>
    <b v="0"/>
    <s v="1097823374787645442"/>
    <s v="Tweet"/>
    <n v="0"/>
    <n v="0"/>
    <m/>
    <m/>
    <m/>
    <m/>
    <m/>
    <m/>
    <m/>
    <m/>
    <n v="16"/>
    <s v="1"/>
    <s v="1"/>
    <n v="2"/>
    <n v="9.090909090909092"/>
    <n v="1"/>
    <n v="4.545454545454546"/>
    <m/>
    <m/>
    <n v="19"/>
    <n v="86.36363636363636"/>
    <n v="22"/>
    <n v="0"/>
    <n v="0"/>
  </r>
  <r>
    <s v="accuchek_us"/>
    <s v="pinkieheather"/>
    <s v="79, 89, 0"/>
    <n v="8.25"/>
    <s v="Dash Dot Dot"/>
    <n v="24.2"/>
    <m/>
    <m/>
    <m/>
    <m/>
    <s v="Yes"/>
    <n v="155"/>
    <m/>
    <m/>
    <x v="2"/>
    <d v="2019-02-19T15:25:42.000"/>
    <s v="@Pinkieheather You're welcome! Kids are the best. -CS"/>
    <m/>
    <m/>
    <x v="1"/>
    <m/>
    <s v="http://pbs.twimg.com/profile_images/793498273403199488/OoFtxree_normal.jpg"/>
    <x v="106"/>
    <s v="https://twitter.com/accuchek_us/status/1097879906929856513"/>
    <m/>
    <m/>
    <s v="1097879906929856513"/>
    <s v="1097868832117542912"/>
    <b v="0"/>
    <n v="1"/>
    <s v="497609330"/>
    <b v="0"/>
    <s v="en"/>
    <m/>
    <s v=""/>
    <b v="0"/>
    <n v="0"/>
    <s v=""/>
    <s v="Salesforce - Social Studio"/>
    <b v="0"/>
    <s v="1097868832117542912"/>
    <s v="Tweet"/>
    <n v="0"/>
    <n v="0"/>
    <m/>
    <m/>
    <m/>
    <m/>
    <m/>
    <m/>
    <m/>
    <m/>
    <n v="16"/>
    <s v="1"/>
    <s v="1"/>
    <n v="2"/>
    <n v="25"/>
    <n v="0"/>
    <n v="0"/>
    <m/>
    <m/>
    <n v="6"/>
    <n v="75"/>
    <n v="8"/>
    <n v="0"/>
    <n v="0"/>
  </r>
  <r>
    <s v="thedinobetic"/>
    <s v="accuchek_us"/>
    <s v="Green"/>
    <n v="3"/>
    <s v="Solid"/>
    <n v="32"/>
    <m/>
    <m/>
    <m/>
    <m/>
    <s v="Yes"/>
    <n v="156"/>
    <m/>
    <m/>
    <x v="2"/>
    <d v="2019-02-19T16:29:36.000"/>
    <s v="@accuchek_us Many thanks!  It truly helps! ❤"/>
    <m/>
    <m/>
    <x v="1"/>
    <m/>
    <s v="http://pbs.twimg.com/profile_images/893913189502640128/oz-i_N9-_normal.jpg"/>
    <x v="107"/>
    <s v="https://twitter.com/thedinobetic/status/1097895989099274240"/>
    <m/>
    <m/>
    <s v="1097895989099274240"/>
    <s v="1097844084784418816"/>
    <b v="0"/>
    <n v="0"/>
    <s v="216716662"/>
    <b v="0"/>
    <s v="en"/>
    <m/>
    <s v=""/>
    <b v="0"/>
    <n v="0"/>
    <s v=""/>
    <s v="Twitter for Android"/>
    <b v="0"/>
    <s v="1097844084784418816"/>
    <s v="Tweet"/>
    <n v="0"/>
    <n v="0"/>
    <s v="-71.191421,42.227797 _x000a_-70.986004,42.227797 _x000a_-70.986004,42.399542 _x000a_-71.191421,42.399542"/>
    <s v="United States"/>
    <s v="US"/>
    <s v="Boston, MA"/>
    <s v="67b98f17fdcf20be"/>
    <s v="Boston"/>
    <s v="city"/>
    <s v="https://api.twitter.com/1.1/geo/id/67b98f17fdcf20be.json"/>
    <n v="1"/>
    <s v="1"/>
    <s v="1"/>
    <n v="0"/>
    <n v="0"/>
    <n v="0"/>
    <n v="0"/>
    <m/>
    <m/>
    <n v="6"/>
    <n v="100"/>
    <n v="6"/>
    <n v="0"/>
    <n v="0"/>
  </r>
  <r>
    <s v="accuchek_us"/>
    <s v="thedinobetic"/>
    <s v="26, 115, 0"/>
    <n v="4.75"/>
    <s v="Dash Dot Dot"/>
    <n v="29.4"/>
    <m/>
    <m/>
    <m/>
    <m/>
    <s v="Yes"/>
    <n v="157"/>
    <m/>
    <m/>
    <x v="2"/>
    <d v="2019-02-19T13:03:21.000"/>
    <s v="@Thedinobetic @Thedinobetic I know it is tough. I'm sending good vibes your way. Stay strong.-CS"/>
    <m/>
    <m/>
    <x v="1"/>
    <m/>
    <s v="http://pbs.twimg.com/profile_images/793498273403199488/OoFtxree_normal.jpg"/>
    <x v="108"/>
    <s v="https://twitter.com/accuchek_us/status/1097844084784418816"/>
    <m/>
    <m/>
    <s v="1097844084784418816"/>
    <s v="1097655674539069442"/>
    <b v="0"/>
    <n v="1"/>
    <s v="776844760476712960"/>
    <b v="0"/>
    <s v="en"/>
    <m/>
    <s v=""/>
    <b v="0"/>
    <n v="0"/>
    <s v=""/>
    <s v="Twitter Web Client"/>
    <b v="0"/>
    <s v="1097655674539069442"/>
    <s v="Tweet"/>
    <n v="0"/>
    <n v="0"/>
    <m/>
    <m/>
    <m/>
    <m/>
    <m/>
    <m/>
    <m/>
    <m/>
    <n v="4"/>
    <s v="1"/>
    <s v="1"/>
    <n v="3"/>
    <n v="18.75"/>
    <n v="0"/>
    <n v="0"/>
    <m/>
    <m/>
    <n v="13"/>
    <n v="81.25"/>
    <n v="16"/>
    <n v="0"/>
    <n v="0"/>
  </r>
  <r>
    <s v="accuchek_us"/>
    <s v="thedinobetic"/>
    <s v="26, 115, 0"/>
    <n v="4.75"/>
    <s v="Dash Dot Dot"/>
    <n v="29.4"/>
    <m/>
    <m/>
    <m/>
    <m/>
    <s v="Yes"/>
    <n v="158"/>
    <m/>
    <m/>
    <x v="2"/>
    <d v="2019-02-19T17:27:35.000"/>
    <s v="@Thedinobetic You're welcome. 😀-CS"/>
    <m/>
    <m/>
    <x v="1"/>
    <m/>
    <s v="http://pbs.twimg.com/profile_images/793498273403199488/OoFtxree_normal.jpg"/>
    <x v="109"/>
    <s v="https://twitter.com/accuchek_us/status/1097910583213674498"/>
    <m/>
    <m/>
    <s v="1097910583213674498"/>
    <s v="1097895989099274240"/>
    <b v="0"/>
    <n v="0"/>
    <s v="776844760476712960"/>
    <b v="0"/>
    <s v="en"/>
    <m/>
    <s v=""/>
    <b v="0"/>
    <n v="0"/>
    <s v=""/>
    <s v="Salesforce - Social Studio"/>
    <b v="0"/>
    <s v="1097895989099274240"/>
    <s v="Tweet"/>
    <n v="0"/>
    <n v="0"/>
    <m/>
    <m/>
    <m/>
    <m/>
    <m/>
    <m/>
    <m/>
    <m/>
    <n v="4"/>
    <s v="1"/>
    <s v="1"/>
    <n v="1"/>
    <n v="25"/>
    <n v="0"/>
    <n v="0"/>
    <m/>
    <m/>
    <n v="3"/>
    <n v="75"/>
    <n v="4"/>
    <n v="0"/>
    <n v="0"/>
  </r>
  <r>
    <s v="accuchek_us"/>
    <s v="lifeofadiabetic"/>
    <s v="Green"/>
    <n v="3"/>
    <s v="Solid"/>
    <n v="32"/>
    <m/>
    <m/>
    <m/>
    <m/>
    <s v="Yes"/>
    <n v="160"/>
    <m/>
    <m/>
    <x v="2"/>
    <d v="2019-02-19T17:34:08.000"/>
    <s v="@LifeofaDiabetic I’m sorry to hear you’re having that issue. Please send us a DM with your phone number and we’ll call you to assist you. You may also call us at 1-800-858-8072 or chat with us by visiting https://t.co/qhkVIFGu1o. Reference case 26698221. -Gretchen"/>
    <s v="https://www.accu-chek.com/chat-live-now"/>
    <s v="accu-chek.com"/>
    <x v="1"/>
    <m/>
    <s v="http://pbs.twimg.com/profile_images/793498273403199488/OoFtxree_normal.jpg"/>
    <x v="110"/>
    <s v="https://twitter.com/accuchek_us/status/1097912228777521153"/>
    <m/>
    <m/>
    <s v="1097912228777521153"/>
    <s v="1097622681472716803"/>
    <b v="0"/>
    <n v="0"/>
    <s v="52137566"/>
    <b v="0"/>
    <s v="en"/>
    <m/>
    <s v=""/>
    <b v="0"/>
    <n v="0"/>
    <s v=""/>
    <s v="Hootsuite Inc."/>
    <b v="0"/>
    <s v="1097622681472716803"/>
    <s v="Tweet"/>
    <n v="0"/>
    <n v="0"/>
    <m/>
    <m/>
    <m/>
    <m/>
    <m/>
    <m/>
    <m/>
    <m/>
    <n v="1"/>
    <s v="1"/>
    <s v="6"/>
    <n v="0"/>
    <n v="0"/>
    <n v="2"/>
    <n v="4.166666666666667"/>
    <m/>
    <m/>
    <n v="46"/>
    <n v="95.83333333333333"/>
    <n v="48"/>
    <n v="0"/>
    <n v="0"/>
  </r>
  <r>
    <s v="accuchek_us"/>
    <s v="accuchek_us"/>
    <s v="157, 49, 0"/>
    <n v="10"/>
    <s v="Dash Dot Dot"/>
    <n v="16.4"/>
    <m/>
    <m/>
    <m/>
    <m/>
    <s v="No"/>
    <n v="161"/>
    <m/>
    <m/>
    <x v="1"/>
    <d v="2019-02-11T20:26:09.000"/>
    <s v="&quot;I am now at the point in my life where I feel lucky. No more hiding what I’m dealing with. No more guilt, which makes a world of difference for my family and I.&quot; https://t.co/RQHPJlb4yR"/>
    <s v="https://twitter.com/diabetessisters/status/1095043599320973320"/>
    <s v="twitter.com"/>
    <x v="1"/>
    <m/>
    <s v="http://pbs.twimg.com/profile_images/793498273403199488/OoFtxree_normal.jpg"/>
    <x v="111"/>
    <s v="https://twitter.com/accuchek_us/status/1095056418141622274"/>
    <m/>
    <m/>
    <s v="1095056418141622274"/>
    <m/>
    <b v="0"/>
    <n v="3"/>
    <s v=""/>
    <b v="1"/>
    <s v="en"/>
    <m/>
    <s v="1095043599320973320"/>
    <b v="0"/>
    <n v="1"/>
    <s v=""/>
    <s v="Salesforce - Social Studio"/>
    <b v="0"/>
    <s v="1095056418141622274"/>
    <s v="Tweet"/>
    <n v="0"/>
    <n v="0"/>
    <m/>
    <m/>
    <m/>
    <m/>
    <m/>
    <m/>
    <m/>
    <m/>
    <n v="50"/>
    <s v="1"/>
    <s v="1"/>
    <n v="1"/>
    <n v="2.857142857142857"/>
    <n v="1"/>
    <n v="2.857142857142857"/>
    <m/>
    <m/>
    <n v="33"/>
    <n v="94.28571428571429"/>
    <n v="35"/>
    <n v="0"/>
    <n v="0"/>
  </r>
  <r>
    <s v="accuchek_us"/>
    <s v="accuchek_us"/>
    <s v="157, 49, 0"/>
    <n v="10"/>
    <s v="Dash Dot Dot"/>
    <n v="16.4"/>
    <m/>
    <m/>
    <m/>
    <m/>
    <s v="No"/>
    <n v="162"/>
    <m/>
    <m/>
    <x v="1"/>
    <d v="2019-02-11T21:37:17.000"/>
    <s v="Sometimes, Mon feels hard. But what a great reminder that w/ every new week, u get 2 refocus &amp;amp; start again! So go ahead &amp;amp; crush 2day &amp;amp; if u happen 2 miss the mark, start over 2morrow #mondaymotivation #DiabetesMoments #PeerSupport #inspirationexchange https://t.co/K2bmtQS8bJ https://t.co/pSe6dSCw2m"/>
    <s v="https://inspiration.accu-chek.com/"/>
    <s v="accu-chek.com"/>
    <x v="29"/>
    <s v="https://pbs.twimg.com/media/DzJ7ya_VsAE03ZE.jpg"/>
    <s v="https://pbs.twimg.com/media/DzJ7ya_VsAE03ZE.jpg"/>
    <x v="112"/>
    <s v="https://twitter.com/accuchek_us/status/1095074317199642625"/>
    <m/>
    <m/>
    <s v="1095074317199642625"/>
    <m/>
    <b v="0"/>
    <n v="1"/>
    <s v=""/>
    <b v="0"/>
    <s v="en"/>
    <m/>
    <s v=""/>
    <b v="0"/>
    <n v="1"/>
    <s v=""/>
    <s v="Twitter Web Client"/>
    <b v="0"/>
    <s v="1095074317199642625"/>
    <s v="Tweet"/>
    <n v="0"/>
    <n v="0"/>
    <s v="-88.097892,37.771743 _x000a_-84.78458,37.771743 _x000a_-84.78458,41.761368 _x000a_-88.097892,41.761368"/>
    <s v="United States"/>
    <s v="US"/>
    <s v="Indiana, USA"/>
    <s v="1010ecfa7d3a40f8"/>
    <s v="Indiana"/>
    <s v="admin"/>
    <s v="https://api.twitter.com/1.1/geo/id/1010ecfa7d3a40f8.json"/>
    <n v="50"/>
    <s v="1"/>
    <s v="1"/>
    <n v="1"/>
    <n v="2.380952380952381"/>
    <n v="3"/>
    <n v="7.142857142857143"/>
    <m/>
    <m/>
    <n v="38"/>
    <n v="90.47619047619048"/>
    <n v="42"/>
    <n v="0"/>
    <n v="0"/>
  </r>
  <r>
    <s v="accuchek_us"/>
    <s v="accuchek_us"/>
    <s v="157, 49, 0"/>
    <n v="10"/>
    <s v="Dash Dot Dot"/>
    <n v="16.4"/>
    <m/>
    <m/>
    <m/>
    <m/>
    <s v="No"/>
    <n v="163"/>
    <m/>
    <m/>
    <x v="1"/>
    <d v="2019-02-14T17:53:35.000"/>
    <s v="❤️ https://t.co/aZ1hoRVsQ9"/>
    <s v="https://twitter.com/BeyondType1/status/1096014451319492608"/>
    <s v="twitter.com"/>
    <x v="1"/>
    <m/>
    <s v="http://pbs.twimg.com/profile_images/793498273403199488/OoFtxree_normal.jpg"/>
    <x v="113"/>
    <s v="https://twitter.com/accuchek_us/status/1096105185963843584"/>
    <m/>
    <m/>
    <s v="1096105185963843584"/>
    <m/>
    <b v="0"/>
    <n v="0"/>
    <s v=""/>
    <b v="1"/>
    <s v="und"/>
    <m/>
    <s v="1096014451319492608"/>
    <b v="0"/>
    <n v="0"/>
    <s v=""/>
    <s v="Twitter Web Client"/>
    <b v="0"/>
    <s v="1096105185963843584"/>
    <s v="Tweet"/>
    <n v="0"/>
    <n v="0"/>
    <m/>
    <m/>
    <m/>
    <m/>
    <m/>
    <m/>
    <m/>
    <m/>
    <n v="50"/>
    <s v="1"/>
    <s v="1"/>
    <n v="0"/>
    <n v="0"/>
    <n v="0"/>
    <n v="0"/>
    <m/>
    <m/>
    <n v="0"/>
    <n v="0"/>
    <n v="0"/>
    <n v="0"/>
    <n v="0"/>
  </r>
  <r>
    <s v="accuchek_us"/>
    <s v="accuchek_us"/>
    <s v="157, 49, 0"/>
    <n v="10"/>
    <s v="Dash Dot Dot"/>
    <n v="16.4"/>
    <m/>
    <m/>
    <m/>
    <m/>
    <s v="No"/>
    <n v="164"/>
    <m/>
    <m/>
    <x v="1"/>
    <d v="2019-02-14T17:56:28.000"/>
    <s v="Hey, hey #Type2Diabetes community! Have you posted how you live &quot;powerfully with diabetes&quot; on the new https://t.co/JLo7Z9f748 page?  Take a look &amp;amp; show yourself some love by letting the world know how powerful you really are!  #HappyValentinesDay2019 https://t.co/D9onSypWPd"/>
    <s v="https://beyondtype2.org/beyondpowerful/ https://twitter.com/BeyondType2/status/1090701433626902533"/>
    <s v="beyondtype2.org twitter.com"/>
    <x v="30"/>
    <m/>
    <s v="http://pbs.twimg.com/profile_images/793498273403199488/OoFtxree_normal.jpg"/>
    <x v="114"/>
    <s v="https://twitter.com/accuchek_us/status/1096105912383746048"/>
    <m/>
    <m/>
    <s v="1096105912383746048"/>
    <m/>
    <b v="0"/>
    <n v="1"/>
    <s v=""/>
    <b v="1"/>
    <s v="en"/>
    <m/>
    <s v="1090701433626902533"/>
    <b v="0"/>
    <n v="0"/>
    <s v=""/>
    <s v="Twitter Web Client"/>
    <b v="0"/>
    <s v="1096105912383746048"/>
    <s v="Tweet"/>
    <n v="0"/>
    <n v="0"/>
    <m/>
    <m/>
    <m/>
    <m/>
    <m/>
    <m/>
    <m/>
    <m/>
    <n v="50"/>
    <s v="1"/>
    <s v="1"/>
    <n v="3"/>
    <n v="8.333333333333334"/>
    <n v="0"/>
    <n v="0"/>
    <m/>
    <m/>
    <n v="33"/>
    <n v="91.66666666666667"/>
    <n v="36"/>
    <n v="0"/>
    <n v="0"/>
  </r>
  <r>
    <s v="accuchek_us"/>
    <s v="accuchek_us"/>
    <s v="157, 49, 0"/>
    <n v="10"/>
    <s v="Dash Dot Dot"/>
    <n v="16.4"/>
    <m/>
    <m/>
    <m/>
    <m/>
    <s v="No"/>
    <n v="165"/>
    <m/>
    <m/>
    <x v="1"/>
    <d v="2019-02-14T18:01:39.000"/>
    <s v="#SpareARose this #HappyValentinesDay2019  Learn more at https://t.co/JIOVoY2YMP https://t.co/YInX82hJIt"/>
    <s v="https://lfacinternational.org/sparearose/ https://twitter.com/lifeforachildUS/status/1091558015541567489"/>
    <s v="lfacinternational.org twitter.com"/>
    <x v="31"/>
    <m/>
    <s v="http://pbs.twimg.com/profile_images/793498273403199488/OoFtxree_normal.jpg"/>
    <x v="115"/>
    <s v="https://twitter.com/accuchek_us/status/1096107213553311746"/>
    <m/>
    <m/>
    <s v="1096107213553311746"/>
    <m/>
    <b v="0"/>
    <n v="3"/>
    <s v=""/>
    <b v="1"/>
    <s v="en"/>
    <m/>
    <s v="1091558015541567489"/>
    <b v="0"/>
    <n v="1"/>
    <s v=""/>
    <s v="Twitter Web Client"/>
    <b v="0"/>
    <s v="1096107213553311746"/>
    <s v="Tweet"/>
    <n v="0"/>
    <n v="0"/>
    <m/>
    <m/>
    <m/>
    <m/>
    <m/>
    <m/>
    <m/>
    <m/>
    <n v="50"/>
    <s v="1"/>
    <s v="1"/>
    <n v="0"/>
    <n v="0"/>
    <n v="0"/>
    <n v="0"/>
    <m/>
    <m/>
    <n v="6"/>
    <n v="100"/>
    <n v="6"/>
    <n v="0"/>
    <n v="0"/>
  </r>
  <r>
    <s v="accuchek_us"/>
    <s v="accuchek_us"/>
    <s v="157, 49, 0"/>
    <n v="10"/>
    <s v="Dash Dot Dot"/>
    <n v="16.4"/>
    <m/>
    <m/>
    <m/>
    <m/>
    <s v="No"/>
    <n v="166"/>
    <m/>
    <m/>
    <x v="1"/>
    <d v="2019-02-14T19:24:09.000"/>
    <s v="Awww. We love this! On this #ValentinesDay2019 give a shout out 2 the loves in your life who help u manage &amp;amp; live well with #Type2Diabetes #PeerSupport https://t.co/FPvJLPrVDi"/>
    <s v="https://twitter.com/BeyondType2/status/1096126035190411264"/>
    <s v="twitter.com"/>
    <x v="32"/>
    <m/>
    <s v="http://pbs.twimg.com/profile_images/793498273403199488/OoFtxree_normal.jpg"/>
    <x v="116"/>
    <s v="https://twitter.com/accuchek_us/status/1096127977304272896"/>
    <m/>
    <m/>
    <s v="1096127977304272896"/>
    <m/>
    <b v="0"/>
    <n v="5"/>
    <s v=""/>
    <b v="1"/>
    <s v="en"/>
    <m/>
    <s v="1096126035190411264"/>
    <b v="0"/>
    <n v="3"/>
    <s v=""/>
    <s v="Twitter Web Client"/>
    <b v="0"/>
    <s v="1096127977304272896"/>
    <s v="Tweet"/>
    <n v="0"/>
    <n v="0"/>
    <m/>
    <m/>
    <m/>
    <m/>
    <m/>
    <m/>
    <m/>
    <m/>
    <n v="50"/>
    <s v="1"/>
    <s v="1"/>
    <n v="3"/>
    <n v="11.11111111111111"/>
    <n v="0"/>
    <n v="0"/>
    <m/>
    <m/>
    <n v="24"/>
    <n v="88.88888888888889"/>
    <n v="27"/>
    <n v="0"/>
    <n v="0"/>
  </r>
  <r>
    <s v="accuchek_us"/>
    <s v="accuchek_us"/>
    <s v="157, 49, 0"/>
    <n v="10"/>
    <s v="Dash Dot Dot"/>
    <n v="16.4"/>
    <m/>
    <m/>
    <m/>
    <m/>
    <s v="No"/>
    <n v="167"/>
    <m/>
    <m/>
    <x v="1"/>
    <d v="2019-02-18T21:18:49.000"/>
    <s v="How do you stay positive living with #diabetes?_x000a_#MondayMotivation #PeerSupport #DiabetesMoments https://t.co/kM0uxoKQYk"/>
    <m/>
    <m/>
    <x v="33"/>
    <s v="https://pbs.twimg.com/media/Dzt7ISgWoAE3Ikd.jpg"/>
    <s v="https://pbs.twimg.com/media/Dzt7ISgWoAE3Ikd.jpg"/>
    <x v="117"/>
    <s v="https://twitter.com/accuchek_us/status/1097606387499184128"/>
    <m/>
    <m/>
    <s v="1097606387499184128"/>
    <m/>
    <b v="0"/>
    <n v="5"/>
    <s v=""/>
    <b v="0"/>
    <s v="en"/>
    <m/>
    <s v=""/>
    <b v="0"/>
    <n v="1"/>
    <s v=""/>
    <s v="Twitter Web Client"/>
    <b v="0"/>
    <s v="1097606387499184128"/>
    <s v="Tweet"/>
    <n v="0"/>
    <n v="0"/>
    <s v="-88.097892,37.771743 _x000a_-84.78458,37.771743 _x000a_-84.78458,41.761368 _x000a_-88.097892,41.761368"/>
    <s v="United States"/>
    <s v="US"/>
    <s v="Indiana, USA"/>
    <s v="1010ecfa7d3a40f8"/>
    <s v="Indiana"/>
    <s v="admin"/>
    <s v="https://api.twitter.com/1.1/geo/id/1010ecfa7d3a40f8.json"/>
    <n v="50"/>
    <s v="1"/>
    <s v="1"/>
    <n v="1"/>
    <n v="9.090909090909092"/>
    <n v="0"/>
    <n v="0"/>
    <m/>
    <m/>
    <n v="10"/>
    <n v="90.9090909090909"/>
    <n v="11"/>
    <n v="0"/>
    <n v="0"/>
  </r>
  <r>
    <s v="accuchekchile"/>
    <s v="accuchekchile"/>
    <s v="105, 76, 0"/>
    <n v="10"/>
    <s v="Dash Dot Dot"/>
    <n v="21.6"/>
    <m/>
    <m/>
    <m/>
    <m/>
    <s v="No"/>
    <n v="168"/>
    <m/>
    <m/>
    <x v="1"/>
    <d v="2019-02-11T12:00:01.000"/>
    <s v="¿Dónde se encuentra el Servicio de Atención al Cliente Accu-Chek®? Av. Suecia 0142 of. 801 Santiago, Chile. ¡A pasos de la nueva Línea 6 Metro Los Leones! #AccuChek https://t.co/AViU7Dm1bF"/>
    <m/>
    <m/>
    <x v="0"/>
    <s v="https://pbs.twimg.com/media/Dylcr-sXgAEdj8q.jpg"/>
    <s v="https://pbs.twimg.com/media/Dylcr-sXgAEdj8q.jpg"/>
    <x v="118"/>
    <s v="https://twitter.com/accuchekchile/status/1094929044813111298"/>
    <m/>
    <m/>
    <s v="1094929044813111298"/>
    <m/>
    <b v="0"/>
    <n v="0"/>
    <s v=""/>
    <b v="0"/>
    <s v="es"/>
    <m/>
    <s v=""/>
    <b v="0"/>
    <n v="0"/>
    <s v=""/>
    <s v="TweetDeck"/>
    <b v="0"/>
    <s v="1094929044813111298"/>
    <s v="Tweet"/>
    <n v="0"/>
    <n v="0"/>
    <m/>
    <m/>
    <m/>
    <m/>
    <m/>
    <m/>
    <m/>
    <m/>
    <n v="25"/>
    <s v="7"/>
    <s v="7"/>
    <n v="0"/>
    <n v="0"/>
    <n v="0"/>
    <n v="0"/>
    <m/>
    <m/>
    <n v="29"/>
    <n v="100"/>
    <n v="29"/>
    <n v="0"/>
    <n v="0"/>
  </r>
  <r>
    <s v="accuchekchile"/>
    <s v="accuchekchile"/>
    <s v="105, 76, 0"/>
    <n v="10"/>
    <s v="Dash Dot Dot"/>
    <n v="21.6"/>
    <m/>
    <m/>
    <m/>
    <m/>
    <s v="No"/>
    <n v="169"/>
    <m/>
    <m/>
    <x v="1"/>
    <d v="2019-02-12T18:00:00.000"/>
    <s v="¡Conéctate con tu salud! La aplicación Accu-Chek® Connect está disponible para iOS y Android. Revisa aquí si es compatible con tu dispositivo: https://t.co/KVNvThNRiJ #App #AccuChek https://t.co/gdke3ruP9q"/>
    <s v="https://www.accu-chek.cl/microsites/accu-chek-connect"/>
    <s v="accu-chek.cl"/>
    <x v="34"/>
    <s v="https://pbs.twimg.com/media/DzKDITCW0AM5RDM.jpg"/>
    <s v="https://pbs.twimg.com/media/DzKDITCW0AM5RDM.jpg"/>
    <x v="119"/>
    <s v="https://twitter.com/accuchekchile/status/1095382024901267456"/>
    <m/>
    <m/>
    <s v="1095382024901267456"/>
    <m/>
    <b v="0"/>
    <n v="1"/>
    <s v=""/>
    <b v="0"/>
    <s v="es"/>
    <m/>
    <s v=""/>
    <b v="0"/>
    <n v="0"/>
    <s v=""/>
    <s v="TweetDeck"/>
    <b v="0"/>
    <s v="1095382024901267456"/>
    <s v="Tweet"/>
    <n v="0"/>
    <n v="0"/>
    <m/>
    <m/>
    <m/>
    <m/>
    <m/>
    <m/>
    <m/>
    <m/>
    <n v="25"/>
    <s v="7"/>
    <s v="7"/>
    <n v="1"/>
    <n v="4"/>
    <n v="0"/>
    <n v="0"/>
    <m/>
    <m/>
    <n v="24"/>
    <n v="96"/>
    <n v="25"/>
    <n v="0"/>
    <n v="0"/>
  </r>
  <r>
    <s v="accuchekchile"/>
    <s v="accuchekchile"/>
    <s v="105, 76, 0"/>
    <n v="10"/>
    <s v="Dash Dot Dot"/>
    <n v="21.6"/>
    <m/>
    <m/>
    <m/>
    <m/>
    <s v="No"/>
    <n v="170"/>
    <m/>
    <m/>
    <x v="1"/>
    <d v="2019-02-14T18:00:00.000"/>
    <s v="Con el equipo Accu-Chek® Instant puedes transferir de manera inalámbrica (vía Bluetooth®) los resultados de tus glicemias a tu teléfono celular. ¡El futuro inmediato es Instant! #AccuChek #Medidor https://t.co/fYvZoIuYbL"/>
    <m/>
    <m/>
    <x v="35"/>
    <s v="https://pbs.twimg.com/media/DzS-KoRW0AAIWYS.jpg"/>
    <s v="https://pbs.twimg.com/media/DzS-KoRW0AAIWYS.jpg"/>
    <x v="120"/>
    <s v="https://twitter.com/accuchekchile/status/1096106802037604353"/>
    <m/>
    <m/>
    <s v="1096106802037604353"/>
    <m/>
    <b v="0"/>
    <n v="0"/>
    <s v=""/>
    <b v="0"/>
    <s v="es"/>
    <m/>
    <s v=""/>
    <b v="0"/>
    <n v="0"/>
    <s v=""/>
    <s v="TweetDeck"/>
    <b v="0"/>
    <s v="1096106802037604353"/>
    <s v="Tweet"/>
    <n v="0"/>
    <n v="0"/>
    <m/>
    <m/>
    <m/>
    <m/>
    <m/>
    <m/>
    <m/>
    <m/>
    <n v="25"/>
    <s v="7"/>
    <s v="7"/>
    <n v="0"/>
    <n v="0"/>
    <n v="0"/>
    <n v="0"/>
    <m/>
    <m/>
    <n v="29"/>
    <n v="100"/>
    <n v="29"/>
    <n v="0"/>
    <n v="0"/>
  </r>
  <r>
    <s v="accuchekchile"/>
    <s v="accuchekchile"/>
    <s v="105, 76, 0"/>
    <n v="10"/>
    <s v="Dash Dot Dot"/>
    <n v="21.6"/>
    <m/>
    <m/>
    <m/>
    <m/>
    <s v="No"/>
    <n v="171"/>
    <m/>
    <m/>
    <x v="1"/>
    <d v="2019-02-19T18:26:09.000"/>
    <s v="Horarios de atención de nuestro Servicio de Atención al Cliente: lunes a viernes de 09:00 a 13:00 hrs. y de 14:00 a 18:00 hrs. #AccuChek"/>
    <m/>
    <m/>
    <x v="0"/>
    <m/>
    <s v="http://pbs.twimg.com/profile_images/1076105606275174400/Pe0mHbRO_normal.jpg"/>
    <x v="121"/>
    <s v="https://twitter.com/accuchekchile/status/1097925322052456448"/>
    <m/>
    <m/>
    <s v="1097925322052456448"/>
    <m/>
    <b v="0"/>
    <n v="1"/>
    <s v=""/>
    <b v="0"/>
    <s v="es"/>
    <m/>
    <s v=""/>
    <b v="0"/>
    <n v="1"/>
    <s v=""/>
    <s v="Twitter Web Client"/>
    <b v="0"/>
    <s v="1097925322052456448"/>
    <s v="Tweet"/>
    <n v="0"/>
    <n v="0"/>
    <m/>
    <m/>
    <m/>
    <m/>
    <m/>
    <m/>
    <m/>
    <m/>
    <n v="25"/>
    <s v="7"/>
    <s v="7"/>
    <n v="0"/>
    <n v="0"/>
    <n v="0"/>
    <n v="0"/>
    <m/>
    <m/>
    <n v="29"/>
    <n v="100"/>
    <n v="29"/>
    <n v="0"/>
    <n v="0"/>
  </r>
  <r>
    <s v="accuchekchile"/>
    <s v="accuchekchile"/>
    <s v="105, 76, 0"/>
    <n v="10"/>
    <s v="Dash Dot Dot"/>
    <n v="21.6"/>
    <m/>
    <m/>
    <m/>
    <m/>
    <s v="No"/>
    <n v="172"/>
    <m/>
    <m/>
    <x v="1"/>
    <d v="2019-02-19T20:00:00.000"/>
    <s v="El Accu-Chek® Performa cuenta con una alerta para recordar que debes controlar la glicemia 2 horas después de una comida. #AccuChek #Medidor #Alarma"/>
    <m/>
    <m/>
    <x v="36"/>
    <m/>
    <s v="http://pbs.twimg.com/profile_images/1076105606275174400/Pe0mHbRO_normal.jpg"/>
    <x v="122"/>
    <s v="https://twitter.com/accuchekchile/status/1097948939326754817"/>
    <m/>
    <m/>
    <s v="1097948939326754817"/>
    <m/>
    <b v="0"/>
    <n v="0"/>
    <s v=""/>
    <b v="0"/>
    <s v="es"/>
    <m/>
    <s v=""/>
    <b v="0"/>
    <n v="0"/>
    <s v=""/>
    <s v="TweetDeck"/>
    <b v="0"/>
    <s v="1097948939326754817"/>
    <s v="Tweet"/>
    <n v="0"/>
    <n v="0"/>
    <m/>
    <m/>
    <m/>
    <m/>
    <m/>
    <m/>
    <m/>
    <m/>
    <n v="25"/>
    <s v="7"/>
    <s v="7"/>
    <n v="0"/>
    <n v="0"/>
    <n v="0"/>
    <n v="0"/>
    <m/>
    <m/>
    <n v="24"/>
    <n v="100"/>
    <n v="24"/>
    <n v="0"/>
    <n v="0"/>
  </r>
  <r>
    <s v="sweetpeagifts"/>
    <s v="ebay"/>
    <s v="Red"/>
    <n v="10"/>
    <s v="Dash Dot Dot"/>
    <n v="6"/>
    <m/>
    <m/>
    <m/>
    <m/>
    <s v="No"/>
    <n v="173"/>
    <m/>
    <m/>
    <x v="0"/>
    <d v="2019-02-10T19:49:32.000"/>
    <s v="Check out Accu-Chek Guide BRAND NEW 50 Test Strips- Ships Same Day - Exp 6/2020! #AccuChek https://t.co/nLH0Mbjvlj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843312466280960000/lGHSSd0X_normal.jpg"/>
    <x v="123"/>
    <s v="https://twitter.com/sweetpeagifts/status/1094684815587246080"/>
    <m/>
    <m/>
    <s v="1094684815587246080"/>
    <m/>
    <b v="0"/>
    <n v="0"/>
    <s v=""/>
    <b v="0"/>
    <s v="en"/>
    <m/>
    <s v=""/>
    <b v="0"/>
    <n v="0"/>
    <s v=""/>
    <s v="Twitter Web Client"/>
    <b v="0"/>
    <s v="1094684815587246080"/>
    <s v="Tweet"/>
    <n v="0"/>
    <n v="0"/>
    <m/>
    <m/>
    <m/>
    <m/>
    <m/>
    <m/>
    <m/>
    <m/>
    <n v="121"/>
    <s v="5"/>
    <s v="5"/>
    <n v="0"/>
    <n v="0"/>
    <n v="0"/>
    <n v="0"/>
    <m/>
    <m/>
    <n v="19"/>
    <n v="100"/>
    <n v="19"/>
    <n v="0"/>
    <n v="0"/>
  </r>
  <r>
    <s v="sweetpeagifts"/>
    <s v="ebay"/>
    <s v="Red"/>
    <n v="10"/>
    <s v="Dash Dot Dot"/>
    <n v="6"/>
    <m/>
    <m/>
    <m/>
    <m/>
    <s v="No"/>
    <n v="174"/>
    <m/>
    <m/>
    <x v="0"/>
    <d v="2019-02-10T20:20:45.000"/>
    <s v="JUST LISTED!! Accu-Chek Guide BRAND NEW 50 Test Strips- Ships Same Day - Exp 6/2020! #AccuChek https://t.co/nLH0Mbjvlj via @eBay #accucheck #accucheckguide #accucheckteststrips #teststripsforsale #brandnewmintboxes #freeshipping #wontlastlong #makeanoffer #ebaytopseller"/>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37"/>
    <m/>
    <s v="http://pbs.twimg.com/profile_images/843312466280960000/lGHSSd0X_normal.jpg"/>
    <x v="124"/>
    <s v="https://twitter.com/sweetpeagifts/status/1094692667823411200"/>
    <m/>
    <m/>
    <s v="1094692667823411200"/>
    <m/>
    <b v="0"/>
    <n v="0"/>
    <s v=""/>
    <b v="0"/>
    <s v="en"/>
    <m/>
    <s v=""/>
    <b v="0"/>
    <n v="0"/>
    <s v=""/>
    <s v="Twitter Web Client"/>
    <b v="0"/>
    <s v="1094692667823411200"/>
    <s v="Tweet"/>
    <n v="0"/>
    <n v="0"/>
    <m/>
    <m/>
    <m/>
    <m/>
    <m/>
    <m/>
    <m/>
    <m/>
    <n v="121"/>
    <s v="5"/>
    <s v="5"/>
    <n v="0"/>
    <n v="0"/>
    <n v="0"/>
    <n v="0"/>
    <m/>
    <m/>
    <n v="28"/>
    <n v="100"/>
    <n v="28"/>
    <n v="0"/>
    <n v="0"/>
  </r>
  <r>
    <s v="sweetpeagifts"/>
    <s v="ebay"/>
    <s v="Red"/>
    <n v="10"/>
    <s v="Dash Dot Dot"/>
    <n v="6"/>
    <m/>
    <m/>
    <m/>
    <m/>
    <s v="No"/>
    <n v="175"/>
    <m/>
    <m/>
    <x v="0"/>
    <d v="2019-02-11T01:30:54.000"/>
    <s v="Accu-Chek Guide BRAND NEW 50 Test Strips- Ships Same Day - Exp 6/2020! #AccuChek https://t.co/nLH0Mbjvlj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843312466280960000/lGHSSd0X_normal.jpg"/>
    <x v="125"/>
    <s v="https://twitter.com/sweetpeagifts/status/1094770720742219777"/>
    <m/>
    <m/>
    <s v="1094770720742219777"/>
    <m/>
    <b v="0"/>
    <n v="0"/>
    <s v=""/>
    <b v="0"/>
    <s v="en"/>
    <m/>
    <s v=""/>
    <b v="0"/>
    <n v="0"/>
    <s v=""/>
    <s v="Twitter Web Client"/>
    <b v="0"/>
    <s v="1094770720742219777"/>
    <s v="Tweet"/>
    <n v="0"/>
    <n v="0"/>
    <m/>
    <m/>
    <m/>
    <m/>
    <m/>
    <m/>
    <m/>
    <m/>
    <n v="121"/>
    <s v="5"/>
    <s v="5"/>
    <n v="0"/>
    <n v="0"/>
    <n v="0"/>
    <n v="0"/>
    <m/>
    <m/>
    <n v="17"/>
    <n v="100"/>
    <n v="17"/>
    <n v="0"/>
    <n v="0"/>
  </r>
  <r>
    <s v="sweetpeagifts"/>
    <s v="ebay"/>
    <s v="Red"/>
    <n v="10"/>
    <s v="Dash Dot Dot"/>
    <n v="6"/>
    <m/>
    <m/>
    <m/>
    <m/>
    <s v="No"/>
    <n v="176"/>
    <m/>
    <m/>
    <x v="0"/>
    <d v="2019-02-12T00:40:32.000"/>
    <s v="JUST LISTED!! Accu-Chek Guide BRAND NEW 50 Test Strips- Ships Same Day - Exp 6/2020! #AccuChek https://t.co/nLH0Mbjvlj via @eBay"/>
    <s v="https://rover.ebay.com/rover/1/711-127632-2357-0/16?itm=333066444791&amp;user_name=lipbalmdesigns&amp;spid=2047675&amp;mpre=https%3A%2F%2Fwww.ebay.com%2Fitm%2F-%2F333066444791&amp;swd=3&amp;mplxParams=user_name%2Citm%2Cswd%2Cmpre%2C&amp;sojTags=du%3Dmpre%2Citm%3Ditm%2Cuser_name%3Duser_name%2Csuri%3Dsuri%2Cspid%3Dspid%2Cswd%3Dswd%2C"/>
    <s v="ebay.com"/>
    <x v="0"/>
    <m/>
    <s v="http://pbs.twimg.com/profile_images/843312466280960000/lGHSSd0X_normal.jpg"/>
    <x v="126"/>
    <s v="https://twitter.com/sweetpeagifts/status/1095120435803492352"/>
    <m/>
    <m/>
    <s v="1095120435803492352"/>
    <m/>
    <b v="0"/>
    <n v="0"/>
    <s v=""/>
    <b v="0"/>
    <s v="en"/>
    <m/>
    <s v=""/>
    <b v="0"/>
    <n v="0"/>
    <s v=""/>
    <s v="Twitter Web Client"/>
    <b v="0"/>
    <s v="1095120435803492352"/>
    <s v="Tweet"/>
    <n v="0"/>
    <n v="0"/>
    <m/>
    <m/>
    <m/>
    <m/>
    <m/>
    <m/>
    <m/>
    <m/>
    <n v="121"/>
    <s v="5"/>
    <s v="5"/>
    <n v="0"/>
    <n v="0"/>
    <n v="0"/>
    <n v="0"/>
    <m/>
    <m/>
    <n v="19"/>
    <n v="100"/>
    <n v="19"/>
    <n v="0"/>
    <n v="0"/>
  </r>
  <r>
    <s v="sweetpeagifts"/>
    <s v="ebay"/>
    <s v="Red"/>
    <n v="10"/>
    <s v="Dash Dot Dot"/>
    <n v="6"/>
    <m/>
    <m/>
    <m/>
    <m/>
    <s v="No"/>
    <n v="177"/>
    <m/>
    <m/>
    <x v="0"/>
    <d v="2019-02-16T23:49:47.000"/>
    <s v="Check out ACCU-CHEK FastClix 100+2 Lancets 1-Box of 102 Exp 2022 Same Day Ship #AccuChek https://t.co/HRPeN6rVU2 via @eBay #accu-check #fastclix #samedayshipping #fastclix #brandnewlancets #diabeticsuppliesforsale"/>
    <s v="https://rover.ebay.com/rover/1/711-127632-2357-0/16?itm=333077998078&amp;user_name=lipbalmdesigns&amp;spid=6115&amp;mpre=https%3A%2F%2Fwww.ebay.com%2Fitm%2F333077998078&amp;swd=3&amp;mplxParams=user_name%2Citm%2Cswd%2Cmpre%2C&amp;sojTags=du%3Dmpre%2Citm%3Ditm%2Cuser_name%3Duser_name%2Csuri%3Dsuri%2Cspid%3Dspid%2Cswd%3Dswd%2C"/>
    <s v="ebay.com"/>
    <x v="38"/>
    <m/>
    <s v="http://pbs.twimg.com/profile_images/843312466280960000/lGHSSd0X_normal.jpg"/>
    <x v="127"/>
    <s v="https://twitter.com/sweetpeagifts/status/1096919599931686912"/>
    <m/>
    <m/>
    <s v="1096919599931686912"/>
    <m/>
    <b v="0"/>
    <n v="0"/>
    <s v=""/>
    <b v="0"/>
    <s v="en"/>
    <m/>
    <s v=""/>
    <b v="0"/>
    <n v="0"/>
    <s v=""/>
    <s v="Twitter Web Client"/>
    <b v="0"/>
    <s v="1096919599931686912"/>
    <s v="Tweet"/>
    <n v="0"/>
    <n v="0"/>
    <m/>
    <m/>
    <m/>
    <m/>
    <m/>
    <m/>
    <m/>
    <m/>
    <n v="121"/>
    <s v="5"/>
    <s v="5"/>
    <n v="0"/>
    <n v="0"/>
    <n v="0"/>
    <n v="0"/>
    <m/>
    <m/>
    <n v="27"/>
    <n v="100"/>
    <n v="27"/>
    <n v="0"/>
    <n v="0"/>
  </r>
  <r>
    <s v="sweetpeagifts"/>
    <s v="ebay"/>
    <s v="Red"/>
    <n v="10"/>
    <s v="Dash Dot Dot"/>
    <n v="6"/>
    <m/>
    <m/>
    <m/>
    <m/>
    <s v="No"/>
    <n v="178"/>
    <m/>
    <m/>
    <x v="0"/>
    <d v="2019-02-17T02:30:35.000"/>
    <s v="ACCU-CHEK FastClix 100+2 Lancets 1-Box of 102 Exp 2022 Same Day Ship #AccuChek https://t.co/TSotRi4Q9s via @eBay"/>
    <s v="https://rover.ebay.com/rover/1/711-127632-2357-0/16?itm=333077998078&amp;user_name=lipbalmdesigns&amp;spid=2047675&amp;mpre=https%3A%2F%2Fwww.ebay.com%2Fitm%2F-%2F333077998078&amp;swd=3&amp;mplxParams=user_name%2Citm%2Cswd%2Cmpre%2C&amp;sojTags=du%3Dmpre%2Citm%3Ditm%2Cuser_name%3Duser_name%2Csuri%3Dsuri%2Cspid%3Dspid%2Cswd%3Dswd%2C"/>
    <s v="ebay.com"/>
    <x v="0"/>
    <m/>
    <s v="http://pbs.twimg.com/profile_images/843312466280960000/lGHSSd0X_normal.jpg"/>
    <x v="128"/>
    <s v="https://twitter.com/sweetpeagifts/status/1096960067608473600"/>
    <m/>
    <m/>
    <s v="1096960067608473600"/>
    <m/>
    <b v="0"/>
    <n v="0"/>
    <s v=""/>
    <b v="0"/>
    <s v="en"/>
    <m/>
    <s v=""/>
    <b v="0"/>
    <n v="0"/>
    <s v=""/>
    <s v="Twitter Web Client"/>
    <b v="0"/>
    <s v="1096960067608473600"/>
    <s v="Tweet"/>
    <n v="0"/>
    <n v="0"/>
    <m/>
    <m/>
    <m/>
    <m/>
    <m/>
    <m/>
    <m/>
    <m/>
    <n v="121"/>
    <s v="5"/>
    <s v="5"/>
    <n v="0"/>
    <n v="0"/>
    <n v="0"/>
    <n v="0"/>
    <m/>
    <m/>
    <n v="18"/>
    <n v="100"/>
    <n v="18"/>
    <n v="0"/>
    <n v="0"/>
  </r>
  <r>
    <s v="sweetpeagifts"/>
    <s v="ebay"/>
    <s v="Red"/>
    <n v="10"/>
    <s v="Dash Dot Dot"/>
    <n v="6"/>
    <m/>
    <m/>
    <m/>
    <m/>
    <s v="No"/>
    <n v="179"/>
    <m/>
    <m/>
    <x v="0"/>
    <d v="2019-02-17T17:16:43.000"/>
    <s v="Check out ACCU-CHEK FastClix 100+2 Lancets 1-Box of 102 Exp 2022 Same Day Ship #AccuChek https://t.co/HRPeN6rVU2 via @eBay #accucheck #fastclixlancets #brandnew #freesamedayshipping #mintboxes #experiation2022 #ebay #lancetsforsale"/>
    <s v="https://rover.ebay.com/rover/1/711-127632-2357-0/16?itm=333077998078&amp;user_name=lipbalmdesigns&amp;spid=6115&amp;mpre=https%3A%2F%2Fwww.ebay.com%2Fitm%2F333077998078&amp;swd=3&amp;mplxParams=user_name%2Citm%2Cswd%2Cmpre%2C&amp;sojTags=du%3Dmpre%2Citm%3Ditm%2Cuser_name%3Duser_name%2Csuri%3Dsuri%2Cspid%3Dspid%2Cswd%3Dswd%2C"/>
    <s v="ebay.com"/>
    <x v="39"/>
    <m/>
    <s v="http://pbs.twimg.com/profile_images/843312466280960000/lGHSSd0X_normal.jpg"/>
    <x v="129"/>
    <s v="https://twitter.com/sweetpeagifts/status/1097183069247811587"/>
    <m/>
    <m/>
    <s v="1097183069247811587"/>
    <m/>
    <b v="0"/>
    <n v="0"/>
    <s v=""/>
    <b v="0"/>
    <s v="en"/>
    <m/>
    <s v=""/>
    <b v="0"/>
    <n v="0"/>
    <s v=""/>
    <s v="Twitter Web Client"/>
    <b v="0"/>
    <s v="1097183069247811587"/>
    <s v="Tweet"/>
    <n v="0"/>
    <n v="0"/>
    <m/>
    <m/>
    <m/>
    <m/>
    <m/>
    <m/>
    <m/>
    <m/>
    <n v="121"/>
    <s v="5"/>
    <s v="5"/>
    <n v="0"/>
    <n v="0"/>
    <n v="0"/>
    <n v="0"/>
    <m/>
    <m/>
    <n v="28"/>
    <n v="100"/>
    <n v="28"/>
    <n v="0"/>
    <n v="0"/>
  </r>
  <r>
    <s v="sweetpeagifts"/>
    <s v="ebay"/>
    <s v="Red"/>
    <n v="10"/>
    <s v="Dash Dot Dot"/>
    <n v="6"/>
    <m/>
    <m/>
    <m/>
    <m/>
    <s v="No"/>
    <n v="180"/>
    <m/>
    <m/>
    <x v="0"/>
    <d v="2019-02-18T00:10:41.000"/>
    <s v="Check out ACCU-CHEK FastClix 100+2 Lancets 1-Box of 102 Exp 2022 Same Day Ship #AccuChek https://t.co/TSotRi4Q9s via @eBay"/>
    <s v="https://rover.ebay.com/rover/1/711-127632-2357-0/16?itm=333077998078&amp;user_name=lipbalmdesigns&amp;spid=2047675&amp;mpre=https%3A%2F%2Fwww.ebay.com%2Fitm%2F-%2F333077998078&amp;swd=3&amp;mplxParams=user_name%2Citm%2Cswd%2Cmpre%2C&amp;sojTags=du%3Dmpre%2Citm%3Ditm%2Cuser_name%3Duser_name%2Csuri%3Dsuri%2Cspid%3Dspid%2Cswd%3Dswd%2C"/>
    <s v="ebay.com"/>
    <x v="0"/>
    <m/>
    <s v="http://pbs.twimg.com/profile_images/843312466280960000/lGHSSd0X_normal.jpg"/>
    <x v="130"/>
    <s v="https://twitter.com/sweetpeagifts/status/1097287250185019393"/>
    <m/>
    <m/>
    <s v="1097287250185019393"/>
    <m/>
    <b v="0"/>
    <n v="0"/>
    <s v=""/>
    <b v="0"/>
    <s v="en"/>
    <m/>
    <s v=""/>
    <b v="0"/>
    <n v="0"/>
    <s v=""/>
    <s v="Twitter Web Client"/>
    <b v="0"/>
    <s v="1097287250185019393"/>
    <s v="Tweet"/>
    <n v="0"/>
    <n v="0"/>
    <m/>
    <m/>
    <m/>
    <m/>
    <m/>
    <m/>
    <m/>
    <m/>
    <n v="121"/>
    <s v="5"/>
    <s v="5"/>
    <n v="0"/>
    <n v="0"/>
    <n v="0"/>
    <n v="0"/>
    <m/>
    <m/>
    <n v="20"/>
    <n v="100"/>
    <n v="20"/>
    <n v="0"/>
    <n v="0"/>
  </r>
  <r>
    <s v="sweetpeagifts"/>
    <s v="ebay"/>
    <s v="Red"/>
    <n v="10"/>
    <s v="Dash Dot Dot"/>
    <n v="6"/>
    <m/>
    <m/>
    <m/>
    <m/>
    <s v="No"/>
    <n v="181"/>
    <m/>
    <m/>
    <x v="0"/>
    <d v="2019-02-19T15:06:46.000"/>
    <s v="Check out Accu-Check FastClix Lancing Device Kit - BRAND NEW - FREE SHIPPING Exp 8-2022 #AccuChek https://t.co/4t7jSScacF via @eBay"/>
    <s v="https://rover.ebay.com/rover/1/711-127632-2357-0/16?itm=333082129201&amp;user_name=lipbalmdesigns&amp;spid=6115&amp;mpre=https%3A%2F%2Fwww.ebay.com%2Fitm%2F333082129201&amp;swd=3&amp;mplxParams=user_name%2Citm%2Cswd%2Cmpre%2C&amp;sojTags=du%3Dmpre%2Citm%3Ditm%2Cuser_name%3Duser_name%2Csuri%3Dsuri%2Cspid%3Dspid%2Cswd%3Dswd%2C"/>
    <s v="ebay.com"/>
    <x v="0"/>
    <m/>
    <s v="http://pbs.twimg.com/profile_images/843312466280960000/lGHSSd0X_normal.jpg"/>
    <x v="131"/>
    <s v="https://twitter.com/sweetpeagifts/status/1097875144826081283"/>
    <m/>
    <m/>
    <s v="1097875144826081283"/>
    <m/>
    <b v="0"/>
    <n v="0"/>
    <s v=""/>
    <b v="0"/>
    <s v="en"/>
    <m/>
    <s v=""/>
    <b v="0"/>
    <n v="0"/>
    <s v=""/>
    <s v="Twitter Web Client"/>
    <b v="0"/>
    <s v="1097875144826081283"/>
    <s v="Tweet"/>
    <n v="0"/>
    <n v="0"/>
    <m/>
    <m/>
    <m/>
    <m/>
    <m/>
    <m/>
    <m/>
    <m/>
    <n v="121"/>
    <s v="5"/>
    <s v="5"/>
    <n v="1"/>
    <n v="5.555555555555555"/>
    <n v="0"/>
    <n v="0"/>
    <m/>
    <m/>
    <n v="17"/>
    <n v="94.44444444444444"/>
    <n v="18"/>
    <n v="0"/>
    <n v="0"/>
  </r>
  <r>
    <s v="sweetpeagifts"/>
    <s v="ebay"/>
    <s v="Red"/>
    <n v="10"/>
    <s v="Dash Dot Dot"/>
    <n v="6"/>
    <m/>
    <m/>
    <m/>
    <m/>
    <s v="No"/>
    <n v="182"/>
    <m/>
    <m/>
    <x v="0"/>
    <d v="2019-02-19T15:19:44.000"/>
    <s v="Accu-Check FastClix Lancing Device Kit - BRAND NEW - FREE SHIPPING Exp 8-2022 #AccuChek https://t.co/Xemwjb8TTH via @eBay#accucheckfastclixlancingdevicekit #lancingdevice #freeshipping #brandnewmintbox #exp8-2022 #diabeticsuppliesforsale #ebay"/>
    <s v="https://rover.ebay.com/rover/1/711-127632-2357-0/16?itm=333082129201&amp;user_name=lipbalmdesigns&amp;spid=2047675&amp;mpre=https%3A%2F%2Fwww.ebay.com%2Fitm%2F-%2F333082129201&amp;swd=3&amp;mplxParams=user_name%2Citm%2Cswd%2Cmpre%2C&amp;sojTags=du%3Dmpre%2Citm%3Ditm%2Cuser_name%3Duser_name%2Csuri%3Dsuri%2Cspid%3Dspid%2Cswd%3Dswd%2C"/>
    <s v="ebay.com"/>
    <x v="40"/>
    <m/>
    <s v="http://pbs.twimg.com/profile_images/843312466280960000/lGHSSd0X_normal.jpg"/>
    <x v="132"/>
    <s v="https://twitter.com/sweetpeagifts/status/1097878406459469824"/>
    <m/>
    <m/>
    <s v="1097878406459469824"/>
    <m/>
    <b v="0"/>
    <n v="0"/>
    <s v=""/>
    <b v="0"/>
    <s v="en"/>
    <m/>
    <s v=""/>
    <b v="0"/>
    <n v="0"/>
    <s v=""/>
    <s v="Twitter Web Client"/>
    <b v="0"/>
    <s v="1097878406459469824"/>
    <s v="Tweet"/>
    <n v="0"/>
    <n v="0"/>
    <m/>
    <m/>
    <m/>
    <m/>
    <m/>
    <m/>
    <m/>
    <m/>
    <n v="121"/>
    <s v="5"/>
    <s v="5"/>
    <n v="1"/>
    <n v="4.166666666666667"/>
    <n v="0"/>
    <n v="0"/>
    <m/>
    <m/>
    <n v="23"/>
    <n v="95.83333333333333"/>
    <n v="24"/>
    <n v="0"/>
    <n v="0"/>
  </r>
  <r>
    <s v="sweetpeagifts"/>
    <s v="ebay"/>
    <s v="Red"/>
    <n v="10"/>
    <s v="Dash Dot Dot"/>
    <n v="6"/>
    <m/>
    <m/>
    <m/>
    <m/>
    <s v="No"/>
    <n v="183"/>
    <m/>
    <m/>
    <x v="0"/>
    <d v="2019-02-19T20:03:46.000"/>
    <s v="Check out Accu-Check FastClix Lancing Device Kit - BRAND NEW - FREE SHIPPING Exp 8-2022 #AccuChek https://t.co/Xemwjb8TTH via @eBay"/>
    <s v="https://rover.ebay.com/rover/1/711-127632-2357-0/16?itm=333082129201&amp;user_name=lipbalmdesigns&amp;spid=2047675&amp;mpre=https%3A%2F%2Fwww.ebay.com%2Fitm%2F-%2F333082129201&amp;swd=3&amp;mplxParams=user_name%2Citm%2Cswd%2Cmpre%2C&amp;sojTags=du%3Dmpre%2Citm%3Ditm%2Cuser_name%3Duser_name%2Csuri%3Dsuri%2Cspid%3Dspid%2Cswd%3Dswd%2C"/>
    <s v="ebay.com"/>
    <x v="0"/>
    <m/>
    <s v="http://pbs.twimg.com/profile_images/843312466280960000/lGHSSd0X_normal.jpg"/>
    <x v="133"/>
    <s v="https://twitter.com/sweetpeagifts/status/1097949888481054720"/>
    <m/>
    <m/>
    <s v="1097949888481054720"/>
    <m/>
    <b v="0"/>
    <n v="0"/>
    <s v=""/>
    <b v="0"/>
    <s v="en"/>
    <m/>
    <s v=""/>
    <b v="0"/>
    <n v="0"/>
    <s v=""/>
    <s v="Twitter Web Client"/>
    <b v="0"/>
    <s v="1097949888481054720"/>
    <s v="Tweet"/>
    <n v="0"/>
    <n v="0"/>
    <m/>
    <m/>
    <m/>
    <m/>
    <m/>
    <m/>
    <m/>
    <m/>
    <n v="121"/>
    <s v="5"/>
    <s v="5"/>
    <n v="1"/>
    <n v="5.555555555555555"/>
    <n v="0"/>
    <n v="0"/>
    <m/>
    <m/>
    <n v="17"/>
    <n v="94.44444444444444"/>
    <n v="18"/>
    <n v="0"/>
    <n v="0"/>
  </r>
  <r>
    <s v="freestylediabet"/>
    <s v="freestylediabet"/>
    <m/>
    <m/>
    <m/>
    <m/>
    <m/>
    <m/>
    <m/>
    <m/>
    <s v="No"/>
    <n v="184"/>
    <m/>
    <m/>
    <x v="1"/>
    <d v="2019-02-10T13:00:06.000"/>
    <s v="Research has shown that taking vacations can actually help boost your health. Whether it’s a trip overseas or a staycation, try to take some time for yourself! And for your well-being. #t1d #t2d https://t.co/qQbUpKdynQ"/>
    <m/>
    <m/>
    <x v="41"/>
    <s v="https://pbs.twimg.com/media/DzC8UvMWkAA1_xg.jpg"/>
    <s v="https://pbs.twimg.com/media/DzC8UvMWkAA1_xg.jpg"/>
    <x v="134"/>
    <s v="https://twitter.com/freestylediabet/status/1094581777144971270"/>
    <m/>
    <m/>
    <s v="1094581777144971270"/>
    <m/>
    <b v="0"/>
    <n v="5"/>
    <s v=""/>
    <b v="0"/>
    <s v="en"/>
    <m/>
    <s v=""/>
    <b v="0"/>
    <n v="1"/>
    <s v=""/>
    <s v="Spredfast app"/>
    <b v="0"/>
    <s v="1094581777144971270"/>
    <s v="Reply-To"/>
    <n v="0"/>
    <n v="0"/>
    <m/>
    <m/>
    <m/>
    <m/>
    <m/>
    <m/>
    <m/>
    <m/>
    <n v="1"/>
    <s v="8"/>
    <s v="8"/>
    <n v="2"/>
    <n v="5.714285714285714"/>
    <n v="0"/>
    <n v="0"/>
    <m/>
    <m/>
    <n v="33"/>
    <n v="94.28571428571429"/>
    <n v="35"/>
    <n v="0"/>
    <n v="0"/>
  </r>
  <r>
    <s v="latboyd1"/>
    <s v="latboyd1"/>
    <m/>
    <m/>
    <m/>
    <m/>
    <m/>
    <m/>
    <m/>
    <m/>
    <s v="No"/>
    <n v="185"/>
    <m/>
    <m/>
    <x v="1"/>
    <d v="2019-02-15T17:38:25.000"/>
    <s v="February is Black History Month, and the simple fact is that African Americans are more affected by diabetes compared to the general population. Alongside Anthony Anderson we want to encourage everyone to get real about their disease.... https://t.co/lSASMZeWNT"/>
    <s v="https://www.facebook.com/100009867372774/posts/808553339483571/"/>
    <s v="facebook.com"/>
    <x v="1"/>
    <m/>
    <s v="http://pbs.twimg.com/profile_images/1071360286953738240/urVAUvCj_normal.jpg"/>
    <x v="135"/>
    <s v="https://twitter.com/latboyd1/status/1096463757230764033"/>
    <m/>
    <m/>
    <s v="1096463757230764033"/>
    <m/>
    <b v="0"/>
    <n v="1"/>
    <s v=""/>
    <b v="0"/>
    <s v="en"/>
    <m/>
    <s v=""/>
    <b v="0"/>
    <n v="0"/>
    <s v=""/>
    <s v="Facebook"/>
    <b v="0"/>
    <s v="1096463757230764033"/>
    <s v="Reply-To"/>
    <n v="0"/>
    <n v="0"/>
    <m/>
    <m/>
    <m/>
    <m/>
    <m/>
    <m/>
    <m/>
    <m/>
    <n v="1"/>
    <s v="1"/>
    <s v="1"/>
    <n v="1"/>
    <n v="2.7027027027027026"/>
    <n v="0"/>
    <n v="0"/>
    <m/>
    <m/>
    <n v="36"/>
    <n v="97.29729729729729"/>
    <n v="37"/>
    <n v="0"/>
    <n v="0"/>
  </r>
  <r>
    <s v="gbdoctchost"/>
    <s v="gbdoctchost"/>
    <m/>
    <m/>
    <m/>
    <m/>
    <m/>
    <m/>
    <m/>
    <m/>
    <s v="No"/>
    <n v="186"/>
    <m/>
    <m/>
    <x v="1"/>
    <d v="2019-02-13T21:09:19.000"/>
    <s v="Q1. How do you treat your diabetes? Diet alone? Medication? Insulin? Injections or pump? #gbdoc"/>
    <m/>
    <m/>
    <x v="42"/>
    <m/>
    <s v="http://pbs.twimg.com/profile_images/900718424346832897/4zSPcK38_normal.jpg"/>
    <x v="136"/>
    <s v="https://twitter.com/gbdoctchost/status/1095792054855262208"/>
    <m/>
    <m/>
    <s v="1095792054855262208"/>
    <m/>
    <b v="0"/>
    <n v="9"/>
    <s v=""/>
    <b v="0"/>
    <s v="en"/>
    <m/>
    <s v=""/>
    <b v="0"/>
    <n v="2"/>
    <s v=""/>
    <s v="TweetDeck"/>
    <b v="0"/>
    <s v="1095792054855262208"/>
    <s v="Reply-To"/>
    <n v="0"/>
    <n v="0"/>
    <m/>
    <m/>
    <m/>
    <m/>
    <m/>
    <m/>
    <m/>
    <m/>
    <n v="1"/>
    <s v="12"/>
    <s v="12"/>
    <n v="0"/>
    <n v="0"/>
    <n v="0"/>
    <n v="0"/>
    <m/>
    <m/>
    <n v="15"/>
    <n v="100"/>
    <n v="15"/>
    <n v="0"/>
    <n v="0"/>
  </r>
  <r>
    <s v="tims_pants"/>
    <s v="diabetestechsoc"/>
    <m/>
    <m/>
    <m/>
    <m/>
    <m/>
    <m/>
    <m/>
    <m/>
    <s v="No"/>
    <n v="187"/>
    <m/>
    <m/>
    <x v="0"/>
    <d v="2019-02-11T17:24:10.000"/>
    <s v="@1Paulcoker @dexcom I wish this “urban legend” was much more carefully managed. I’m using a Contour Next One which has exceptionally good variation from a YSI analyser and has had good output from control solutions. In the @DiabetesTechSoc study 97% of readings were &amp;lt;10% away. /1 https://t.co/JqcDDGCETq"/>
    <m/>
    <m/>
    <x v="1"/>
    <s v="https://pbs.twimg.com/media/DzJCWT6XQAALnlI.jpg"/>
    <s v="https://pbs.twimg.com/media/DzJCWT6XQAALnlI.jpg"/>
    <x v="137"/>
    <s v="https://twitter.com/tims_pants/status/1095010616861958144"/>
    <m/>
    <m/>
    <s v="1095010616861958144"/>
    <s v="1094985107918802944"/>
    <b v="0"/>
    <n v="1"/>
    <s v="4877887599"/>
    <b v="0"/>
    <s v="en"/>
    <m/>
    <s v=""/>
    <b v="0"/>
    <n v="0"/>
    <s v=""/>
    <s v="Twitter for iPhone"/>
    <b v="0"/>
    <s v="1094985107918802944"/>
    <s v="Reply-To"/>
    <n v="0"/>
    <n v="0"/>
    <m/>
    <m/>
    <m/>
    <m/>
    <m/>
    <m/>
    <m/>
    <m/>
    <n v="2"/>
    <s v="4"/>
    <s v="4"/>
    <m/>
    <m/>
    <m/>
    <m/>
    <m/>
    <m/>
    <m/>
    <m/>
    <m/>
    <m/>
    <m/>
  </r>
  <r>
    <s v="1paulcoker"/>
    <s v="dexcom"/>
    <m/>
    <m/>
    <m/>
    <m/>
    <m/>
    <m/>
    <m/>
    <m/>
    <s v="No"/>
    <n v="188"/>
    <m/>
    <m/>
    <x v="0"/>
    <d v="2019-02-11T15:42:48.000"/>
    <s v="@Tims_Pants @dexcom But is either of them right?  _x000a__x000a_We know that blood glucose tests are not nearly as accurate as most people think and that they are easily compromised by environmental factors."/>
    <m/>
    <m/>
    <x v="1"/>
    <m/>
    <s v="http://pbs.twimg.com/profile_images/701523989575966724/dHBKCmgf_normal.jpg"/>
    <x v="138"/>
    <s v="https://twitter.com/1paulcoker/status/1094985107918802944"/>
    <m/>
    <m/>
    <s v="1094985107918802944"/>
    <s v="1094909528041246720"/>
    <b v="0"/>
    <n v="1"/>
    <s v="242255142"/>
    <b v="0"/>
    <s v="en"/>
    <m/>
    <s v=""/>
    <b v="0"/>
    <n v="0"/>
    <s v=""/>
    <s v="Twitter for iPad"/>
    <b v="0"/>
    <s v="1094909528041246720"/>
    <s v="Reply-To"/>
    <n v="0"/>
    <n v="0"/>
    <m/>
    <m/>
    <m/>
    <m/>
    <m/>
    <m/>
    <m/>
    <m/>
    <n v="1"/>
    <s v="4"/>
    <s v="4"/>
    <m/>
    <m/>
    <m/>
    <m/>
    <m/>
    <m/>
    <m/>
    <m/>
    <m/>
    <m/>
    <m/>
  </r>
  <r>
    <s v="tims_pants"/>
    <s v="dexcom"/>
    <m/>
    <m/>
    <m/>
    <m/>
    <m/>
    <m/>
    <m/>
    <m/>
    <s v="No"/>
    <n v="191"/>
    <m/>
    <m/>
    <x v="0"/>
    <d v="2019-02-11T10:42:28.000"/>
    <s v="When you blood test against your @Dexcom G6 on day eight of the sensor life and it’s reading too high by 37.5%. But both readings are within a range of 4-7 so there are no symptoms to indicate this..."/>
    <m/>
    <m/>
    <x v="1"/>
    <m/>
    <s v="http://pbs.twimg.com/profile_images/686209922481139717/Cf6vU7zn_normal.jpg"/>
    <x v="139"/>
    <s v="https://twitter.com/tims_pants/status/1094909528041246720"/>
    <m/>
    <m/>
    <s v="1094909528041246720"/>
    <m/>
    <b v="0"/>
    <n v="10"/>
    <s v=""/>
    <b v="0"/>
    <s v="en"/>
    <m/>
    <s v=""/>
    <b v="0"/>
    <n v="1"/>
    <s v=""/>
    <s v="Twitter for iPhone"/>
    <b v="0"/>
    <s v="1094909528041246720"/>
    <s v="Reply-To"/>
    <n v="0"/>
    <n v="0"/>
    <s v="-0.112442,51.5068 _x000a_-0.0733794,51.5068 _x000a_-0.0733794,51.522161 _x000a_-0.112442,51.522161"/>
    <s v="United Kingdom"/>
    <s v="GB"/>
    <s v="City of London, London"/>
    <s v="3eb2c704fe8a50cb"/>
    <s v="City of London"/>
    <s v="city"/>
    <s v="https://api.twitter.com/1.1/geo/id/3eb2c704fe8a50cb.json"/>
    <n v="3"/>
    <s v="4"/>
    <s v="4"/>
    <n v="0"/>
    <n v="0"/>
    <n v="1"/>
    <n v="2.380952380952381"/>
    <m/>
    <m/>
    <n v="41"/>
    <n v="97.61904761904762"/>
    <n v="42"/>
    <n v="0"/>
    <n v="0"/>
  </r>
  <r>
    <s v="nelliexoxoxo"/>
    <s v="nelliexoxoxo"/>
    <m/>
    <m/>
    <m/>
    <m/>
    <m/>
    <m/>
    <m/>
    <m/>
    <s v="No"/>
    <n v="193"/>
    <m/>
    <m/>
    <x v="1"/>
    <d v="2019-02-19T13:21:23.000"/>
    <s v="that drink for that glucose test is DISGUSTING OMG. y’all lied to me 😭😭😭 it was like drinking medicine!"/>
    <m/>
    <m/>
    <x v="1"/>
    <m/>
    <s v="http://pbs.twimg.com/profile_images/1094373541657620480/dQo75JID_normal.jpg"/>
    <x v="140"/>
    <s v="https://twitter.com/nelliexoxoxo/status/1097848621326831616"/>
    <m/>
    <m/>
    <s v="1097848621326831616"/>
    <m/>
    <b v="0"/>
    <n v="0"/>
    <s v=""/>
    <b v="0"/>
    <s v="en"/>
    <m/>
    <s v=""/>
    <b v="0"/>
    <n v="0"/>
    <s v=""/>
    <s v="Twitter for iPhone"/>
    <b v="0"/>
    <s v="1097848621326831616"/>
    <s v="Reply-To"/>
    <n v="0"/>
    <n v="0"/>
    <m/>
    <m/>
    <m/>
    <m/>
    <m/>
    <m/>
    <m/>
    <m/>
    <n v="1"/>
    <s v="1"/>
    <s v="1"/>
    <n v="1"/>
    <n v="5.2631578947368425"/>
    <n v="2"/>
    <n v="10.526315789473685"/>
    <m/>
    <m/>
    <n v="16"/>
    <n v="84.21052631578948"/>
    <n v="19"/>
    <n v="0"/>
    <n v="0"/>
  </r>
  <r>
    <s v="breckbear"/>
    <s v="emilytvnews"/>
    <m/>
    <m/>
    <m/>
    <m/>
    <m/>
    <m/>
    <m/>
    <m/>
    <s v="No"/>
    <n v="194"/>
    <m/>
    <m/>
    <x v="0"/>
    <d v="2019-02-15T17:37:34.000"/>
    <s v="@Marcynovakwx @DanSnyderFOX25 @OKCFOX @ChipMaxhamWX @EmilyTVNews Prayers everything is alright."/>
    <m/>
    <m/>
    <x v="1"/>
    <m/>
    <s v="http://pbs.twimg.com/profile_images/1082710482501419009/DEWwmdsh_normal.jpg"/>
    <x v="141"/>
    <s v="https://twitter.com/breckbear/status/1096463542876819457"/>
    <m/>
    <m/>
    <s v="1096463542876819457"/>
    <s v="1096462963735752706"/>
    <b v="0"/>
    <n v="0"/>
    <s v="1032847614"/>
    <b v="0"/>
    <s v="en"/>
    <m/>
    <s v=""/>
    <b v="0"/>
    <n v="0"/>
    <s v=""/>
    <s v="Twitter for Android"/>
    <b v="0"/>
    <s v="1096462963735752706"/>
    <s v="Reply-To"/>
    <n v="0"/>
    <n v="0"/>
    <m/>
    <m/>
    <m/>
    <m/>
    <m/>
    <m/>
    <m/>
    <m/>
    <n v="1"/>
    <s v="3"/>
    <s v="3"/>
    <m/>
    <m/>
    <m/>
    <m/>
    <m/>
    <m/>
    <m/>
    <m/>
    <m/>
    <m/>
    <m/>
  </r>
  <r>
    <s v="marcynovakwx"/>
    <s v="emilytvnews"/>
    <m/>
    <m/>
    <m/>
    <m/>
    <m/>
    <m/>
    <m/>
    <m/>
    <s v="No"/>
    <n v="195"/>
    <m/>
    <m/>
    <x v="0"/>
    <d v="2019-02-15T17:35:16.000"/>
    <s v="Still at the hospital... 👋🏻@DanSnyderFOX25! @OKCFOX News at 11! @ChipMaxhamWX @EmilyTVNews https://t.co/G48pP04crk"/>
    <m/>
    <m/>
    <x v="1"/>
    <s v="https://pbs.twimg.com/media/DzdrP9HV4AE5yTO.jpg"/>
    <s v="https://pbs.twimg.com/media/DzdrP9HV4AE5yTO.jpg"/>
    <x v="142"/>
    <s v="https://twitter.com/marcynovakwx/status/1096462963735752706"/>
    <m/>
    <m/>
    <s v="1096462963735752706"/>
    <m/>
    <b v="0"/>
    <n v="7"/>
    <s v=""/>
    <b v="0"/>
    <s v="en"/>
    <m/>
    <s v=""/>
    <b v="0"/>
    <n v="0"/>
    <s v=""/>
    <s v="Twitter for iPhone"/>
    <b v="0"/>
    <s v="1096462963735752706"/>
    <s v="Reply-To"/>
    <n v="0"/>
    <n v="0"/>
    <m/>
    <m/>
    <m/>
    <m/>
    <m/>
    <m/>
    <m/>
    <m/>
    <n v="2"/>
    <s v="3"/>
    <s v="3"/>
    <m/>
    <m/>
    <m/>
    <m/>
    <m/>
    <m/>
    <m/>
    <m/>
    <m/>
    <m/>
    <m/>
  </r>
  <r>
    <s v="marcynovakwx"/>
    <s v="emilytvnews"/>
    <m/>
    <m/>
    <m/>
    <m/>
    <m/>
    <m/>
    <m/>
    <m/>
    <s v="No"/>
    <n v="196"/>
    <m/>
    <m/>
    <x v="0"/>
    <d v="2019-02-15T17:38:52.000"/>
    <s v="@breckbear @DanSnyderFOX25 @OKCFOX @ChipMaxhamWX @EmilyTVNews Everything is good, just doing a glucose test!"/>
    <m/>
    <m/>
    <x v="1"/>
    <m/>
    <s v="http://pbs.twimg.com/profile_images/887996557286666240/9U9sDjxr_normal.jpg"/>
    <x v="143"/>
    <s v="https://twitter.com/marcynovakwx/status/1096463867633377290"/>
    <m/>
    <m/>
    <s v="1096463867633377290"/>
    <s v="1096463542876819457"/>
    <b v="0"/>
    <n v="4"/>
    <s v="67348717"/>
    <b v="0"/>
    <s v="en"/>
    <m/>
    <s v=""/>
    <b v="0"/>
    <n v="0"/>
    <s v=""/>
    <s v="Twitter for iPhone"/>
    <b v="0"/>
    <s v="1096463542876819457"/>
    <s v="Reply-To"/>
    <n v="0"/>
    <n v="0"/>
    <m/>
    <m/>
    <m/>
    <m/>
    <m/>
    <m/>
    <m/>
    <m/>
    <n v="2"/>
    <s v="3"/>
    <s v="3"/>
    <m/>
    <m/>
    <m/>
    <m/>
    <m/>
    <m/>
    <m/>
    <m/>
    <m/>
    <m/>
    <m/>
  </r>
  <r>
    <s v="thedinobetic"/>
    <s v="thedinobetic"/>
    <m/>
    <m/>
    <m/>
    <m/>
    <m/>
    <m/>
    <m/>
    <m/>
    <s v="No"/>
    <n v="208"/>
    <m/>
    <m/>
    <x v="1"/>
    <d v="2019-02-19T00:34:40.000"/>
    <s v="Guilt over #t1d complications: if I managed mybdiabtrs better, could I have prevented the hemorrhage? I know there is no way to know, and I do my best every day, but this is the guilt game. #T1D #livebeyond #diabetescomplications"/>
    <m/>
    <m/>
    <x v="43"/>
    <m/>
    <s v="http://pbs.twimg.com/profile_images/893913189502640128/oz-i_N9-_normal.jpg"/>
    <x v="144"/>
    <s v="https://twitter.com/thedinobetic/status/1097655674539069442"/>
    <m/>
    <m/>
    <s v="1097655674539069442"/>
    <m/>
    <b v="0"/>
    <n v="1"/>
    <s v=""/>
    <b v="0"/>
    <s v="en"/>
    <m/>
    <s v=""/>
    <b v="0"/>
    <n v="0"/>
    <s v=""/>
    <s v="Twitter for Android"/>
    <b v="0"/>
    <s v="1097655674539069442"/>
    <s v="Reply-To"/>
    <n v="0"/>
    <n v="0"/>
    <s v="-71.403412,42.24214 _x000a_-71.305249,42.24214 _x000a_-71.305249,42.329027 _x000a_-71.403412,42.329027"/>
    <s v="United States"/>
    <s v="US"/>
    <s v="Natick, MA"/>
    <s v="003a365b39428a40"/>
    <s v="Natick"/>
    <s v="city"/>
    <s v="https://api.twitter.com/1.1/geo/id/003a365b39428a40.json"/>
    <n v="1"/>
    <s v="1"/>
    <s v="1"/>
    <n v="2"/>
    <n v="5.128205128205129"/>
    <n v="2"/>
    <n v="5.128205128205129"/>
    <m/>
    <m/>
    <n v="35"/>
    <n v="89.74358974358974"/>
    <n v="39"/>
    <n v="0"/>
    <n v="0"/>
  </r>
  <r>
    <s v="sopitas"/>
    <s v="sopitas"/>
    <m/>
    <m/>
    <m/>
    <m/>
    <m/>
    <m/>
    <m/>
    <m/>
    <s v="No"/>
    <n v="209"/>
    <m/>
    <m/>
    <x v="1"/>
    <d v="2019-02-18T18:13:00.000"/>
    <s v="¿Recuerdan ese hermoso momento? 😯😯 https://t.co/OXEsgMmLb9"/>
    <m/>
    <m/>
    <x v="1"/>
    <s v="https://pbs.twimg.com/media/Dzs-TZrX0AABXAQ.jpg"/>
    <s v="https://pbs.twimg.com/media/Dzs-TZrX0AABXAQ.jpg"/>
    <x v="145"/>
    <s v="https://twitter.com/sopitas/status/1097559622326530048"/>
    <m/>
    <m/>
    <s v="1097559622326530048"/>
    <m/>
    <b v="0"/>
    <n v="1067"/>
    <s v=""/>
    <b v="0"/>
    <s v="es"/>
    <m/>
    <s v=""/>
    <b v="0"/>
    <n v="133"/>
    <s v=""/>
    <s v="TweetDeck"/>
    <b v="0"/>
    <s v="1097559622326530048"/>
    <s v="Reply-To"/>
    <n v="0"/>
    <n v="0"/>
    <m/>
    <m/>
    <m/>
    <m/>
    <m/>
    <m/>
    <m/>
    <m/>
    <n v="1"/>
    <s v="10"/>
    <s v="10"/>
    <n v="0"/>
    <n v="0"/>
    <n v="0"/>
    <n v="0"/>
    <m/>
    <m/>
    <n v="4"/>
    <n v="100"/>
    <n v="4"/>
    <n v="0"/>
    <n v="0"/>
  </r>
  <r>
    <s v="aprilormand"/>
    <s v="dexcom"/>
    <m/>
    <m/>
    <m/>
    <m/>
    <m/>
    <m/>
    <m/>
    <m/>
    <s v="No"/>
    <n v="210"/>
    <m/>
    <m/>
    <x v="0"/>
    <d v="2019-02-14T17:21:41.000"/>
    <s v="When you hear someone else’s urgent low Dexcom go off, waiting in line for food and then your’s goes off. #Imwithmypeople @dexcom"/>
    <m/>
    <m/>
    <x v="44"/>
    <m/>
    <s v="http://pbs.twimg.com/profile_images/800489830694187008/lVapsDEB_normal.jpg"/>
    <x v="146"/>
    <s v="https://twitter.com/aprilormand/status/1096097157990490113"/>
    <m/>
    <m/>
    <s v="1096097157990490113"/>
    <m/>
    <b v="0"/>
    <n v="0"/>
    <s v=""/>
    <b v="0"/>
    <s v="en"/>
    <m/>
    <s v=""/>
    <b v="0"/>
    <n v="0"/>
    <s v=""/>
    <s v="Twitter for iPhone"/>
    <b v="0"/>
    <s v="1096097157990490113"/>
    <s v="Reply-To"/>
    <n v="0"/>
    <n v="0"/>
    <s v="-80.0295184,35.962623 _x000a_-79.6852086,35.962623 _x000a_-79.6852086,36.218171 _x000a_-80.0295184,36.218171"/>
    <s v="United States"/>
    <s v="US"/>
    <s v="Greensboro, NC"/>
    <s v="a6c257c61f294ec1"/>
    <s v="Greensboro"/>
    <s v="city"/>
    <s v="https://api.twitter.com/1.1/geo/id/a6c257c61f294ec1.json"/>
    <n v="1"/>
    <s v="4"/>
    <s v="4"/>
    <n v="0"/>
    <n v="0"/>
    <n v="1"/>
    <n v="4.166666666666667"/>
    <m/>
    <m/>
    <n v="23"/>
    <n v="95.83333333333333"/>
    <n v="24"/>
    <n v="0"/>
    <n v="0"/>
  </r>
  <r>
    <s v="krisguy"/>
    <s v="krisguy"/>
    <m/>
    <m/>
    <m/>
    <m/>
    <m/>
    <m/>
    <m/>
    <m/>
    <s v="No"/>
    <n v="211"/>
    <m/>
    <m/>
    <x v="1"/>
    <d v="2019-02-18T21:19:15.000"/>
    <s v="I need this every day. https://t.co/4JjGAt4Xhn"/>
    <s v="https://twitter.com/accuchek_us/status/1097606387499184128"/>
    <s v="twitter.com"/>
    <x v="1"/>
    <m/>
    <s v="http://pbs.twimg.com/profile_images/813405483243544576/PdVBN43__normal.jpg"/>
    <x v="147"/>
    <s v="https://twitter.com/krisguy/status/1097606494810386432"/>
    <m/>
    <m/>
    <s v="1097606494810386432"/>
    <m/>
    <b v="0"/>
    <n v="3"/>
    <s v=""/>
    <b v="1"/>
    <s v="en"/>
    <m/>
    <s v="1097606387499184128"/>
    <b v="0"/>
    <n v="0"/>
    <s v=""/>
    <s v="TweetDeck"/>
    <b v="0"/>
    <s v="1097606494810386432"/>
    <s v="Reply-To"/>
    <n v="0"/>
    <n v="0"/>
    <m/>
    <m/>
    <m/>
    <m/>
    <m/>
    <m/>
    <m/>
    <m/>
    <n v="1"/>
    <s v="1"/>
    <s v="1"/>
    <n v="0"/>
    <n v="0"/>
    <n v="0"/>
    <n v="0"/>
    <m/>
    <m/>
    <n v="5"/>
    <n v="100"/>
    <n v="5"/>
    <n v="0"/>
    <n v="0"/>
  </r>
  <r>
    <s v="stephiesteez"/>
    <s v="stephiesteez"/>
    <m/>
    <m/>
    <m/>
    <m/>
    <m/>
    <m/>
    <m/>
    <m/>
    <s v="No"/>
    <n v="212"/>
    <m/>
    <m/>
    <x v="1"/>
    <d v="2019-02-15T17:39:36.000"/>
    <s v="Called my doctor and the earliest they can get me in is Wednesday. So here’s hoping I can manage to stay out of DKA until then. 😏😒"/>
    <m/>
    <m/>
    <x v="1"/>
    <m/>
    <s v="http://pbs.twimg.com/profile_images/1081346976988446720/YBbLtkH6_normal.jpg"/>
    <x v="148"/>
    <s v="https://twitter.com/stephiesteez/status/1096464052438601734"/>
    <m/>
    <m/>
    <s v="1096464052438601734"/>
    <m/>
    <b v="0"/>
    <n v="0"/>
    <s v=""/>
    <b v="0"/>
    <s v="en"/>
    <m/>
    <s v=""/>
    <b v="0"/>
    <n v="0"/>
    <s v=""/>
    <s v="Twitter for iPhone"/>
    <b v="0"/>
    <s v="1096464052438601734"/>
    <s v="Reply-To"/>
    <n v="0"/>
    <n v="0"/>
    <m/>
    <m/>
    <m/>
    <m/>
    <m/>
    <m/>
    <m/>
    <m/>
    <n v="1"/>
    <s v="1"/>
    <s v="1"/>
    <n v="0"/>
    <n v="0"/>
    <n v="0"/>
    <n v="0"/>
    <m/>
    <m/>
    <n v="27"/>
    <n v="100"/>
    <n v="27"/>
    <n v="0"/>
    <n v="0"/>
  </r>
  <r>
    <s v="kfer_games"/>
    <s v="kfer_games"/>
    <m/>
    <m/>
    <m/>
    <m/>
    <m/>
    <m/>
    <m/>
    <m/>
    <s v="No"/>
    <n v="213"/>
    <m/>
    <m/>
    <x v="1"/>
    <d v="2019-02-11T08:22:36.000"/>
    <s v="Hi I'm in need of a favour.  My 4yr old son was taken to hospital on Monday and has been diagnosed with type 1 diabetes.  He has been so brave with his injections and all he wants is the #pawpatrol tracker toy (with vehicle) does anyone have one? Please RT. #nickleodeon #diabetes https://t.co/1Tl4z7Amjo"/>
    <m/>
    <m/>
    <x v="45"/>
    <s v="https://pbs.twimg.com/media/DzHGZbdX4AAZcSe.jpg"/>
    <s v="https://pbs.twimg.com/media/DzHGZbdX4AAZcSe.jpg"/>
    <x v="149"/>
    <s v="https://twitter.com/kfer_games/status/1094874327500115970"/>
    <m/>
    <m/>
    <s v="1094874327500115970"/>
    <m/>
    <b v="0"/>
    <n v="8"/>
    <s v=""/>
    <b v="0"/>
    <s v="en"/>
    <m/>
    <s v=""/>
    <b v="0"/>
    <n v="14"/>
    <s v=""/>
    <s v="Twitter for Android"/>
    <b v="0"/>
    <s v="1094874327500115970"/>
    <s v="Reply-To"/>
    <n v="0"/>
    <n v="0"/>
    <m/>
    <m/>
    <m/>
    <m/>
    <m/>
    <m/>
    <m/>
    <m/>
    <n v="1"/>
    <s v="1"/>
    <s v="1"/>
    <n v="2"/>
    <n v="3.8461538461538463"/>
    <n v="0"/>
    <n v="0"/>
    <m/>
    <m/>
    <n v="50"/>
    <n v="96.15384615384616"/>
    <n v="52"/>
    <n v="0"/>
    <n v="0"/>
  </r>
  <r>
    <s v="kayratcliffff"/>
    <s v="kayratcliffff"/>
    <m/>
    <m/>
    <m/>
    <m/>
    <m/>
    <m/>
    <m/>
    <m/>
    <s v="No"/>
    <n v="214"/>
    <m/>
    <m/>
    <x v="1"/>
    <d v="2019-02-19T12:55:31.000"/>
    <s v="Glucose test this morning 🤢🤢"/>
    <m/>
    <m/>
    <x v="1"/>
    <m/>
    <s v="http://pbs.twimg.com/profile_images/1090847390570037249/vWZkgBmV_normal.jpg"/>
    <x v="150"/>
    <s v="https://twitter.com/kayratcliffff/status/1097842112526278656"/>
    <m/>
    <m/>
    <s v="1097842112526278656"/>
    <m/>
    <b v="0"/>
    <n v="1"/>
    <s v=""/>
    <b v="0"/>
    <s v="en"/>
    <m/>
    <s v=""/>
    <b v="0"/>
    <n v="0"/>
    <s v=""/>
    <s v="Twitter for iPhone"/>
    <b v="0"/>
    <s v="1097842112526278656"/>
    <s v="Reply-To"/>
    <n v="0"/>
    <n v="0"/>
    <m/>
    <m/>
    <m/>
    <m/>
    <m/>
    <m/>
    <m/>
    <m/>
    <n v="1"/>
    <s v="1"/>
    <s v="1"/>
    <n v="0"/>
    <n v="0"/>
    <n v="0"/>
    <n v="0"/>
    <m/>
    <m/>
    <n v="4"/>
    <n v="100"/>
    <n v="4"/>
    <n v="0"/>
    <n v="0"/>
  </r>
  <r>
    <s v="pinkieheather"/>
    <s v="pinkieheather"/>
    <m/>
    <m/>
    <m/>
    <m/>
    <m/>
    <m/>
    <m/>
    <m/>
    <s v="No"/>
    <n v="215"/>
    <m/>
    <m/>
    <x v="1"/>
    <d v="2019-02-14T18:07:05.000"/>
    <s v="My dexcom is giving me the finger today!! But so are my blood sugar https://t.co/MrwlpfiKiu"/>
    <m/>
    <m/>
    <x v="1"/>
    <s v="https://pbs.twimg.com/media/DzYo8NoVAAAIbSL.jpg"/>
    <s v="https://pbs.twimg.com/media/DzYo8NoVAAAIbSL.jpg"/>
    <x v="151"/>
    <s v="https://twitter.com/pinkieheather/status/1096108582892900352"/>
    <m/>
    <m/>
    <s v="1096108582892900352"/>
    <m/>
    <b v="0"/>
    <n v="2"/>
    <s v=""/>
    <b v="0"/>
    <s v="en"/>
    <m/>
    <s v=""/>
    <b v="0"/>
    <n v="0"/>
    <s v=""/>
    <s v="Twitter for iPhone"/>
    <b v="0"/>
    <s v="1096108582892900352"/>
    <s v="Reply-To"/>
    <n v="0"/>
    <n v="0"/>
    <m/>
    <m/>
    <m/>
    <m/>
    <m/>
    <m/>
    <m/>
    <m/>
    <n v="2"/>
    <s v="1"/>
    <s v="1"/>
    <n v="0"/>
    <n v="0"/>
    <n v="0"/>
    <n v="0"/>
    <m/>
    <m/>
    <n v="14"/>
    <n v="100"/>
    <n v="14"/>
    <n v="0"/>
    <n v="0"/>
  </r>
  <r>
    <s v="pinkieheather"/>
    <s v="pinkieheather"/>
    <m/>
    <m/>
    <m/>
    <m/>
    <m/>
    <m/>
    <m/>
    <m/>
    <s v="No"/>
    <n v="216"/>
    <m/>
    <m/>
    <x v="1"/>
    <d v="2019-02-19T11:41:03.000"/>
    <s v="Guess who is sick now?  Me. Ugh. I feel like a semi has hit me."/>
    <m/>
    <m/>
    <x v="1"/>
    <m/>
    <s v="http://pbs.twimg.com/profile_images/1097726252721557504/K5hgGbr9_normal.jpg"/>
    <x v="152"/>
    <s v="https://twitter.com/pinkieheather/status/1097823374787645442"/>
    <m/>
    <m/>
    <s v="1097823374787645442"/>
    <m/>
    <b v="0"/>
    <n v="0"/>
    <s v=""/>
    <b v="0"/>
    <s v="en"/>
    <m/>
    <s v=""/>
    <b v="0"/>
    <n v="0"/>
    <s v=""/>
    <s v="Twitter for iPhone"/>
    <b v="0"/>
    <s v="1097823374787645442"/>
    <s v="Reply-To"/>
    <n v="0"/>
    <n v="0"/>
    <m/>
    <m/>
    <m/>
    <m/>
    <m/>
    <m/>
    <m/>
    <m/>
    <n v="2"/>
    <s v="1"/>
    <s v="1"/>
    <n v="1"/>
    <n v="6.666666666666667"/>
    <n v="2"/>
    <n v="13.333333333333334"/>
    <m/>
    <m/>
    <n v="12"/>
    <n v="80"/>
    <n v="15"/>
    <n v="0"/>
    <n v="0"/>
  </r>
  <r>
    <s v="grumpy_pumper"/>
    <s v="grumpy_pumper"/>
    <m/>
    <m/>
    <m/>
    <m/>
    <m/>
    <m/>
    <m/>
    <m/>
    <s v="No"/>
    <n v="217"/>
    <m/>
    <m/>
    <x v="1"/>
    <d v="2019-02-12T20:13:51.000"/>
    <s v="Please donate and save a child’s life. #SpareARose https://t.co/ZAlYQVbWhC"/>
    <s v="https://twitter.com/accuchek_us/status/1095322750380584961"/>
    <s v="twitter.com"/>
    <x v="13"/>
    <m/>
    <s v="http://pbs.twimg.com/profile_images/901170317749571585/wdLRMqgZ_normal.jpg"/>
    <x v="153"/>
    <s v="https://twitter.com/grumpy_pumper/status/1095415709910396930"/>
    <m/>
    <m/>
    <s v="1095415709910396930"/>
    <m/>
    <b v="0"/>
    <n v="6"/>
    <s v=""/>
    <b v="1"/>
    <s v="en"/>
    <m/>
    <s v="1095322750380584961"/>
    <b v="0"/>
    <n v="2"/>
    <s v=""/>
    <s v="Twitter for iPhone"/>
    <b v="0"/>
    <s v="1095415709910396930"/>
    <s v="Reply-To"/>
    <n v="0"/>
    <n v="0"/>
    <m/>
    <m/>
    <m/>
    <m/>
    <m/>
    <m/>
    <m/>
    <m/>
    <n v="5"/>
    <s v="1"/>
    <s v="1"/>
    <n v="0"/>
    <n v="0"/>
    <n v="0"/>
    <n v="0"/>
    <m/>
    <m/>
    <n v="9"/>
    <n v="100"/>
    <n v="9"/>
    <n v="0"/>
    <n v="0"/>
  </r>
  <r>
    <s v="accuchek_us"/>
    <s v="accuchek_us"/>
    <m/>
    <m/>
    <m/>
    <m/>
    <m/>
    <m/>
    <m/>
    <m/>
    <s v="No"/>
    <n v="218"/>
    <m/>
    <m/>
    <x v="1"/>
    <d v="2018-02-16T14:18:15.000"/>
    <s v="Switch to the Accu-Chek® Guide - designed to reduce the hassle of everyday blood glucose testing."/>
    <m/>
    <m/>
    <x v="1"/>
    <m/>
    <s v="http://pbs.twimg.com/profile_images/793498273403199488/OoFtxree_normal.jpg"/>
    <x v="154"/>
    <s v="https://twitter.com/accuchek_us/status/964504200380993536"/>
    <m/>
    <m/>
    <s v="964504200380993536"/>
    <m/>
    <b v="0"/>
    <n v="35"/>
    <s v=""/>
    <b v="0"/>
    <s v="en"/>
    <m/>
    <s v=""/>
    <b v="0"/>
    <n v="3"/>
    <s v=""/>
    <s v="Twitter Ads Composer"/>
    <b v="0"/>
    <s v="964504200380993536"/>
    <s v="Reply-To"/>
    <n v="0"/>
    <n v="0"/>
    <m/>
    <m/>
    <m/>
    <m/>
    <m/>
    <m/>
    <m/>
    <m/>
    <n v="50"/>
    <s v="1"/>
    <s v="1"/>
    <n v="0"/>
    <n v="0"/>
    <n v="1"/>
    <n v="6.25"/>
    <m/>
    <m/>
    <n v="15"/>
    <n v="93.75"/>
    <n v="16"/>
    <n v="0"/>
    <n v="0"/>
  </r>
  <r>
    <s v="mistermints"/>
    <s v="accuchek_us"/>
    <m/>
    <m/>
    <m/>
    <m/>
    <m/>
    <m/>
    <m/>
    <m/>
    <s v="Yes"/>
    <n v="219"/>
    <m/>
    <m/>
    <x v="2"/>
    <d v="2019-01-29T23:44:11.000"/>
    <s v="@accuchek_us I'm having trouble with my new Accu-Chek Mobile wireless adapter. Can you help me fix it? Thanks"/>
    <m/>
    <m/>
    <x v="1"/>
    <m/>
    <s v="http://pbs.twimg.com/profile_images/836155460193497089/t5prJNMQ_normal.jpg"/>
    <x v="155"/>
    <s v="https://twitter.com/mistermints/status/1090395211015114752"/>
    <m/>
    <m/>
    <s v="1090395211015114752"/>
    <m/>
    <b v="0"/>
    <n v="0"/>
    <s v="216716662"/>
    <b v="0"/>
    <s v="en"/>
    <m/>
    <s v=""/>
    <b v="0"/>
    <n v="0"/>
    <s v=""/>
    <s v="Twitter for Android"/>
    <b v="0"/>
    <s v="1090395211015114752"/>
    <s v="Reply-To"/>
    <n v="0"/>
    <n v="0"/>
    <m/>
    <m/>
    <m/>
    <m/>
    <m/>
    <m/>
    <m/>
    <m/>
    <n v="1"/>
    <s v="1"/>
    <s v="1"/>
    <n v="0"/>
    <n v="0"/>
    <n v="1"/>
    <n v="5.2631578947368425"/>
    <m/>
    <m/>
    <n v="18"/>
    <n v="94.73684210526316"/>
    <n v="19"/>
    <n v="0"/>
    <n v="0"/>
  </r>
  <r>
    <s v="diabetessisters"/>
    <s v="diabetessisters"/>
    <m/>
    <m/>
    <m/>
    <m/>
    <m/>
    <m/>
    <m/>
    <m/>
    <s v="No"/>
    <n v="220"/>
    <m/>
    <m/>
    <x v="1"/>
    <d v="2019-02-11T20:56:43.000"/>
    <s v="We agree!! And stay tuned - we will soon update Anne's story with details about her recent kidney transplant. (Wishing her well as she recovers! -KG) https://t.co/5QJeQdk1KT"/>
    <s v="https://twitter.com/accuchek_us/status/1095056813081399302"/>
    <s v="twitter.com"/>
    <x v="1"/>
    <m/>
    <s v="http://pbs.twimg.com/profile_images/991864012592775168/dUBmousT_normal.jpg"/>
    <x v="156"/>
    <s v="https://twitter.com/diabetessisters/status/1095064108666404865"/>
    <m/>
    <m/>
    <s v="1095064108666404865"/>
    <m/>
    <b v="0"/>
    <n v="1"/>
    <s v=""/>
    <b v="1"/>
    <s v="en"/>
    <m/>
    <s v="1095056813081399302"/>
    <b v="0"/>
    <n v="0"/>
    <s v=""/>
    <s v="TweetDeck"/>
    <b v="0"/>
    <s v="1095064108666404865"/>
    <s v="Reply-To"/>
    <n v="0"/>
    <n v="0"/>
    <m/>
    <m/>
    <m/>
    <m/>
    <m/>
    <m/>
    <m/>
    <m/>
    <n v="2"/>
    <s v="1"/>
    <s v="1"/>
    <n v="1"/>
    <n v="4"/>
    <n v="0"/>
    <n v="0"/>
    <m/>
    <m/>
    <n v="24"/>
    <n v="96"/>
    <n v="25"/>
    <n v="0"/>
    <n v="0"/>
  </r>
  <r>
    <s v="diabetessisters"/>
    <s v="diabetessisters"/>
    <m/>
    <m/>
    <m/>
    <m/>
    <m/>
    <m/>
    <m/>
    <m/>
    <s v="No"/>
    <n v="221"/>
    <m/>
    <m/>
    <x v="1"/>
    <d v="2019-02-11T19:35:13.000"/>
    <s v="Last month we introduced Between the Lines, featuring stories of real women living real lives while having diabetes. This month, Anne D shares her story of managing type 2 along with heart and kidney diseases.  Find her story here: https://t.co/q2fNW5wWMX #RealDstories https://t.co/qPf0cCLlkP"/>
    <s v="https://diabetessisters.org/between-lines"/>
    <s v="diabetessisters.org"/>
    <x v="14"/>
    <s v="https://pbs.twimg.com/media/DzJgWYDWoAUTzoi.jpg"/>
    <s v="https://pbs.twimg.com/media/DzJgWYDWoAUTzoi.jpg"/>
    <x v="157"/>
    <s v="https://twitter.com/diabetessisters/status/1095043599320973320"/>
    <m/>
    <m/>
    <s v="1095043599320973320"/>
    <m/>
    <b v="0"/>
    <n v="2"/>
    <s v=""/>
    <b v="0"/>
    <s v="en"/>
    <m/>
    <s v=""/>
    <b v="0"/>
    <n v="3"/>
    <s v=""/>
    <s v="Hootsuite Inc."/>
    <b v="0"/>
    <s v="1095043599320973320"/>
    <s v="Reply-To"/>
    <n v="0"/>
    <n v="0"/>
    <m/>
    <m/>
    <m/>
    <m/>
    <m/>
    <m/>
    <m/>
    <m/>
    <n v="2"/>
    <s v="1"/>
    <s v="1"/>
    <n v="0"/>
    <n v="0"/>
    <n v="0"/>
    <n v="0"/>
    <m/>
    <m/>
    <n v="40"/>
    <n v="100"/>
    <n v="40"/>
    <n v="0"/>
    <n v="0"/>
  </r>
  <r>
    <s v="therachelmayo"/>
    <s v="therachelmayo"/>
    <m/>
    <m/>
    <m/>
    <m/>
    <m/>
    <m/>
    <m/>
    <m/>
    <s v="No"/>
    <n v="222"/>
    <m/>
    <m/>
    <x v="1"/>
    <d v="2019-02-13T05:38:58.000"/>
    <s v="Dexcom: Hey you’re 71 and going down so you know. Just keep an eye on that._x000a_Me: Srsly? I don’t feel like I’m going low_x000a_*checks blood sugar*_x000a_#T1D https://t.co/RNVrBWhHyw"/>
    <m/>
    <m/>
    <x v="23"/>
    <s v="https://pbs.twimg.com/media/DzQ0ICFX4AUsATM.jpg"/>
    <s v="https://pbs.twimg.com/media/DzQ0ICFX4AUsATM.jpg"/>
    <x v="158"/>
    <s v="https://twitter.com/therachelmayo/status/1095557926549422080"/>
    <m/>
    <m/>
    <s v="1095557926549422080"/>
    <m/>
    <b v="0"/>
    <n v="29"/>
    <s v=""/>
    <b v="0"/>
    <s v="en"/>
    <m/>
    <s v=""/>
    <b v="0"/>
    <n v="0"/>
    <s v=""/>
    <s v="Twitter for iPhone"/>
    <b v="0"/>
    <s v="1095557926549422080"/>
    <s v="Reply-To"/>
    <n v="0"/>
    <n v="0"/>
    <m/>
    <m/>
    <m/>
    <m/>
    <m/>
    <m/>
    <m/>
    <m/>
    <n v="1"/>
    <s v="1"/>
    <s v="1"/>
    <n v="1"/>
    <n v="3.125"/>
    <n v="0"/>
    <n v="0"/>
    <m/>
    <m/>
    <n v="31"/>
    <n v="96.875"/>
    <n v="32"/>
    <n v="0"/>
    <n v="0"/>
  </r>
  <r>
    <s v="yoga_o"/>
    <s v="sweetercherise"/>
    <m/>
    <m/>
    <m/>
    <m/>
    <m/>
    <m/>
    <m/>
    <m/>
    <s v="No"/>
    <n v="223"/>
    <m/>
    <m/>
    <x v="0"/>
    <d v="2019-02-18T20:04:57.000"/>
    <s v="@LifeofaDiabetic I've only had mine for a month and it's still going, but with the Dex, I'm only checking 2-3x/day._x000a__x000a_Check with @StephenSType1 - or maybe @SweeterCherise ??_x000a__x000a_You are turning it off after each test, right?"/>
    <m/>
    <m/>
    <x v="1"/>
    <m/>
    <s v="http://pbs.twimg.com/profile_images/525254619211890689/9XJaUIH3_normal.jpeg"/>
    <x v="159"/>
    <s v="https://twitter.com/yoga_o/status/1097587795936329731"/>
    <m/>
    <m/>
    <s v="1097587795936329731"/>
    <s v="1097495036344877057"/>
    <b v="0"/>
    <n v="0"/>
    <s v="52137566"/>
    <b v="0"/>
    <s v="en"/>
    <m/>
    <s v=""/>
    <b v="0"/>
    <n v="0"/>
    <s v=""/>
    <s v="Twitter Web App"/>
    <b v="0"/>
    <s v="1097495036344877057"/>
    <s v="Reply-To"/>
    <n v="0"/>
    <n v="0"/>
    <m/>
    <m/>
    <m/>
    <m/>
    <m/>
    <m/>
    <m/>
    <m/>
    <n v="1"/>
    <s v="6"/>
    <s v="6"/>
    <m/>
    <m/>
    <m/>
    <m/>
    <m/>
    <m/>
    <m/>
    <m/>
    <m/>
    <m/>
    <m/>
  </r>
  <r>
    <s v="lifeofadiabetic"/>
    <s v="lifeofadiabetic"/>
    <m/>
    <m/>
    <m/>
    <m/>
    <m/>
    <m/>
    <m/>
    <m/>
    <s v="No"/>
    <n v="225"/>
    <m/>
    <m/>
    <x v="1"/>
    <d v="2019-02-18T13:56:21.000"/>
    <s v="Is it just mine or does every Accu-Chek Guide get a low battery after like a week? I’m changing batteries in 3 different Guides weekly."/>
    <m/>
    <m/>
    <x v="1"/>
    <m/>
    <s v="http://pbs.twimg.com/profile_images/1011258903403917313/8KannnG-_normal.jpg"/>
    <x v="160"/>
    <s v="https://twitter.com/lifeofadiabetic/status/1097495036344877057"/>
    <m/>
    <m/>
    <s v="1097495036344877057"/>
    <m/>
    <b v="0"/>
    <n v="2"/>
    <s v=""/>
    <b v="0"/>
    <s v="en"/>
    <m/>
    <s v=""/>
    <b v="0"/>
    <n v="0"/>
    <s v=""/>
    <s v="Twitter for iPhone"/>
    <b v="0"/>
    <s v="1097495036344877057"/>
    <s v="Reply-To"/>
    <n v="0"/>
    <n v="0"/>
    <m/>
    <m/>
    <m/>
    <m/>
    <m/>
    <m/>
    <m/>
    <m/>
    <n v="1"/>
    <s v="6"/>
    <s v="6"/>
    <n v="1"/>
    <n v="3.7037037037037037"/>
    <n v="0"/>
    <n v="0"/>
    <m/>
    <m/>
    <n v="26"/>
    <n v="96.29629629629629"/>
    <n v="27"/>
    <n v="0"/>
    <n v="0"/>
  </r>
  <r>
    <s v="hangrypancreas"/>
    <s v="hangrypancreas"/>
    <m/>
    <m/>
    <m/>
    <m/>
    <m/>
    <m/>
    <m/>
    <m/>
    <s v="No"/>
    <n v="227"/>
    <m/>
    <m/>
    <x v="1"/>
    <d v="2019-02-10T10:01:07.000"/>
    <s v="Today marked 10 years since my diabetes diagnosis. I’m still a diabetes mystery but I’m finally on a pump and happy with my management. My brain is still a mess but from dealing with the advocacy rather than being overwhelmed with the diagnosis #dblog #diabetes https://t.co/DqFjQrkiCV"/>
    <s v="https://twitter.com/hangrypancreas/status/1094423920483160065"/>
    <s v="twitter.com"/>
    <x v="46"/>
    <m/>
    <s v="http://pbs.twimg.com/profile_images/1088387094462877697/DxP6bQne_normal.jpg"/>
    <x v="161"/>
    <s v="https://twitter.com/hangrypancreas/status/1094536735252332544"/>
    <m/>
    <m/>
    <s v="1094536735252332544"/>
    <m/>
    <b v="0"/>
    <n v="14"/>
    <s v=""/>
    <b v="1"/>
    <s v="en"/>
    <m/>
    <s v="1094423920483160065"/>
    <b v="0"/>
    <n v="0"/>
    <s v=""/>
    <s v="Twitter for iPhone"/>
    <b v="0"/>
    <s v="1094536735252332544"/>
    <s v="Reply-To"/>
    <n v="0"/>
    <n v="0"/>
    <m/>
    <m/>
    <m/>
    <m/>
    <m/>
    <m/>
    <m/>
    <m/>
    <n v="1"/>
    <s v="1"/>
    <s v="1"/>
    <n v="1"/>
    <n v="2.127659574468085"/>
    <n v="3"/>
    <n v="6.382978723404255"/>
    <m/>
    <m/>
    <n v="43"/>
    <n v="91.48936170212765"/>
    <n v="47"/>
    <n v="0"/>
    <n v="0"/>
  </r>
  <r>
    <s v="michaelschweitz"/>
    <s v="michaelschweitz"/>
    <m/>
    <m/>
    <m/>
    <m/>
    <m/>
    <m/>
    <m/>
    <m/>
    <s v="No"/>
    <n v="228"/>
    <m/>
    <m/>
    <x v="1"/>
    <d v="2019-02-10T04:06:39.000"/>
    <s v="What a way to spend a Saturday night. _x000a_So, I’ve been a little absent the last few days. I was diagnosed with new onset diabetes. Probably brought on by steroids used for my back. Glucose readings have stayed in the 500 range even with long acting insulin and metphorim... https://t.co/YDW57AA0Nh"/>
    <m/>
    <m/>
    <x v="1"/>
    <s v="https://pbs.twimg.com/media/DzBCOSVWsAAEYPu.jpg"/>
    <s v="https://pbs.twimg.com/media/DzBCOSVWsAAEYPu.jpg"/>
    <x v="162"/>
    <s v="https://twitter.com/michaelschweitz/status/1094447527837995008"/>
    <m/>
    <m/>
    <s v="1094447527837995008"/>
    <m/>
    <b v="0"/>
    <n v="1090"/>
    <s v=""/>
    <b v="0"/>
    <s v="en"/>
    <m/>
    <s v=""/>
    <b v="0"/>
    <n v="111"/>
    <s v=""/>
    <s v="Twitter for iPhone"/>
    <b v="0"/>
    <s v="1094447527837995008"/>
    <s v="Reply-To"/>
    <n v="0"/>
    <n v="0"/>
    <m/>
    <m/>
    <m/>
    <m/>
    <m/>
    <m/>
    <m/>
    <m/>
    <n v="1"/>
    <s v="1"/>
    <s v="1"/>
    <n v="0"/>
    <n v="0"/>
    <n v="0"/>
    <n v="0"/>
    <m/>
    <m/>
    <n v="50"/>
    <n v="100"/>
    <n v="50"/>
    <n v="0"/>
    <n v="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3">
    <field x="67"/>
    <field x="66"/>
    <field x="22"/>
  </rowFields>
  <rowItems count="19">
    <i>
      <x v="1"/>
    </i>
    <i r="1">
      <x v="2"/>
    </i>
    <i r="2">
      <x v="47"/>
    </i>
    <i>
      <x v="2"/>
    </i>
    <i r="1">
      <x v="1"/>
    </i>
    <i r="2">
      <x v="29"/>
    </i>
    <i r="1">
      <x v="2"/>
    </i>
    <i r="2">
      <x v="36"/>
    </i>
    <i r="2">
      <x v="41"/>
    </i>
    <i r="2">
      <x v="42"/>
    </i>
    <i r="2">
      <x v="43"/>
    </i>
    <i r="2">
      <x v="44"/>
    </i>
    <i r="2">
      <x v="45"/>
    </i>
    <i r="2">
      <x v="46"/>
    </i>
    <i r="2">
      <x v="47"/>
    </i>
    <i r="2">
      <x v="48"/>
    </i>
    <i r="2">
      <x v="49"/>
    </i>
    <i r="2">
      <x v="5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7">
        <i x="9" s="1"/>
        <i x="0" s="1"/>
        <i x="38" s="1"/>
        <i x="37" s="1"/>
        <i x="39" s="1"/>
        <i x="10" s="1"/>
        <i x="5" s="1"/>
        <i x="11" s="1"/>
        <i x="40" s="1"/>
        <i x="35" s="1"/>
        <i x="36" s="1"/>
        <i x="34" s="1"/>
        <i x="8" s="1"/>
        <i x="46" s="1"/>
        <i x="17" s="1"/>
        <i x="18" s="1"/>
        <i x="19" s="1"/>
        <i x="25" s="1"/>
        <i x="33" s="1"/>
        <i x="24" s="1"/>
        <i x="2" s="1"/>
        <i x="42" s="1"/>
        <i x="4" s="1"/>
        <i x="15" s="1"/>
        <i x="44" s="1"/>
        <i x="3" s="1"/>
        <i x="29" s="1"/>
        <i x="6" s="1"/>
        <i x="45" s="1"/>
        <i x="14" s="1"/>
        <i x="13" s="1"/>
        <i x="28" s="1"/>
        <i x="22" s="1"/>
        <i x="16" s="1"/>
        <i x="20" s="1"/>
        <i x="31" s="1"/>
        <i x="23" s="1"/>
        <i x="21" s="1"/>
        <i x="43" s="1"/>
        <i x="41" s="1"/>
        <i x="12" s="1"/>
        <i x="26" s="1"/>
        <i x="30" s="1"/>
        <i x="27" s="1"/>
        <i x="7" s="1"/>
        <i x="3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8" totalsRowShown="0" headerRowDxfId="676" dataDxfId="640">
  <autoFilter ref="A2:BN228"/>
  <tableColumns count="66">
    <tableColumn id="1" name="Vertex 1" dataDxfId="625"/>
    <tableColumn id="2" name="Vertex 2" dataDxfId="623"/>
    <tableColumn id="3" name="Color" dataDxfId="624"/>
    <tableColumn id="4" name="Width" dataDxfId="649"/>
    <tableColumn id="11" name="Style" dataDxfId="648"/>
    <tableColumn id="5" name="Opacity" dataDxfId="647"/>
    <tableColumn id="6" name="Visibility" dataDxfId="646"/>
    <tableColumn id="10" name="Label" dataDxfId="645"/>
    <tableColumn id="12" name="Label Text Color" dataDxfId="644"/>
    <tableColumn id="13" name="Label Font Size" dataDxfId="643"/>
    <tableColumn id="14" name="Reciprocated?" dataDxfId="308"/>
    <tableColumn id="7" name="ID" dataDxfId="642"/>
    <tableColumn id="9" name="Dynamic Filter" dataDxfId="641"/>
    <tableColumn id="8" name="Add Your Own Columns Here" dataDxfId="622"/>
    <tableColumn id="15" name="Relationship" dataDxfId="621"/>
    <tableColumn id="16" name="Relationship Date (UTC)" dataDxfId="620"/>
    <tableColumn id="17" name="Tweet" dataDxfId="619"/>
    <tableColumn id="18" name="URLs in Tweet" dataDxfId="618"/>
    <tableColumn id="19" name="Domains in Tweet" dataDxfId="617"/>
    <tableColumn id="20" name="Hashtags in Tweet" dataDxfId="616"/>
    <tableColumn id="21" name="Media in Tweet" dataDxfId="615"/>
    <tableColumn id="22" name="Tweet Image File" dataDxfId="614"/>
    <tableColumn id="23" name="Tweet Date (UTC)" dataDxfId="613"/>
    <tableColumn id="24" name="Twitter Page for Tweet" dataDxfId="612"/>
    <tableColumn id="25" name="Latitude" dataDxfId="611"/>
    <tableColumn id="26" name="Longitude" dataDxfId="610"/>
    <tableColumn id="27" name="Imported ID" dataDxfId="609"/>
    <tableColumn id="28" name="In-Reply-To Tweet ID" dataDxfId="608"/>
    <tableColumn id="29" name="Favorited" dataDxfId="607"/>
    <tableColumn id="30" name="Favorite Count" dataDxfId="606"/>
    <tableColumn id="31" name="In-Reply-To User ID" dataDxfId="605"/>
    <tableColumn id="32" name="Is Quote Status" dataDxfId="604"/>
    <tableColumn id="33" name="Language" dataDxfId="603"/>
    <tableColumn id="34" name="Possibly Sensitive" dataDxfId="602"/>
    <tableColumn id="35" name="Quoted Status ID" dataDxfId="601"/>
    <tableColumn id="36" name="Retweeted" dataDxfId="600"/>
    <tableColumn id="37" name="Retweet Count" dataDxfId="599"/>
    <tableColumn id="38" name="Retweet ID" dataDxfId="598"/>
    <tableColumn id="39" name="Source" dataDxfId="597"/>
    <tableColumn id="40" name="Truncated" dataDxfId="596"/>
    <tableColumn id="41" name="Unified Twitter ID" dataDxfId="595"/>
    <tableColumn id="42" name="Imported Tweet Type" dataDxfId="594"/>
    <tableColumn id="43" name="Added By Extended Analysis" dataDxfId="593"/>
    <tableColumn id="44" name="Corrected By Extended Analysis" dataDxfId="592"/>
    <tableColumn id="45" name="Place Bounding Box" dataDxfId="591"/>
    <tableColumn id="46" name="Place Country" dataDxfId="590"/>
    <tableColumn id="47" name="Place Country Code" dataDxfId="589"/>
    <tableColumn id="48" name="Place Full Name" dataDxfId="588"/>
    <tableColumn id="49" name="Place ID" dataDxfId="587"/>
    <tableColumn id="50" name="Place Name" dataDxfId="586"/>
    <tableColumn id="51" name="Place Type" dataDxfId="585"/>
    <tableColumn id="52" name="Place URL" dataDxfId="584"/>
    <tableColumn id="53" name="Edge Weight"/>
    <tableColumn id="54" name="Vertex 1 Group" dataDxfId="539">
      <calculatedColumnFormula>REPLACE(INDEX(GroupVertices[Group], MATCH(Edges[[#This Row],[Vertex 1]],GroupVertices[Vertex],0)),1,1,"")</calculatedColumnFormula>
    </tableColumn>
    <tableColumn id="55" name="Vertex 2 Group" dataDxfId="344">
      <calculatedColumnFormula>REPLACE(INDEX(GroupVertices[Group], MATCH(Edges[[#This Row],[Vertex 2]],GroupVertices[Vertex],0)),1,1,"")</calculatedColumnFormula>
    </tableColumn>
    <tableColumn id="56" name="Sentiment List #1: Positive Word Count" dataDxfId="343"/>
    <tableColumn id="57" name="Sentiment List #1: Positive Word Percentage (%)" dataDxfId="342"/>
    <tableColumn id="58" name="Sentiment List #2: Negative Word Count" dataDxfId="341"/>
    <tableColumn id="59" name="Sentiment List #2: Negative Word Percentage (%)" dataDxfId="339"/>
    <tableColumn id="60" name="Sentiment List #3: Angry Word Count" dataDxfId="340"/>
    <tableColumn id="61" name="Sentiment List #3: Angry Word Percentage (%)" dataDxfId="337"/>
    <tableColumn id="62" name="Non-categorized Word Count" dataDxfId="336"/>
    <tableColumn id="63" name="Non-categorized Word Percentage (%)" dataDxfId="335"/>
    <tableColumn id="64" name="Edge Content Word Count" dataDxfId="333"/>
    <tableColumn id="65" name="Sentiment List #3: Angry/Violent Word Count" dataDxfId="334"/>
    <tableColumn id="66" name="Sentiment List #3: Angry/Violent Word Percentage (%)" dataDxfId="33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65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5" totalsRowShown="0" headerRowDxfId="583" dataDxfId="582">
  <autoFilter ref="A2:C25"/>
  <tableColumns count="3">
    <tableColumn id="1" name="Group 1" dataDxfId="538"/>
    <tableColumn id="2" name="Group 2" dataDxfId="537"/>
    <tableColumn id="3" name="Edges" dataDxfId="536"/>
  </tableColumns>
  <tableStyleInfo name="NodeXL Table" showFirstColumn="0" showLastColumn="0" showRowStripes="1" showColumnStripes="0"/>
</table>
</file>

<file path=xl/tables/table12.xml><?xml version="1.0" encoding="utf-8"?>
<table xmlns="http://schemas.openxmlformats.org/spreadsheetml/2006/main" id="11" name="Words" displayName="Words" ref="A1:H785" totalsRowShown="0" headerRowDxfId="581" dataDxfId="580">
  <autoFilter ref="A1:H785"/>
  <tableColumns count="8">
    <tableColumn id="1" name="Word" dataDxfId="366"/>
    <tableColumn id="2" name="Count" dataDxfId="365"/>
    <tableColumn id="3" name="Salience" dataDxfId="364"/>
    <tableColumn id="4" name="Group" dataDxfId="363"/>
    <tableColumn id="5" name="Word on Sentiment List #1: Positive" dataDxfId="362"/>
    <tableColumn id="6" name="Word on Sentiment List #2: Negative" dataDxfId="361"/>
    <tableColumn id="7" name="Word on Sentiment List #3: Angry" dataDxfId="360"/>
    <tableColumn id="8" name="Word on Sentiment List #3: Angry/Violent" dataDxfId="359"/>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N491" totalsRowShown="0" headerRowDxfId="579" dataDxfId="578">
  <autoFilter ref="A1:N491"/>
  <tableColumns count="14">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Positive" dataDxfId="352"/>
    <tableColumn id="8" name="Word1 on Sentiment List #2: Negative" dataDxfId="351"/>
    <tableColumn id="9" name="Word1 on Sentiment List #3: Angry" dataDxfId="350"/>
    <tableColumn id="10" name="Word2 on Sentiment List #1: Positive" dataDxfId="349"/>
    <tableColumn id="11" name="Word2 on Sentiment List #2: Negative" dataDxfId="347"/>
    <tableColumn id="12" name="Word2 on Sentiment List #3: Angry" dataDxfId="348"/>
    <tableColumn id="13" name="Word1 on Sentiment List #3: Angry/Violent" dataDxfId="346"/>
    <tableColumn id="14" name="Word2 on Sentiment List #3: Angry/Violent" dataDxfId="345"/>
  </tableColumns>
  <tableStyleInfo name="NodeXL Table" showFirstColumn="0" showLastColumn="0" showRowStripes="1" showColumnStripes="0"/>
</table>
</file>

<file path=xl/tables/table14.xml><?xml version="1.0" encoding="utf-8"?>
<table xmlns="http://schemas.openxmlformats.org/spreadsheetml/2006/main" id="20" name="TopItems_1" displayName="TopItems_1" ref="A1:B11" totalsRowShown="0" headerRowDxfId="282" dataDxfId="281">
  <autoFilter ref="A1:B11"/>
  <tableColumns count="2">
    <tableColumn id="1" name="Top 10 Vertices, Ranked by Betweenness Centrality" dataDxfId="280"/>
    <tableColumn id="2" name="Betweenness Centrality" dataDxfId="279"/>
  </tableColumns>
  <tableStyleInfo name="NodeXL Table" showFirstColumn="0" showLastColumn="0" showRowStripes="1" showColumnStripes="0"/>
</table>
</file>

<file path=xl/tables/table15.xml><?xml version="1.0" encoding="utf-8"?>
<table xmlns="http://schemas.openxmlformats.org/spreadsheetml/2006/main" id="21"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16.xml><?xml version="1.0" encoding="utf-8"?>
<table xmlns="http://schemas.openxmlformats.org/spreadsheetml/2006/main" id="22"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17.xml><?xml version="1.0" encoding="utf-8"?>
<table xmlns="http://schemas.openxmlformats.org/spreadsheetml/2006/main" id="23"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18.xml><?xml version="1.0" encoding="utf-8"?>
<table xmlns="http://schemas.openxmlformats.org/spreadsheetml/2006/main" id="24"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19.xml><?xml version="1.0" encoding="utf-8"?>
<table xmlns="http://schemas.openxmlformats.org/spreadsheetml/2006/main" id="25"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Z85" totalsRowShown="0" headerRowDxfId="675" dataDxfId="626">
  <autoFilter ref="A2:BZ85"/>
  <sortState ref="A3:BN80">
    <sortCondition descending="1" sortBy="value" ref="V3:V80"/>
  </sortState>
  <tableColumns count="78">
    <tableColumn id="1" name="Vertex" dataDxfId="639"/>
    <tableColumn id="66" name="Subgraph"/>
    <tableColumn id="2" name="Color" dataDxfId="638"/>
    <tableColumn id="5" name="Shape" dataDxfId="637"/>
    <tableColumn id="6" name="Size" dataDxfId="636"/>
    <tableColumn id="4" name="Opacity" dataDxfId="556"/>
    <tableColumn id="7" name="Image File" dataDxfId="554"/>
    <tableColumn id="3" name="Visibility" dataDxfId="555"/>
    <tableColumn id="10" name="Label" dataDxfId="635"/>
    <tableColumn id="16" name="Label Fill Color" dataDxfId="634"/>
    <tableColumn id="9" name="Label Position" dataDxfId="550"/>
    <tableColumn id="8" name="Tooltip" dataDxfId="548"/>
    <tableColumn id="18" name="Layout Order" dataDxfId="549"/>
    <tableColumn id="13" name="X" dataDxfId="633"/>
    <tableColumn id="14" name="Y" dataDxfId="632"/>
    <tableColumn id="12" name="Locked?" dataDxfId="631"/>
    <tableColumn id="19" name="Polar R" dataDxfId="630"/>
    <tableColumn id="20" name="Polar Angle" dataDxfId="629"/>
    <tableColumn id="21" name="Degree" dataDxfId="291"/>
    <tableColumn id="22" name="In-Degree" dataDxfId="290"/>
    <tableColumn id="23" name="Out-Degree" dataDxfId="287"/>
    <tableColumn id="24" name="Betweenness Centrality" dataDxfId="286"/>
    <tableColumn id="25" name="Closeness Centrality" dataDxfId="285"/>
    <tableColumn id="26" name="Eigenvector Centrality" dataDxfId="283"/>
    <tableColumn id="15" name="PageRank" dataDxfId="284"/>
    <tableColumn id="27" name="Clustering Coefficient" dataDxfId="288"/>
    <tableColumn id="29" name="Reciprocated Vertex Pair Ratio" dataDxfId="289"/>
    <tableColumn id="11" name="ID" dataDxfId="628"/>
    <tableColumn id="28" name="Dynamic Filter" dataDxfId="627"/>
    <tableColumn id="17" name="Add Your Own Columns Here" dataDxfId="575"/>
    <tableColumn id="30" name="Name" dataDxfId="574"/>
    <tableColumn id="31" name="Followed" dataDxfId="573"/>
    <tableColumn id="32" name="Followers" dataDxfId="572"/>
    <tableColumn id="33" name="Tweets" dataDxfId="571"/>
    <tableColumn id="34" name="Favorites" dataDxfId="570"/>
    <tableColumn id="35" name="Time Zone UTC Offset (Seconds)" dataDxfId="569"/>
    <tableColumn id="36" name="Description" dataDxfId="568"/>
    <tableColumn id="37" name="Location" dataDxfId="567"/>
    <tableColumn id="38" name="Web" dataDxfId="566"/>
    <tableColumn id="39" name="Time Zone" dataDxfId="565"/>
    <tableColumn id="40" name="Joined Twitter Date (UTC)" dataDxfId="564"/>
    <tableColumn id="41" name="Profile Banner Url" dataDxfId="563"/>
    <tableColumn id="42" name="Default Profile" dataDxfId="562"/>
    <tableColumn id="43" name="Default Profile Image" dataDxfId="561"/>
    <tableColumn id="44" name="Geo Enabled" dataDxfId="560"/>
    <tableColumn id="45" name="Language" dataDxfId="559"/>
    <tableColumn id="46" name="Listed Count" dataDxfId="558"/>
    <tableColumn id="47" name="Profile Background Image Url" dataDxfId="557"/>
    <tableColumn id="48" name="Verified" dataDxfId="553"/>
    <tableColumn id="49" name="Custom Menu Item Text" dataDxfId="552"/>
    <tableColumn id="50" name="Custom Menu Item Action" dataDxfId="551"/>
    <tableColumn id="51" name="Tweeted Search Term?" dataDxfId="540"/>
    <tableColumn id="52" name="Vertex Group" dataDxfId="332">
      <calculatedColumnFormula>REPLACE(INDEX(GroupVertices[Group], MATCH(Vertices[[#This Row],[Vertex]],GroupVertices[Vertex],0)),1,1,"")</calculatedColumnFormula>
    </tableColumn>
    <tableColumn id="53" name="Sentiment List #1: Positive Word Count" dataDxfId="331"/>
    <tableColumn id="54" name="Sentiment List #1: Positive Word Percentage (%)" dataDxfId="330"/>
    <tableColumn id="55" name="Sentiment List #2: Negative Word Count" dataDxfId="329"/>
    <tableColumn id="56" name="Sentiment List #2: Negative Word Percentage (%)" dataDxfId="327"/>
    <tableColumn id="57" name="Sentiment List #3: Angry Word Count" dataDxfId="328"/>
    <tableColumn id="58" name="Sentiment List #3: Angry Word Percentage (%)" dataDxfId="324"/>
    <tableColumn id="59" name="Non-categorized Word Count" dataDxfId="323"/>
    <tableColumn id="60" name="Non-categorized Word Percentage (%)" dataDxfId="322"/>
    <tableColumn id="61" name="Vertex Content Word Count" dataDxfId="320"/>
    <tableColumn id="62" name="Top Words in About by Count" dataDxfId="321"/>
    <tableColumn id="63" name="Top Words in About by Salience" dataDxfId="577"/>
    <tableColumn id="64" name="Top Word Pairs in About by Count" dataDxfId="576"/>
    <tableColumn id="65" name="Top Word Pairs in About by Salience" dataDxfId="326"/>
    <tableColumn id="67" name="Sentiment List #3: Angry/Violent Word Count" dataDxfId="325"/>
    <tableColumn id="68" name="Sentiment List #3: Angry/Violent Word Percentage (%)" dataDxfId="77"/>
    <tableColumn id="69" name="URLs in Tweet by Count" dataDxfId="76"/>
    <tableColumn id="70" name="URLs in Tweet by Salience" dataDxfId="75"/>
    <tableColumn id="71" name="Domains in Tweet by Count" dataDxfId="74"/>
    <tableColumn id="72" name="Domains in Tweet by Salience" dataDxfId="73"/>
    <tableColumn id="73" name="Hashtags in Tweet by Count" dataDxfId="72"/>
    <tableColumn id="74" name="Hashtags in Tweet by Salience" dataDxfId="71"/>
    <tableColumn id="75" name="Top Words in Tweet by Count" dataDxfId="70"/>
    <tableColumn id="76" name="Top Words in Tweet by Salience" dataDxfId="69"/>
    <tableColumn id="77" name="Top Word Pairs in Tweet by Count" dataDxfId="68"/>
    <tableColumn id="78"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26"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1.xml><?xml version="1.0" encoding="utf-8"?>
<table xmlns="http://schemas.openxmlformats.org/spreadsheetml/2006/main" id="27"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2.xml><?xml version="1.0" encoding="utf-8"?>
<table xmlns="http://schemas.openxmlformats.org/spreadsheetml/2006/main" id="28"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23.xml><?xml version="1.0" encoding="utf-8"?>
<table xmlns="http://schemas.openxmlformats.org/spreadsheetml/2006/main" id="17" name="Path Edges" displayName="Path_Edges" ref="A1:ES227" totalsRowShown="0" headerRowDxfId="533" dataDxfId="532">
  <autoFilter ref="A1:ES227"/>
  <tableColumns count="149">
    <tableColumn id="1" name="Path Vertex 1" dataDxfId="531"/>
    <tableColumn id="2" name="Path Vertex 2" dataDxfId="530"/>
    <tableColumn id="3" name="Edge Vertex 1" dataDxfId="529"/>
    <tableColumn id="4" name="Edge Vertex 2" dataDxfId="528"/>
    <tableColumn id="5" name="Reciprocated?" dataDxfId="527"/>
    <tableColumn id="6" name="Relationship" dataDxfId="526"/>
    <tableColumn id="7" name="Relationship Date (UTC)" dataDxfId="525"/>
    <tableColumn id="8" name="Tweet" dataDxfId="524"/>
    <tableColumn id="9" name="URLs in Tweet" dataDxfId="523"/>
    <tableColumn id="10" name="Domains in Tweet" dataDxfId="522"/>
    <tableColumn id="11" name="Hashtags in Tweet" dataDxfId="521"/>
    <tableColumn id="12" name="Media in Tweet" dataDxfId="520"/>
    <tableColumn id="13" name="Tweet Image File" dataDxfId="519"/>
    <tableColumn id="14" name="Tweet Date (UTC)" dataDxfId="518"/>
    <tableColumn id="15" name="Twitter Page for Tweet" dataDxfId="517"/>
    <tableColumn id="16" name="Latitude" dataDxfId="516"/>
    <tableColumn id="17" name="Longitude" dataDxfId="515"/>
    <tableColumn id="18" name="Imported ID" dataDxfId="514"/>
    <tableColumn id="19" name="In-Reply-To Tweet ID" dataDxfId="513"/>
    <tableColumn id="20" name="Favorited" dataDxfId="512"/>
    <tableColumn id="21" name="Favorite Count" dataDxfId="511"/>
    <tableColumn id="22" name="In-Reply-To User ID" dataDxfId="510"/>
    <tableColumn id="23" name="Is Quote Status" dataDxfId="509"/>
    <tableColumn id="24" name="Language" dataDxfId="508"/>
    <tableColumn id="25" name="Possibly Sensitive" dataDxfId="507"/>
    <tableColumn id="26" name="Quoted Status ID" dataDxfId="506"/>
    <tableColumn id="27" name="Retweeted" dataDxfId="505"/>
    <tableColumn id="28" name="Retweet Count" dataDxfId="504"/>
    <tableColumn id="29" name="Retweet ID" dataDxfId="503"/>
    <tableColumn id="30" name="Source" dataDxfId="502"/>
    <tableColumn id="31" name="Truncated" dataDxfId="501"/>
    <tableColumn id="32" name="Unified Twitter ID" dataDxfId="500"/>
    <tableColumn id="33" name="Imported Tweet Type" dataDxfId="499"/>
    <tableColumn id="34" name="Added By Extended Analysis" dataDxfId="498"/>
    <tableColumn id="35" name="Corrected By Extended Analysis" dataDxfId="497"/>
    <tableColumn id="36" name="Place Bounding Box" dataDxfId="496"/>
    <tableColumn id="37" name="Place Country" dataDxfId="495"/>
    <tableColumn id="38" name="Place Country Code" dataDxfId="494"/>
    <tableColumn id="39" name="Place Full Name" dataDxfId="493"/>
    <tableColumn id="40" name="Place ID" dataDxfId="492"/>
    <tableColumn id="41" name="Place Name" dataDxfId="491"/>
    <tableColumn id="42" name="Place Type" dataDxfId="490"/>
    <tableColumn id="43" name="Place URL" dataDxfId="489"/>
    <tableColumn id="44" name="Edge Weight" dataDxfId="488"/>
    <tableColumn id="45" name="Vertex 1 Group" dataDxfId="487"/>
    <tableColumn id="46" name="Vertex 2 Group" dataDxfId="486"/>
    <tableColumn id="47" name="Sentiment List #1: Positive Word Count" dataDxfId="485"/>
    <tableColumn id="48" name="Sentiment List #1: Positive Word Percentage (%)" dataDxfId="484"/>
    <tableColumn id="49" name="Sentiment List #2: Negative Word Count" dataDxfId="483"/>
    <tableColumn id="50" name="Sentiment List #2: Negative Word Percentage (%)" dataDxfId="482"/>
    <tableColumn id="51" name="Sentiment List #3: Angry Word Count" dataDxfId="481"/>
    <tableColumn id="52" name="Sentiment List #3: Angry Word Percentage (%)" dataDxfId="480"/>
    <tableColumn id="53" name="Non-categorized Word Count" dataDxfId="479"/>
    <tableColumn id="54" name="Non-categorized Word Percentage (%)" dataDxfId="478"/>
    <tableColumn id="55" name="Edge Content Word Count" dataDxfId="477"/>
    <tableColumn id="56" name="Vertex 1 Vertex" dataDxfId="476"/>
    <tableColumn id="57" name="Vertex 1 Degree" dataDxfId="475"/>
    <tableColumn id="58" name="Vertex 1 In-Degree" dataDxfId="474"/>
    <tableColumn id="59" name="Vertex 1 Out-Degree" dataDxfId="473"/>
    <tableColumn id="60" name="Vertex 1 Betweenness Centrality" dataDxfId="472"/>
    <tableColumn id="61" name="Vertex 1 Closeness Centrality" dataDxfId="471"/>
    <tableColumn id="62" name="Vertex 1 Eigenvector Centrality" dataDxfId="470"/>
    <tableColumn id="63" name="Vertex 1 PageRank" dataDxfId="469"/>
    <tableColumn id="64" name="Vertex 1 Clustering Coefficient" dataDxfId="468"/>
    <tableColumn id="65" name="Vertex 1 Reciprocated Vertex Pair Ratio" dataDxfId="467"/>
    <tableColumn id="66" name="Vertex 1 Name" dataDxfId="466"/>
    <tableColumn id="67" name="Vertex 1 Followed" dataDxfId="465"/>
    <tableColumn id="68" name="Vertex 1 Followers" dataDxfId="464"/>
    <tableColumn id="69" name="Vertex 1 Tweets" dataDxfId="463"/>
    <tableColumn id="70" name="Vertex 1 Favorites" dataDxfId="462"/>
    <tableColumn id="71" name="Vertex 1 Time Zone UTC Offset (Seconds)" dataDxfId="461"/>
    <tableColumn id="72" name="Vertex 1 Description" dataDxfId="460"/>
    <tableColumn id="73" name="Vertex 1 Location" dataDxfId="459"/>
    <tableColumn id="74" name="Vertex 1 Web" dataDxfId="458"/>
    <tableColumn id="75" name="Vertex 1 Time Zone" dataDxfId="457"/>
    <tableColumn id="76" name="Vertex 1 Joined Twitter Date (UTC)" dataDxfId="456"/>
    <tableColumn id="77" name="Vertex 1 Profile Banner Url" dataDxfId="455"/>
    <tableColumn id="78" name="Vertex 1 Default Profile" dataDxfId="454"/>
    <tableColumn id="79" name="Vertex 1 Default Profile Image" dataDxfId="453"/>
    <tableColumn id="80" name="Vertex 1 Geo Enabled" dataDxfId="452"/>
    <tableColumn id="81" name="Vertex 1 Language" dataDxfId="451"/>
    <tableColumn id="82" name="Vertex 1 Listed Count" dataDxfId="450"/>
    <tableColumn id="83" name="Vertex 1 Profile Background Image Url" dataDxfId="449"/>
    <tableColumn id="84" name="Vertex 1 Verified" dataDxfId="448"/>
    <tableColumn id="85" name="Vertex 1 Tweeted Search Term?" dataDxfId="447"/>
    <tableColumn id="86" name="Vertex 1 Vertex Group" dataDxfId="446"/>
    <tableColumn id="87" name="Vertex 1 Sentiment List #1: Positive Word Count" dataDxfId="445"/>
    <tableColumn id="88" name="Vertex 1 Sentiment List #1: Positive Word Percentage (%)" dataDxfId="444"/>
    <tableColumn id="89" name="Vertex 1 Sentiment List #2: Negative Word Count" dataDxfId="443"/>
    <tableColumn id="90" name="Vertex 1 Sentiment List #2: Negative Word Percentage (%)" dataDxfId="442"/>
    <tableColumn id="91" name="Vertex 1 Sentiment List #3: Angry Word Count" dataDxfId="441"/>
    <tableColumn id="92" name="Vertex 1 Sentiment List #3: Angry Word Percentage (%)" dataDxfId="440"/>
    <tableColumn id="93" name="Vertex 1 Non-categorized Word Count" dataDxfId="439"/>
    <tableColumn id="94" name="Vertex 1 Non-categorized Word Percentage (%)" dataDxfId="438"/>
    <tableColumn id="95" name="Vertex 1 Vertex Content Word Count" dataDxfId="437"/>
    <tableColumn id="96" name="Vertex 1 Top Words in About by Count" dataDxfId="436"/>
    <tableColumn id="97" name="Vertex 1 Top Words in About by Salience" dataDxfId="435"/>
    <tableColumn id="98" name="Vertex 1 Top Word Pairs in About by Count" dataDxfId="434"/>
    <tableColumn id="99" name="Vertex 1 Top Word Pairs in About by Salience" dataDxfId="433"/>
    <tableColumn id="100" name="Vertex 2 Vertex" dataDxfId="432"/>
    <tableColumn id="101" name="Vertex 2 Degree" dataDxfId="431"/>
    <tableColumn id="102" name="Vertex 2 In-Degree" dataDxfId="430"/>
    <tableColumn id="103" name="Vertex 2 Out-Degree" dataDxfId="429"/>
    <tableColumn id="104" name="Vertex 2 Betweenness Centrality" dataDxfId="428"/>
    <tableColumn id="105" name="Vertex 2 Closeness Centrality" dataDxfId="427"/>
    <tableColumn id="106" name="Vertex 2 Eigenvector Centrality" dataDxfId="426"/>
    <tableColumn id="107" name="Vertex 2 PageRank" dataDxfId="425"/>
    <tableColumn id="108" name="Vertex 2 Clustering Coefficient" dataDxfId="424"/>
    <tableColumn id="109" name="Vertex 2 Reciprocated Vertex Pair Ratio" dataDxfId="423"/>
    <tableColumn id="110" name="Vertex 2 Name" dataDxfId="422"/>
    <tableColumn id="111" name="Vertex 2 Followed" dataDxfId="421"/>
    <tableColumn id="112" name="Vertex 2 Followers" dataDxfId="420"/>
    <tableColumn id="113" name="Vertex 2 Tweets" dataDxfId="419"/>
    <tableColumn id="114" name="Vertex 2 Favorites" dataDxfId="418"/>
    <tableColumn id="115" name="Vertex 2 Time Zone UTC Offset (Seconds)" dataDxfId="417"/>
    <tableColumn id="116" name="Vertex 2 Description" dataDxfId="416"/>
    <tableColumn id="117" name="Vertex 2 Location" dataDxfId="415"/>
    <tableColumn id="118" name="Vertex 2 Web" dataDxfId="414"/>
    <tableColumn id="119" name="Vertex 2 Time Zone" dataDxfId="413"/>
    <tableColumn id="120" name="Vertex 2 Joined Twitter Date (UTC)" dataDxfId="412"/>
    <tableColumn id="121" name="Vertex 2 Profile Banner Url" dataDxfId="411"/>
    <tableColumn id="122" name="Vertex 2 Default Profile" dataDxfId="410"/>
    <tableColumn id="123" name="Vertex 2 Default Profile Image" dataDxfId="409"/>
    <tableColumn id="124" name="Vertex 2 Geo Enabled" dataDxfId="408"/>
    <tableColumn id="125" name="Vertex 2 Language" dataDxfId="407"/>
    <tableColumn id="126" name="Vertex 2 Listed Count" dataDxfId="406"/>
    <tableColumn id="127" name="Vertex 2 Profile Background Image Url" dataDxfId="405"/>
    <tableColumn id="128" name="Vertex 2 Verified" dataDxfId="404"/>
    <tableColumn id="129" name="Vertex 2 Tweeted Search Term?" dataDxfId="403"/>
    <tableColumn id="130" name="Vertex 2 Vertex Group" dataDxfId="402"/>
    <tableColumn id="131" name="Vertex 2 Sentiment List #1: Positive Word Count" dataDxfId="401"/>
    <tableColumn id="132" name="Vertex 2 Sentiment List #1: Positive Word Percentage (%)" dataDxfId="400"/>
    <tableColumn id="133" name="Vertex 2 Sentiment List #2: Negative Word Count" dataDxfId="399"/>
    <tableColumn id="134" name="Vertex 2 Sentiment List #2: Negative Word Percentage (%)" dataDxfId="398"/>
    <tableColumn id="135" name="Vertex 2 Sentiment List #3: Angry Word Count" dataDxfId="397"/>
    <tableColumn id="136" name="Vertex 2 Sentiment List #3: Angry Word Percentage (%)" dataDxfId="396"/>
    <tableColumn id="137" name="Vertex 2 Non-categorized Word Count" dataDxfId="395"/>
    <tableColumn id="138" name="Vertex 2 Non-categorized Word Percentage (%)" dataDxfId="394"/>
    <tableColumn id="139" name="Vertex 2 Vertex Content Word Count" dataDxfId="393"/>
    <tableColumn id="140" name="Vertex 2 Top Words in About by Count" dataDxfId="392"/>
    <tableColumn id="141" name="Vertex 2 Top Words in About by Salience" dataDxfId="391"/>
    <tableColumn id="142" name="Vertex 2 Top Word Pairs in About by Count" dataDxfId="390"/>
    <tableColumn id="143" name="Vertex 2 Top Word Pairs in About by Salience" dataDxfId="389"/>
    <tableColumn id="144" name="Path ID Vertex 1" dataDxfId="388"/>
    <tableColumn id="145" name="Path ID Vertex 2" dataDxfId="387"/>
    <tableColumn id="146" name="Generation ID Vertex 1" dataDxfId="386"/>
    <tableColumn id="147" name="Generation ID Vertex 2" dataDxfId="385"/>
    <tableColumn id="148" name="Path Sequence Vertex 1" dataDxfId="384"/>
    <tableColumn id="149" name="Path Sequence Vertex 2" dataDxfId="383"/>
  </tableColumns>
  <tableStyleInfo name="NodeXL Table" showFirstColumn="0" showLastColumn="0" showRowStripes="1" showColumnStripes="0"/>
</table>
</file>

<file path=xl/tables/table24.xml><?xml version="1.0" encoding="utf-8"?>
<table xmlns="http://schemas.openxmlformats.org/spreadsheetml/2006/main" id="18" name="Path Vertices" displayName="Path_Vertices" ref="A1:E164" totalsRowShown="0" headerRowDxfId="382" dataDxfId="381">
  <autoFilter ref="A1:E164"/>
  <tableColumns count="5">
    <tableColumn id="1" name="Vertex" dataDxfId="380"/>
    <tableColumn id="2" name="Path ID" dataDxfId="379"/>
    <tableColumn id="3" name="Generation ID" dataDxfId="378"/>
    <tableColumn id="4" name="Path Sequence" dataDxfId="377"/>
    <tableColumn id="5" name="Tooltip" dataDxfId="376"/>
  </tableColumns>
  <tableStyleInfo name="NodeXL Table" showFirstColumn="0" showLastColumn="0" showRowStripes="1" showColumnStripes="0"/>
</table>
</file>

<file path=xl/tables/table25.xml><?xml version="1.0" encoding="utf-8"?>
<table xmlns="http://schemas.openxmlformats.org/spreadsheetml/2006/main" id="29" name="Edges30" displayName="Edges30" ref="A2:BN165" totalsRowShown="0" headerRowDxfId="66" dataDxfId="65">
  <autoFilter ref="A2:BN1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Twitter Page for Tweet" dataDxfId="41"/>
    <tableColumn id="25" name="Latitude" dataDxfId="40"/>
    <tableColumn id="26" name="Longitude" dataDxfId="39"/>
    <tableColumn id="27" name="Imported ID" dataDxfId="38"/>
    <tableColumn id="28" name="In-Reply-To Tweet ID" dataDxfId="37"/>
    <tableColumn id="29" name="Favorited" dataDxfId="36"/>
    <tableColumn id="30" name="Favorite Count" dataDxfId="35"/>
    <tableColumn id="31" name="In-Reply-To User ID" dataDxfId="34"/>
    <tableColumn id="32" name="Is Quote Status" dataDxfId="33"/>
    <tableColumn id="33" name="Language" dataDxfId="32"/>
    <tableColumn id="34" name="Possibly Sensitive" dataDxfId="31"/>
    <tableColumn id="35" name="Quoted Status ID" dataDxfId="30"/>
    <tableColumn id="36" name="Retweeted" dataDxfId="29"/>
    <tableColumn id="37" name="Retweet Count" dataDxfId="28"/>
    <tableColumn id="38" name="Retweet ID" dataDxfId="27"/>
    <tableColumn id="39" name="Source" dataDxfId="26"/>
    <tableColumn id="40" name="Truncated" dataDxfId="25"/>
    <tableColumn id="41" name="Unified Twitter ID" dataDxfId="24"/>
    <tableColumn id="42" name="Imported Tweet Type" dataDxfId="23"/>
    <tableColumn id="43" name="Added By Extended Analysis" dataDxfId="22"/>
    <tableColumn id="44" name="Corrected By Extended Analysis" dataDxfId="21"/>
    <tableColumn id="45" name="Place Bounding Box" dataDxfId="20"/>
    <tableColumn id="46" name="Place Country" dataDxfId="19"/>
    <tableColumn id="47" name="Place Country Code" dataDxfId="18"/>
    <tableColumn id="48" name="Place Full Name" dataDxfId="17"/>
    <tableColumn id="49" name="Place ID" dataDxfId="16"/>
    <tableColumn id="50" name="Place Name" dataDxfId="15"/>
    <tableColumn id="51" name="Place Type" dataDxfId="14"/>
    <tableColumn id="52" name="Place URL" dataDxfId="13"/>
    <tableColumn id="53" name="Edge Weight"/>
    <tableColumn id="54" name="Vertex 1 Group" dataDxfId="12">
      <calculatedColumnFormula>REPLACE(INDEX(GroupVertices[Group], MATCH(Edges30[[#This Row],[Vertex 1]],GroupVertices[Vertex],0)),1,1,"")</calculatedColumnFormula>
    </tableColumn>
    <tableColumn id="55" name="Vertex 2 Group" dataDxfId="11">
      <calculatedColumnFormula>REPLACE(INDEX(GroupVertices[Group], MATCH(Edges30[[#This Row],[Vertex 2]],GroupVertices[Vertex],0)),1,1,"")</calculatedColumnFormula>
    </tableColumn>
    <tableColumn id="56" name="Sentiment List #1: Positive Word Count" dataDxfId="10"/>
    <tableColumn id="57" name="Sentiment List #1: Positive Word Percentage (%)" dataDxfId="9"/>
    <tableColumn id="58" name="Sentiment List #2: Negative Word Count" dataDxfId="8"/>
    <tableColumn id="59" name="Sentiment List #2: Negative Word Percentage (%)" dataDxfId="7"/>
    <tableColumn id="60" name="Sentiment List #3: Angry Word Count" dataDxfId="6"/>
    <tableColumn id="61" name="Sentiment List #3: Angry Word Percentage (%)" dataDxfId="5"/>
    <tableColumn id="62" name="Non-categorized Word Count" dataDxfId="4"/>
    <tableColumn id="63" name="Non-categorized Word Percentage (%)" dataDxfId="3"/>
    <tableColumn id="64" name="Edge Content Word Count" dataDxfId="2"/>
    <tableColumn id="65" name="Sentiment List #3: Angry/Violent Word Count" dataDxfId="1"/>
    <tableColumn id="66" name="Sentiment List #3: Angry/Violent Word Percentage (%)" dataDxfId="0"/>
  </tableColumns>
  <tableStyleInfo name="NodeXL Table" showFirstColumn="0" showLastColumn="0" showRowStripes="0" showColumnStripes="0"/>
</table>
</file>

<file path=xl/tables/table26.xml><?xml version="1.0" encoding="utf-8"?>
<table xmlns="http://schemas.openxmlformats.org/spreadsheetml/2006/main" id="19" name="Path Metrics" displayName="Path_Metrics" ref="A1:G89" totalsRowShown="0" headerRowDxfId="375" dataDxfId="374">
  <autoFilter ref="A1:G89"/>
  <tableColumns count="7">
    <tableColumn id="1" name="Path ID" dataDxfId="373"/>
    <tableColumn id="2" name="Messages" dataDxfId="372"/>
    <tableColumn id="3" name="Breadth" dataDxfId="371"/>
    <tableColumn id="4" name="Generations" dataDxfId="370"/>
    <tableColumn id="5" name="Min Date" dataDxfId="369"/>
    <tableColumn id="6" name="Max Date" dataDxfId="368"/>
    <tableColumn id="7" name="Period" dataDxfId="3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S15" totalsRowShown="0" headerRowDxfId="674">
  <autoFilter ref="A2:AS15"/>
  <tableColumns count="45">
    <tableColumn id="1" name="Group" dataDxfId="547"/>
    <tableColumn id="2" name="Vertex Color" dataDxfId="546"/>
    <tableColumn id="3" name="Vertex Shape" dataDxfId="544"/>
    <tableColumn id="22" name="Visibility" dataDxfId="545"/>
    <tableColumn id="4" name="Collapsed?"/>
    <tableColumn id="18" name="Label" dataDxfId="673"/>
    <tableColumn id="20" name="Collapsed X"/>
    <tableColumn id="21" name="Collapsed Y"/>
    <tableColumn id="6" name="ID" dataDxfId="672"/>
    <tableColumn id="19" name="Collapsed Properties" dataDxfId="307"/>
    <tableColumn id="5" name="Vertices" dataDxfId="306"/>
    <tableColumn id="7" name="Unique Edges" dataDxfId="305"/>
    <tableColumn id="8" name="Edges With Duplicates" dataDxfId="304"/>
    <tableColumn id="9" name="Total Edges" dataDxfId="303"/>
    <tableColumn id="10" name="Self-Loops" dataDxfId="302"/>
    <tableColumn id="24" name="Reciprocated Vertex Pair Ratio" dataDxfId="301"/>
    <tableColumn id="25" name="Reciprocated Edge Ratio" dataDxfId="300"/>
    <tableColumn id="11" name="Connected Components" dataDxfId="299"/>
    <tableColumn id="12" name="Single-Vertex Connected Components" dataDxfId="298"/>
    <tableColumn id="13" name="Maximum Vertices in a Connected Component" dataDxfId="297"/>
    <tableColumn id="14" name="Maximum Edges in a Connected Component" dataDxfId="296"/>
    <tableColumn id="15" name="Maximum Geodesic Distance (Diameter)" dataDxfId="295"/>
    <tableColumn id="16" name="Average Geodesic Distance" dataDxfId="294"/>
    <tableColumn id="17" name="Graph Density" dataDxfId="292"/>
    <tableColumn id="23" name="Sentiment List #1: Positive Word Count" dataDxfId="293"/>
    <tableColumn id="26" name="Sentiment List #1: Positive Word Percentage (%)" dataDxfId="319"/>
    <tableColumn id="27" name="Sentiment List #2: Negative Word Count" dataDxfId="318"/>
    <tableColumn id="28" name="Sentiment List #2: Negative Word Percentage (%)" dataDxfId="316"/>
    <tableColumn id="29" name="Sentiment List #3: Angry Word Count" dataDxfId="317"/>
    <tableColumn id="30" name="Sentiment List #3: Angry Word Percentage (%)" dataDxfId="313"/>
    <tableColumn id="31" name="Non-categorized Word Count" dataDxfId="312"/>
    <tableColumn id="32" name="Non-categorized Word Percentage (%)" dataDxfId="311"/>
    <tableColumn id="33" name="Group Content Word Count" dataDxfId="309"/>
    <tableColumn id="34" name="Top Words in About" dataDxfId="310"/>
    <tableColumn id="35" name="Top Word Pairs in About" dataDxfId="315"/>
    <tableColumn id="36" name="Sentiment List #3: Angry/Violent Word Count" dataDxfId="314"/>
    <tableColumn id="37" name="Sentiment List #3: Angry/Violent Word Percentage (%)" dataDxfId="254"/>
    <tableColumn id="38" name="Top URLs in Tweet" dataDxfId="229"/>
    <tableColumn id="39" name="Top Domains in Tweet" dataDxfId="204"/>
    <tableColumn id="40" name="Top Hashtags in Tweet" dataDxfId="179"/>
    <tableColumn id="41" name="Top Words in Tweet" dataDxfId="154"/>
    <tableColumn id="42" name="Top Word Pairs in Tweet" dataDxfId="105"/>
    <tableColumn id="43" name="Top Replied-To in Tweet" dataDxfId="104"/>
    <tableColumn id="44" name="Top Mentioned in Tweet" dataDxfId="79"/>
    <tableColumn id="45"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671" dataDxfId="670">
  <autoFilter ref="A1:C84"/>
  <tableColumns count="3">
    <tableColumn id="1" name="Group" dataDxfId="543"/>
    <tableColumn id="2" name="Vertex" dataDxfId="542"/>
    <tableColumn id="3" name="Vertex ID" dataDxfId="5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535"/>
    <tableColumn id="2" name="Value" dataDxfId="5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669"/>
    <tableColumn id="2" name="Degree Frequency" dataDxfId="668">
      <calculatedColumnFormula>COUNTIF(Vertices[Degree], "&gt;= " &amp; D2) - COUNTIF(Vertices[Degree], "&gt;=" &amp; D3)</calculatedColumnFormula>
    </tableColumn>
    <tableColumn id="3" name="In-Degree Bin" dataDxfId="667"/>
    <tableColumn id="4" name="In-Degree Frequency" dataDxfId="666">
      <calculatedColumnFormula>COUNTIF(Vertices[In-Degree], "&gt;= " &amp; F2) - COUNTIF(Vertices[In-Degree], "&gt;=" &amp; F3)</calculatedColumnFormula>
    </tableColumn>
    <tableColumn id="5" name="Out-Degree Bin" dataDxfId="665"/>
    <tableColumn id="6" name="Out-Degree Frequency" dataDxfId="664">
      <calculatedColumnFormula>COUNTIF(Vertices[Out-Degree], "&gt;= " &amp; H2) - COUNTIF(Vertices[Out-Degree], "&gt;=" &amp; H3)</calculatedColumnFormula>
    </tableColumn>
    <tableColumn id="7" name="Betweenness Centrality Bin" dataDxfId="663"/>
    <tableColumn id="8" name="Betweenness Centrality Frequency" dataDxfId="662">
      <calculatedColumnFormula>COUNTIF(Vertices[Betweenness Centrality], "&gt;= " &amp; J2) - COUNTIF(Vertices[Betweenness Centrality], "&gt;=" &amp; J3)</calculatedColumnFormula>
    </tableColumn>
    <tableColumn id="9" name="Closeness Centrality Bin" dataDxfId="661"/>
    <tableColumn id="10" name="Closeness Centrality Frequency" dataDxfId="660">
      <calculatedColumnFormula>COUNTIF(Vertices[Closeness Centrality], "&gt;= " &amp; L2) - COUNTIF(Vertices[Closeness Centrality], "&gt;=" &amp; L3)</calculatedColumnFormula>
    </tableColumn>
    <tableColumn id="11" name="Eigenvector Centrality Bin" dataDxfId="659"/>
    <tableColumn id="12" name="Eigenvector Centrality Frequency" dataDxfId="658">
      <calculatedColumnFormula>COUNTIF(Vertices[Eigenvector Centrality], "&gt;= " &amp; N2) - COUNTIF(Vertices[Eigenvector Centrality], "&gt;=" &amp; N3)</calculatedColumnFormula>
    </tableColumn>
    <tableColumn id="18" name="PageRank Bin" dataDxfId="657"/>
    <tableColumn id="17" name="PageRank Frequency" dataDxfId="656">
      <calculatedColumnFormula>COUNTIF(Vertices[Eigenvector Centrality], "&gt;= " &amp; P2) - COUNTIF(Vertices[Eigenvector Centrality], "&gt;=" &amp; P3)</calculatedColumnFormula>
    </tableColumn>
    <tableColumn id="13" name="Clustering Coefficient Bin" dataDxfId="655"/>
    <tableColumn id="14" name="Clustering Coefficient Frequency" dataDxfId="654">
      <calculatedColumnFormula>COUNTIF(Vertices[Clustering Coefficient], "&gt;= " &amp; R2) - COUNTIF(Vertices[Clustering Coefficient], "&gt;=" &amp; R3)</calculatedColumnFormula>
    </tableColumn>
    <tableColumn id="15" name="Dynamic Filter Bin" dataDxfId="653"/>
    <tableColumn id="16" name="Dynamic Filter Frequency" dataDxfId="65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65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rover.ebay.com/rover/1/711-127632-2357-0/16?itm=153372414604&amp;user_name=jbnetauctionsnstuff&amp;spid=6115&amp;mpre=https%3A%2F%2Fwww.ebay.com%2Fitm%2F153372414604&amp;swd=3&amp;mplxParams=user_name%2Citm%2Cswd%2Cmpre%2C&amp;sojTags=du%3Dmpre%2Citm%3Ditm%2Cuser_name%3Duser_name%2Csuri%3Dsuri%2Cspid%3Dspid%2Cswd%3Dswd%2C" TargetMode="External" /><Relationship Id="rId2" Type="http://schemas.openxmlformats.org/officeDocument/2006/relationships/hyperlink" Target="https://twitter.com/Jabil/status/1094405345294856192" TargetMode="External" /><Relationship Id="rId3" Type="http://schemas.openxmlformats.org/officeDocument/2006/relationships/hyperlink" Target="https://twitter.com/Jabil/status/1094405345294856192" TargetMode="External" /><Relationship Id="rId4" Type="http://schemas.openxmlformats.org/officeDocument/2006/relationships/hyperlink" Target="https://twitter.com/Jabil/status/1094405345294856192" TargetMode="External" /><Relationship Id="rId5" Type="http://schemas.openxmlformats.org/officeDocument/2006/relationships/hyperlink" Target="https://twitter.com/Jabil/status/1094405345294856192" TargetMode="External" /><Relationship Id="rId6" Type="http://schemas.openxmlformats.org/officeDocument/2006/relationships/hyperlink" Target="https://twitter.com/Jabil/status/1094405345294856192" TargetMode="External" /><Relationship Id="rId7" Type="http://schemas.openxmlformats.org/officeDocument/2006/relationships/hyperlink" Target="https://twitter.com/Jabil/status/1094405345294856192" TargetMode="External" /><Relationship Id="rId8" Type="http://schemas.openxmlformats.org/officeDocument/2006/relationships/hyperlink" Target="https://twitter.com/Jabil/status/1094405345294856192" TargetMode="External" /><Relationship Id="rId9" Type="http://schemas.openxmlformats.org/officeDocument/2006/relationships/hyperlink" Target="https://twitter.com/Jabil/status/1094405345294856192" TargetMode="External" /><Relationship Id="rId10" Type="http://schemas.openxmlformats.org/officeDocument/2006/relationships/hyperlink" Target="https://twitter.com/Jabil/status/1094405345294856192" TargetMode="External" /><Relationship Id="rId11" Type="http://schemas.openxmlformats.org/officeDocument/2006/relationships/hyperlink" Target="https://twitter.com/Jabil/status/1094405345294856192" TargetMode="External" /><Relationship Id="rId12" Type="http://schemas.openxmlformats.org/officeDocument/2006/relationships/hyperlink" Target="https://twitter.com/Jabil/status/1094405345294856192" TargetMode="External" /><Relationship Id="rId13" Type="http://schemas.openxmlformats.org/officeDocument/2006/relationships/hyperlink" Target="https://twitter.com/Jabil/status/1094405345294856192" TargetMode="External" /><Relationship Id="rId14" Type="http://schemas.openxmlformats.org/officeDocument/2006/relationships/hyperlink" Target="https://twitter.com/Jabil/status/1094405345294856192" TargetMode="External" /><Relationship Id="rId15" Type="http://schemas.openxmlformats.org/officeDocument/2006/relationships/hyperlink" Target="https://twitter.com/Jabil/status/1094405345294856192" TargetMode="External" /><Relationship Id="rId16" Type="http://schemas.openxmlformats.org/officeDocument/2006/relationships/hyperlink" Target="https://twitter.com/Jabil/status/1094405345294856192" TargetMode="External" /><Relationship Id="rId17" Type="http://schemas.openxmlformats.org/officeDocument/2006/relationships/hyperlink" Target="https://twitter.com/Jabil/status/1094405345294856192" TargetMode="External" /><Relationship Id="rId18" Type="http://schemas.openxmlformats.org/officeDocument/2006/relationships/hyperlink" Target="https://twitter.com/Jabil/status/1094405345294856192" TargetMode="External" /><Relationship Id="rId19" Type="http://schemas.openxmlformats.org/officeDocument/2006/relationships/hyperlink" Target="https://twitter.com/Jabil/status/1094405345294856192" TargetMode="External" /><Relationship Id="rId20" Type="http://schemas.openxmlformats.org/officeDocument/2006/relationships/hyperlink" Target="https://twitter.com/Jabil/status/1094405345294856192" TargetMode="External" /><Relationship Id="rId21" Type="http://schemas.openxmlformats.org/officeDocument/2006/relationships/hyperlink" Target="https://www.diabetestechnology.org/surveillance.shtml" TargetMode="External" /><Relationship Id="rId22" Type="http://schemas.openxmlformats.org/officeDocument/2006/relationships/hyperlink" Target="https://www.diabetestechnology.org/surveillance.shtml" TargetMode="External" /><Relationship Id="rId23" Type="http://schemas.openxmlformats.org/officeDocument/2006/relationships/hyperlink" Target="https://www.diabetestechnology.org/surveillance.shtml" TargetMode="External" /><Relationship Id="rId24" Type="http://schemas.openxmlformats.org/officeDocument/2006/relationships/hyperlink" Target="https://diabetes-leben.com/2018/01/40-diabetes-sprueche-die-du-kennen-solltest.html" TargetMode="External" /><Relationship Id="rId25" Type="http://schemas.openxmlformats.org/officeDocument/2006/relationships/hyperlink" Target="https://www.mein-buntes-leben.de/ilkas-tipps-rund-um-diabetes-und-wintersport?utm_source=winterurlaub-auf-der-piste&amp;utm_medium=MBL-2018&amp;utm_campaign=Twitter-Post" TargetMode="External" /><Relationship Id="rId26" Type="http://schemas.openxmlformats.org/officeDocument/2006/relationships/hyperlink" Target="https://www.bhinneka.com/promo/alat-cek-gula-darah?utm_source=bhinneka+twitter&amp;utm_medium=social+o&amp;utm_campaign=n+cek+gula+darah+mudah+dari+rumah" TargetMode="External" /><Relationship Id="rId27" Type="http://schemas.openxmlformats.org/officeDocument/2006/relationships/hyperlink" Target="https://beyondtype2.org/test-strip-subscription-guide/" TargetMode="External" /><Relationship Id="rId28" Type="http://schemas.openxmlformats.org/officeDocument/2006/relationships/hyperlink" Target="https://www.nummer1diabetesapp.nl/" TargetMode="External" /><Relationship Id="rId29" Type="http://schemas.openxmlformats.org/officeDocument/2006/relationships/hyperlink" Target="https://www.accu-chek.nl/ervaringen/met-mysugr-krijg-ik-grip-op-mijn-diabetes" TargetMode="External" /><Relationship Id="rId30" Type="http://schemas.openxmlformats.org/officeDocument/2006/relationships/hyperlink" Target="https://www.facebook.com/AccuChekNederland/?ref=settings" TargetMode="External" /><Relationship Id="rId31" Type="http://schemas.openxmlformats.org/officeDocument/2006/relationships/hyperlink" Target="https://www.accu-chek.nl/meters/mobile" TargetMode="External" /><Relationship Id="rId3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4"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3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6"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7"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38" Type="http://schemas.openxmlformats.org/officeDocument/2006/relationships/hyperlink" Target="https://www.accu-chek.co.uk/contact-accu-chek-uk-and-roi" TargetMode="External" /><Relationship Id="rId39"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40" Type="http://schemas.openxmlformats.org/officeDocument/2006/relationships/hyperlink" Target="https://lfacinternational.org/sparearose/" TargetMode="External" /><Relationship Id="rId41" Type="http://schemas.openxmlformats.org/officeDocument/2006/relationships/hyperlink" Target="https://www.healthline.com/diabetesmine/spare-rose-diabetes-insulin-access-2019#1" TargetMode="External" /><Relationship Id="rId42" Type="http://schemas.openxmlformats.org/officeDocument/2006/relationships/hyperlink" Target="https://twitter.com/DiabetesMine/status/1094966789233131521" TargetMode="External" /><Relationship Id="rId43" Type="http://schemas.openxmlformats.org/officeDocument/2006/relationships/hyperlink" Target="https://www.healthline.com/diabetesmine/spare-rose-diabetes-insulin-access-2019#1" TargetMode="External" /><Relationship Id="rId44" Type="http://schemas.openxmlformats.org/officeDocument/2006/relationships/hyperlink" Target="https://www.accu-chek.co.uk/contact-accu-chek-uk-and-roi" TargetMode="External" /><Relationship Id="rId45" Type="http://schemas.openxmlformats.org/officeDocument/2006/relationships/hyperlink" Target="https://mysugr.com/spare-a-rose-save-a-child/" TargetMode="External" /><Relationship Id="rId46" Type="http://schemas.openxmlformats.org/officeDocument/2006/relationships/hyperlink" Target="https://mysugr.com/spare-a-rose-save-a-child/" TargetMode="External" /><Relationship Id="rId47" Type="http://schemas.openxmlformats.org/officeDocument/2006/relationships/hyperlink" Target="https://mysugr.com/spare-a-rose-save-a-child/" TargetMode="External" /><Relationship Id="rId48" Type="http://schemas.openxmlformats.org/officeDocument/2006/relationships/hyperlink" Target="https://lfacinternational.org/sparearose/" TargetMode="External" /><Relationship Id="rId49" Type="http://schemas.openxmlformats.org/officeDocument/2006/relationships/hyperlink" Target="https://inspiration.accu-chek.com/story/spare-rose-0" TargetMode="External" /><Relationship Id="rId50" Type="http://schemas.openxmlformats.org/officeDocument/2006/relationships/hyperlink" Target="https://accuchek.custhelp.com/app/chat/chat_launch" TargetMode="External" /><Relationship Id="rId51" Type="http://schemas.openxmlformats.org/officeDocument/2006/relationships/hyperlink" Target="https://www.instagram.com/p/Bt_wMU5hE0N/?utm_source=ig_twitter_share&amp;igshid=10razoxerl1pq" TargetMode="External" /><Relationship Id="rId52" Type="http://schemas.openxmlformats.org/officeDocument/2006/relationships/hyperlink" Target="https://twitter.com/BeyondType2/status/1097505266998890496" TargetMode="External" /><Relationship Id="rId53" Type="http://schemas.openxmlformats.org/officeDocument/2006/relationships/hyperlink" Target="https://inspiration.accu-chek.com/story/spare-rose-0" TargetMode="External" /><Relationship Id="rId54" Type="http://schemas.openxmlformats.org/officeDocument/2006/relationships/hyperlink" Target="https://www.accu-chek.com/chat-live-now" TargetMode="External" /><Relationship Id="rId55" Type="http://schemas.openxmlformats.org/officeDocument/2006/relationships/hyperlink" Target="https://twitter.com/diabetessisters/status/1095043599320973320" TargetMode="External" /><Relationship Id="rId56" Type="http://schemas.openxmlformats.org/officeDocument/2006/relationships/hyperlink" Target="https://inspiration.accu-chek.com/" TargetMode="External" /><Relationship Id="rId57" Type="http://schemas.openxmlformats.org/officeDocument/2006/relationships/hyperlink" Target="https://twitter.com/BeyondType1/status/1096014451319492608" TargetMode="External" /><Relationship Id="rId58" Type="http://schemas.openxmlformats.org/officeDocument/2006/relationships/hyperlink" Target="https://twitter.com/BeyondType2/status/1096126035190411264" TargetMode="External" /><Relationship Id="rId59" Type="http://schemas.openxmlformats.org/officeDocument/2006/relationships/hyperlink" Target="https://www.accu-chek.cl/microsites/accu-chek-connect" TargetMode="External" /><Relationship Id="rId60"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64"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6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66"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67"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68"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69"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70"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71" Type="http://schemas.openxmlformats.org/officeDocument/2006/relationships/hyperlink" Target="https://pbs.twimg.com/media/Dzg-y6TV4AAiY2a.jpg" TargetMode="External" /><Relationship Id="rId72" Type="http://schemas.openxmlformats.org/officeDocument/2006/relationships/hyperlink" Target="https://pbs.twimg.com/media/DypHAzbXgAAp0Uz.jpg" TargetMode="External" /><Relationship Id="rId73" Type="http://schemas.openxmlformats.org/officeDocument/2006/relationships/hyperlink" Target="https://pbs.twimg.com/media/DypHTi1XcAAfwi9.jpg" TargetMode="External" /><Relationship Id="rId74" Type="http://schemas.openxmlformats.org/officeDocument/2006/relationships/hyperlink" Target="https://pbs.twimg.com/media/DypHkO6WoAAxSd3.jpg" TargetMode="External" /><Relationship Id="rId75" Type="http://schemas.openxmlformats.org/officeDocument/2006/relationships/hyperlink" Target="https://pbs.twimg.com/media/DypH4pxXQAA76uS.jpg" TargetMode="External" /><Relationship Id="rId76" Type="http://schemas.openxmlformats.org/officeDocument/2006/relationships/hyperlink" Target="https://pbs.twimg.com/media/DypINEmWsAAF1wC.jpg" TargetMode="External" /><Relationship Id="rId77" Type="http://schemas.openxmlformats.org/officeDocument/2006/relationships/hyperlink" Target="https://pbs.twimg.com/media/DzRm-NUX0AAkpLg.jpg" TargetMode="External" /><Relationship Id="rId78" Type="http://schemas.openxmlformats.org/officeDocument/2006/relationships/hyperlink" Target="https://pbs.twimg.com/media/DzmSb6IWwAIr5Si.jpg" TargetMode="External" /><Relationship Id="rId79" Type="http://schemas.openxmlformats.org/officeDocument/2006/relationships/hyperlink" Target="https://pbs.twimg.com/media/DzxikeGW0AE9jaz.jpg" TargetMode="External" /><Relationship Id="rId80" Type="http://schemas.openxmlformats.org/officeDocument/2006/relationships/hyperlink" Target="https://pbs.twimg.com/media/DzI0-yyXcAcH8Sd.jpg" TargetMode="External" /><Relationship Id="rId81" Type="http://schemas.openxmlformats.org/officeDocument/2006/relationships/hyperlink" Target="https://pbs.twimg.com/media/DylVpVRUUAU7b46.jpg" TargetMode="External" /><Relationship Id="rId82" Type="http://schemas.openxmlformats.org/officeDocument/2006/relationships/hyperlink" Target="https://pbs.twimg.com/tweet_video_thumb/DzJFdsBU8AA2_q1.jpg" TargetMode="External" /><Relationship Id="rId83" Type="http://schemas.openxmlformats.org/officeDocument/2006/relationships/hyperlink" Target="https://pbs.twimg.com/media/DzIOPCjWoAE-0rb.jpg" TargetMode="External" /><Relationship Id="rId84" Type="http://schemas.openxmlformats.org/officeDocument/2006/relationships/hyperlink" Target="https://pbs.twimg.com/media/DzNc3_lUcAMDu8g.jpg" TargetMode="External" /><Relationship Id="rId85" Type="http://schemas.openxmlformats.org/officeDocument/2006/relationships/hyperlink" Target="https://pbs.twimg.com/media/DzxCAZ7XcAIEZM7.jpg" TargetMode="External" /><Relationship Id="rId86" Type="http://schemas.openxmlformats.org/officeDocument/2006/relationships/hyperlink" Target="https://pbs.twimg.com/media/DzNc3_lUcAMDu8g.jpg" TargetMode="External" /><Relationship Id="rId87" Type="http://schemas.openxmlformats.org/officeDocument/2006/relationships/hyperlink" Target="https://pbs.twimg.com/media/DzxCAZ7XcAIEZM7.jpg" TargetMode="External" /><Relationship Id="rId88" Type="http://schemas.openxmlformats.org/officeDocument/2006/relationships/hyperlink" Target="https://pbs.twimg.com/tweet_video_thumb/Dzxod15WkAQNErC.jpg" TargetMode="External" /><Relationship Id="rId89" Type="http://schemas.openxmlformats.org/officeDocument/2006/relationships/hyperlink" Target="https://pbs.twimg.com/media/DzJ7ya_VsAE03ZE.jpg" TargetMode="External" /><Relationship Id="rId90" Type="http://schemas.openxmlformats.org/officeDocument/2006/relationships/hyperlink" Target="https://pbs.twimg.com/media/Dzt7ISgWoAE3Ikd.jpg" TargetMode="External" /><Relationship Id="rId91" Type="http://schemas.openxmlformats.org/officeDocument/2006/relationships/hyperlink" Target="https://pbs.twimg.com/media/Dylcr-sXgAEdj8q.jpg" TargetMode="External" /><Relationship Id="rId92" Type="http://schemas.openxmlformats.org/officeDocument/2006/relationships/hyperlink" Target="https://pbs.twimg.com/media/DzKDITCW0AM5RDM.jpg" TargetMode="External" /><Relationship Id="rId93" Type="http://schemas.openxmlformats.org/officeDocument/2006/relationships/hyperlink" Target="https://pbs.twimg.com/media/DzS-KoRW0AAIWYS.jpg" TargetMode="External" /><Relationship Id="rId94" Type="http://schemas.openxmlformats.org/officeDocument/2006/relationships/hyperlink" Target="http://pbs.twimg.com/profile_images/938126381837357057/IGICXKTA_normal.jpg" TargetMode="External" /><Relationship Id="rId95" Type="http://schemas.openxmlformats.org/officeDocument/2006/relationships/hyperlink" Target="http://pbs.twimg.com/profile_images/781615325976662017/M-GoZjJE_normal.jpg" TargetMode="External" /><Relationship Id="rId96" Type="http://schemas.openxmlformats.org/officeDocument/2006/relationships/hyperlink" Target="http://pbs.twimg.com/profile_images/781615325976662017/M-GoZjJE_normal.jpg" TargetMode="External" /><Relationship Id="rId97" Type="http://schemas.openxmlformats.org/officeDocument/2006/relationships/hyperlink" Target="http://pbs.twimg.com/profile_images/781615325976662017/M-GoZjJE_normal.jpg" TargetMode="External" /><Relationship Id="rId98" Type="http://schemas.openxmlformats.org/officeDocument/2006/relationships/hyperlink" Target="http://pbs.twimg.com/profile_images/781615325976662017/M-GoZjJE_normal.jpg" TargetMode="External" /><Relationship Id="rId99" Type="http://schemas.openxmlformats.org/officeDocument/2006/relationships/hyperlink" Target="http://pbs.twimg.com/profile_images/781615325976662017/M-GoZjJE_normal.jpg" TargetMode="External" /><Relationship Id="rId100" Type="http://schemas.openxmlformats.org/officeDocument/2006/relationships/hyperlink" Target="http://pbs.twimg.com/profile_images/781615325976662017/M-GoZjJE_normal.jpg" TargetMode="External" /><Relationship Id="rId101" Type="http://schemas.openxmlformats.org/officeDocument/2006/relationships/hyperlink" Target="http://pbs.twimg.com/profile_images/781615325976662017/M-GoZjJE_normal.jpg" TargetMode="External" /><Relationship Id="rId102" Type="http://schemas.openxmlformats.org/officeDocument/2006/relationships/hyperlink" Target="http://pbs.twimg.com/profile_images/781615325976662017/M-GoZjJE_normal.jpg" TargetMode="External" /><Relationship Id="rId103" Type="http://schemas.openxmlformats.org/officeDocument/2006/relationships/hyperlink" Target="http://pbs.twimg.com/profile_images/781615325976662017/M-GoZjJE_normal.jpg" TargetMode="External" /><Relationship Id="rId104" Type="http://schemas.openxmlformats.org/officeDocument/2006/relationships/hyperlink" Target="http://pbs.twimg.com/profile_images/781615325976662017/M-GoZjJE_normal.jpg" TargetMode="External" /><Relationship Id="rId105" Type="http://schemas.openxmlformats.org/officeDocument/2006/relationships/hyperlink" Target="http://pbs.twimg.com/profile_images/781615325976662017/M-GoZjJE_normal.jpg" TargetMode="External" /><Relationship Id="rId106" Type="http://schemas.openxmlformats.org/officeDocument/2006/relationships/hyperlink" Target="http://pbs.twimg.com/profile_images/781615325976662017/M-GoZjJE_normal.jpg" TargetMode="External" /><Relationship Id="rId107" Type="http://schemas.openxmlformats.org/officeDocument/2006/relationships/hyperlink" Target="http://pbs.twimg.com/profile_images/781615325976662017/M-GoZjJE_normal.jpg" TargetMode="External" /><Relationship Id="rId108" Type="http://schemas.openxmlformats.org/officeDocument/2006/relationships/hyperlink" Target="http://pbs.twimg.com/profile_images/781615325976662017/M-GoZjJE_normal.jpg" TargetMode="External" /><Relationship Id="rId109" Type="http://schemas.openxmlformats.org/officeDocument/2006/relationships/hyperlink" Target="http://pbs.twimg.com/profile_images/781615325976662017/M-GoZjJE_normal.jpg" TargetMode="External" /><Relationship Id="rId110" Type="http://schemas.openxmlformats.org/officeDocument/2006/relationships/hyperlink" Target="http://pbs.twimg.com/profile_images/781615325976662017/M-GoZjJE_normal.jpg" TargetMode="External" /><Relationship Id="rId111" Type="http://schemas.openxmlformats.org/officeDocument/2006/relationships/hyperlink" Target="http://pbs.twimg.com/profile_images/781615325976662017/M-GoZjJE_normal.jpg" TargetMode="External" /><Relationship Id="rId112" Type="http://schemas.openxmlformats.org/officeDocument/2006/relationships/hyperlink" Target="http://pbs.twimg.com/profile_images/781615325976662017/M-GoZjJE_normal.jpg" TargetMode="External" /><Relationship Id="rId113" Type="http://schemas.openxmlformats.org/officeDocument/2006/relationships/hyperlink" Target="http://pbs.twimg.com/profile_images/781615325976662017/M-GoZjJE_normal.jpg" TargetMode="External" /><Relationship Id="rId114" Type="http://schemas.openxmlformats.org/officeDocument/2006/relationships/hyperlink" Target="http://pbs.twimg.com/profile_images/686209922481139717/Cf6vU7zn_normal.jpg" TargetMode="External" /><Relationship Id="rId115" Type="http://schemas.openxmlformats.org/officeDocument/2006/relationships/hyperlink" Target="http://pbs.twimg.com/profile_images/686209922481139717/Cf6vU7zn_normal.jpg" TargetMode="External" /><Relationship Id="rId116" Type="http://schemas.openxmlformats.org/officeDocument/2006/relationships/hyperlink" Target="http://pbs.twimg.com/profile_images/686209922481139717/Cf6vU7zn_normal.jpg" TargetMode="External" /><Relationship Id="rId117" Type="http://schemas.openxmlformats.org/officeDocument/2006/relationships/hyperlink" Target="http://abs.twimg.com/sticky/default_profile_images/default_profile_normal.png" TargetMode="External" /><Relationship Id="rId118" Type="http://schemas.openxmlformats.org/officeDocument/2006/relationships/hyperlink" Target="http://pbs.twimg.com/profile_images/908262706704257024/iSXH-PG1_normal.jpg" TargetMode="External" /><Relationship Id="rId119" Type="http://schemas.openxmlformats.org/officeDocument/2006/relationships/hyperlink" Target="http://pbs.twimg.com/profile_images/908262706704257024/iSXH-PG1_normal.jpg" TargetMode="External" /><Relationship Id="rId120" Type="http://schemas.openxmlformats.org/officeDocument/2006/relationships/hyperlink" Target="http://pbs.twimg.com/profile_images/492096852699791360/ZZTjE2_p_normal.jpeg" TargetMode="External" /><Relationship Id="rId121" Type="http://schemas.openxmlformats.org/officeDocument/2006/relationships/hyperlink" Target="http://pbs.twimg.com/profile_images/1097325685268537344/TC2v1utr_normal.jpg" TargetMode="External" /><Relationship Id="rId122" Type="http://schemas.openxmlformats.org/officeDocument/2006/relationships/hyperlink" Target="https://pbs.twimg.com/media/Dzg-y6TV4AAiY2a.jpg" TargetMode="External" /><Relationship Id="rId123" Type="http://schemas.openxmlformats.org/officeDocument/2006/relationships/hyperlink" Target="http://pbs.twimg.com/profile_images/959490036877029377/z1gSzzib_normal.jpg" TargetMode="External" /><Relationship Id="rId124" Type="http://schemas.openxmlformats.org/officeDocument/2006/relationships/hyperlink" Target="http://pbs.twimg.com/profile_images/1097266305336373249/fOSe5VzX_normal.jpg" TargetMode="External" /><Relationship Id="rId125" Type="http://schemas.openxmlformats.org/officeDocument/2006/relationships/hyperlink" Target="http://pbs.twimg.com/profile_images/1097266305336373249/fOSe5VzX_normal.jpg" TargetMode="External" /><Relationship Id="rId126" Type="http://schemas.openxmlformats.org/officeDocument/2006/relationships/hyperlink" Target="http://pbs.twimg.com/profile_images/618019913442045952/iwIoJrbD_normal.jpg" TargetMode="External" /><Relationship Id="rId127" Type="http://schemas.openxmlformats.org/officeDocument/2006/relationships/hyperlink" Target="http://pbs.twimg.com/profile_images/1012011869975048193/Jy9eUhY__normal.jpg" TargetMode="External" /><Relationship Id="rId128" Type="http://schemas.openxmlformats.org/officeDocument/2006/relationships/hyperlink" Target="http://pbs.twimg.com/profile_images/1012011869975048193/Jy9eUhY__normal.jpg" TargetMode="External" /><Relationship Id="rId129" Type="http://schemas.openxmlformats.org/officeDocument/2006/relationships/hyperlink" Target="http://pbs.twimg.com/profile_images/1011258903403917313/8KannnG-_normal.jpg" TargetMode="External" /><Relationship Id="rId130" Type="http://schemas.openxmlformats.org/officeDocument/2006/relationships/hyperlink" Target="http://pbs.twimg.com/profile_images/1012011869975048193/Jy9eUhY__normal.jpg" TargetMode="External" /><Relationship Id="rId131" Type="http://schemas.openxmlformats.org/officeDocument/2006/relationships/hyperlink" Target="http://pbs.twimg.com/profile_images/1012011869975048193/Jy9eUhY__normal.jpg" TargetMode="External" /><Relationship Id="rId132" Type="http://schemas.openxmlformats.org/officeDocument/2006/relationships/hyperlink" Target="http://pbs.twimg.com/profile_images/1011258903403917313/8KannnG-_normal.jpg" TargetMode="External" /><Relationship Id="rId133" Type="http://schemas.openxmlformats.org/officeDocument/2006/relationships/hyperlink" Target="http://pbs.twimg.com/profile_images/1012011869975048193/Jy9eUhY__normal.jpg" TargetMode="External" /><Relationship Id="rId134" Type="http://schemas.openxmlformats.org/officeDocument/2006/relationships/hyperlink" Target="http://pbs.twimg.com/profile_images/1012011869975048193/Jy9eUhY__normal.jpg" TargetMode="External" /><Relationship Id="rId135" Type="http://schemas.openxmlformats.org/officeDocument/2006/relationships/hyperlink" Target="http://pbs.twimg.com/profile_images/1012011869975048193/Jy9eUhY__normal.jpg" TargetMode="External" /><Relationship Id="rId136" Type="http://schemas.openxmlformats.org/officeDocument/2006/relationships/hyperlink" Target="http://pbs.twimg.com/profile_images/1012011869975048193/Jy9eUhY__normal.jpg" TargetMode="External" /><Relationship Id="rId137" Type="http://schemas.openxmlformats.org/officeDocument/2006/relationships/hyperlink" Target="http://pbs.twimg.com/profile_images/1011258903403917313/8KannnG-_normal.jpg" TargetMode="External" /><Relationship Id="rId138" Type="http://schemas.openxmlformats.org/officeDocument/2006/relationships/hyperlink" Target="http://pbs.twimg.com/profile_images/754276161178505217/ip3gkpak_normal.jpg" TargetMode="External" /><Relationship Id="rId139" Type="http://schemas.openxmlformats.org/officeDocument/2006/relationships/hyperlink" Target="http://pbs.twimg.com/profile_images/754276161178505217/ip3gkpak_normal.jpg" TargetMode="External" /><Relationship Id="rId140" Type="http://schemas.openxmlformats.org/officeDocument/2006/relationships/hyperlink" Target="http://pbs.twimg.com/profile_images/1075710136/facebook_profile_normal.jpg" TargetMode="External" /><Relationship Id="rId141" Type="http://schemas.openxmlformats.org/officeDocument/2006/relationships/hyperlink" Target="https://pbs.twimg.com/media/DypHAzbXgAAp0Uz.jpg" TargetMode="External" /><Relationship Id="rId142" Type="http://schemas.openxmlformats.org/officeDocument/2006/relationships/hyperlink" Target="https://pbs.twimg.com/media/DypHTi1XcAAfwi9.jpg" TargetMode="External" /><Relationship Id="rId143" Type="http://schemas.openxmlformats.org/officeDocument/2006/relationships/hyperlink" Target="https://pbs.twimg.com/media/DypHkO6WoAAxSd3.jpg" TargetMode="External" /><Relationship Id="rId144" Type="http://schemas.openxmlformats.org/officeDocument/2006/relationships/hyperlink" Target="https://pbs.twimg.com/media/DypH4pxXQAA76uS.jpg" TargetMode="External" /><Relationship Id="rId145" Type="http://schemas.openxmlformats.org/officeDocument/2006/relationships/hyperlink" Target="http://pbs.twimg.com/profile_images/1075710136/facebook_profile_normal.jpg" TargetMode="External" /><Relationship Id="rId146" Type="http://schemas.openxmlformats.org/officeDocument/2006/relationships/hyperlink" Target="https://pbs.twimg.com/media/DypINEmWsAAF1wC.jpg" TargetMode="External" /><Relationship Id="rId147" Type="http://schemas.openxmlformats.org/officeDocument/2006/relationships/hyperlink" Target="http://pbs.twimg.com/profile_images/599363372778397696/KgwAoN4p_normal.jpg" TargetMode="External" /><Relationship Id="rId148" Type="http://schemas.openxmlformats.org/officeDocument/2006/relationships/hyperlink" Target="https://pbs.twimg.com/media/DzRm-NUX0AAkpLg.jpg" TargetMode="External" /><Relationship Id="rId149" Type="http://schemas.openxmlformats.org/officeDocument/2006/relationships/hyperlink" Target="https://pbs.twimg.com/media/DzmSb6IWwAIr5Si.jpg" TargetMode="External" /><Relationship Id="rId150" Type="http://schemas.openxmlformats.org/officeDocument/2006/relationships/hyperlink" Target="https://pbs.twimg.com/media/DzxikeGW0AE9jaz.jpg" TargetMode="External" /><Relationship Id="rId151" Type="http://schemas.openxmlformats.org/officeDocument/2006/relationships/hyperlink" Target="http://pbs.twimg.com/profile_images/908327820484501504/WvgTayLK_normal.jpg" TargetMode="External" /><Relationship Id="rId152" Type="http://schemas.openxmlformats.org/officeDocument/2006/relationships/hyperlink" Target="http://pbs.twimg.com/profile_images/908327820484501504/WvgTayLK_normal.jpg" TargetMode="External" /><Relationship Id="rId153" Type="http://schemas.openxmlformats.org/officeDocument/2006/relationships/hyperlink" Target="http://pbs.twimg.com/profile_images/908327820484501504/WvgTayLK_normal.jpg" TargetMode="External" /><Relationship Id="rId154" Type="http://schemas.openxmlformats.org/officeDocument/2006/relationships/hyperlink" Target="http://pbs.twimg.com/profile_images/908327820484501504/WvgTayLK_normal.jpg" TargetMode="External" /><Relationship Id="rId155" Type="http://schemas.openxmlformats.org/officeDocument/2006/relationships/hyperlink" Target="http://pbs.twimg.com/profile_images/908327820484501504/WvgTayLK_normal.jpg" TargetMode="External" /><Relationship Id="rId156" Type="http://schemas.openxmlformats.org/officeDocument/2006/relationships/hyperlink" Target="http://pbs.twimg.com/profile_images/908327820484501504/WvgTayLK_normal.jpg" TargetMode="External" /><Relationship Id="rId157" Type="http://schemas.openxmlformats.org/officeDocument/2006/relationships/hyperlink" Target="http://pbs.twimg.com/profile_images/793498273403199488/OoFtxree_normal.jpg" TargetMode="External" /><Relationship Id="rId158" Type="http://schemas.openxmlformats.org/officeDocument/2006/relationships/hyperlink" Target="http://pbs.twimg.com/profile_images/1075029961654833152/d3wT-BwI_normal.jpg" TargetMode="External" /><Relationship Id="rId159" Type="http://schemas.openxmlformats.org/officeDocument/2006/relationships/hyperlink" Target="http://pbs.twimg.com/profile_images/1051582385760989186/QTj-PfZt_normal.jpg" TargetMode="External" /><Relationship Id="rId160" Type="http://schemas.openxmlformats.org/officeDocument/2006/relationships/hyperlink" Target="http://pbs.twimg.com/profile_images/1051582385760989186/QTj-PfZt_normal.jpg" TargetMode="External" /><Relationship Id="rId161" Type="http://schemas.openxmlformats.org/officeDocument/2006/relationships/hyperlink" Target="http://pbs.twimg.com/profile_images/1051582385760989186/QTj-PfZt_normal.jpg" TargetMode="External" /><Relationship Id="rId162" Type="http://schemas.openxmlformats.org/officeDocument/2006/relationships/hyperlink" Target="http://pbs.twimg.com/profile_images/793498273403199488/OoFtxree_normal.jpg" TargetMode="External" /><Relationship Id="rId163" Type="http://schemas.openxmlformats.org/officeDocument/2006/relationships/hyperlink" Target="http://pbs.twimg.com/profile_images/793498273403199488/OoFtxree_normal.jpg" TargetMode="External" /><Relationship Id="rId164" Type="http://schemas.openxmlformats.org/officeDocument/2006/relationships/hyperlink" Target="http://pbs.twimg.com/profile_images/1075029961654833152/d3wT-BwI_normal.jpg" TargetMode="External" /><Relationship Id="rId165" Type="http://schemas.openxmlformats.org/officeDocument/2006/relationships/hyperlink" Target="http://pbs.twimg.com/profile_images/1075029961654833152/d3wT-BwI_normal.jpg" TargetMode="External" /><Relationship Id="rId166" Type="http://schemas.openxmlformats.org/officeDocument/2006/relationships/hyperlink" Target="http://pbs.twimg.com/profile_images/1051582385760989186/QTj-PfZt_normal.jpg" TargetMode="External" /><Relationship Id="rId167" Type="http://schemas.openxmlformats.org/officeDocument/2006/relationships/hyperlink" Target="http://pbs.twimg.com/profile_images/1051582385760989186/QTj-PfZt_normal.jpg" TargetMode="External" /><Relationship Id="rId168" Type="http://schemas.openxmlformats.org/officeDocument/2006/relationships/hyperlink" Target="http://pbs.twimg.com/profile_images/1051582385760989186/QTj-PfZt_normal.jpg" TargetMode="External" /><Relationship Id="rId169" Type="http://schemas.openxmlformats.org/officeDocument/2006/relationships/hyperlink" Target="http://pbs.twimg.com/profile_images/793498273403199488/OoFtxree_normal.jpg" TargetMode="External" /><Relationship Id="rId170" Type="http://schemas.openxmlformats.org/officeDocument/2006/relationships/hyperlink" Target="http://pbs.twimg.com/profile_images/793498273403199488/OoFtxree_normal.jpg" TargetMode="External" /><Relationship Id="rId171" Type="http://schemas.openxmlformats.org/officeDocument/2006/relationships/hyperlink" Target="http://pbs.twimg.com/profile_images/1051582385760989186/QTj-PfZt_normal.jpg" TargetMode="External" /><Relationship Id="rId172" Type="http://schemas.openxmlformats.org/officeDocument/2006/relationships/hyperlink" Target="http://pbs.twimg.com/profile_images/1051582385760989186/QTj-PfZt_normal.jpg" TargetMode="External" /><Relationship Id="rId173" Type="http://schemas.openxmlformats.org/officeDocument/2006/relationships/hyperlink" Target="http://pbs.twimg.com/profile_images/1051582385760989186/QTj-PfZt_normal.jpg" TargetMode="External" /><Relationship Id="rId174" Type="http://schemas.openxmlformats.org/officeDocument/2006/relationships/hyperlink" Target="http://pbs.twimg.com/profile_images/793498273403199488/OoFtxree_normal.jpg" TargetMode="External" /><Relationship Id="rId175" Type="http://schemas.openxmlformats.org/officeDocument/2006/relationships/hyperlink" Target="http://pbs.twimg.com/profile_images/793498273403199488/OoFtxree_normal.jpg" TargetMode="External" /><Relationship Id="rId176" Type="http://schemas.openxmlformats.org/officeDocument/2006/relationships/hyperlink" Target="http://pbs.twimg.com/profile_images/793498273403199488/OoFtxree_normal.jpg" TargetMode="External" /><Relationship Id="rId177" Type="http://schemas.openxmlformats.org/officeDocument/2006/relationships/hyperlink" Target="https://pbs.twimg.com/media/DzI0-yyXcAcH8Sd.jpg" TargetMode="External" /><Relationship Id="rId178" Type="http://schemas.openxmlformats.org/officeDocument/2006/relationships/hyperlink" Target="http://pbs.twimg.com/profile_images/793498273403199488/OoFtxree_normal.jpg" TargetMode="External" /><Relationship Id="rId179" Type="http://schemas.openxmlformats.org/officeDocument/2006/relationships/hyperlink" Target="http://pbs.twimg.com/profile_images/761385095387152384/wjq3K-W__normal.jpg" TargetMode="External" /><Relationship Id="rId180" Type="http://schemas.openxmlformats.org/officeDocument/2006/relationships/hyperlink" Target="http://pbs.twimg.com/profile_images/793498273403199488/OoFtxree_normal.jpg" TargetMode="External" /><Relationship Id="rId181" Type="http://schemas.openxmlformats.org/officeDocument/2006/relationships/hyperlink" Target="https://pbs.twimg.com/media/DylVpVRUUAU7b46.jpg" TargetMode="External" /><Relationship Id="rId182" Type="http://schemas.openxmlformats.org/officeDocument/2006/relationships/hyperlink" Target="http://pbs.twimg.com/profile_images/793498273403199488/OoFtxree_normal.jpg" TargetMode="External" /><Relationship Id="rId183" Type="http://schemas.openxmlformats.org/officeDocument/2006/relationships/hyperlink" Target="http://pbs.twimg.com/profile_images/793498273403199488/OoFtxree_normal.jpg" TargetMode="External" /><Relationship Id="rId184" Type="http://schemas.openxmlformats.org/officeDocument/2006/relationships/hyperlink" Target="http://pbs.twimg.com/profile_images/793498273403199488/OoFtxree_normal.jpg" TargetMode="External" /><Relationship Id="rId185" Type="http://schemas.openxmlformats.org/officeDocument/2006/relationships/hyperlink" Target="http://pbs.twimg.com/profile_images/1088387094462877697/DxP6bQne_normal.jpg" TargetMode="External" /><Relationship Id="rId186" Type="http://schemas.openxmlformats.org/officeDocument/2006/relationships/hyperlink" Target="http://pbs.twimg.com/profile_images/1088387094462877697/DxP6bQne_normal.jpg" TargetMode="External" /><Relationship Id="rId187" Type="http://schemas.openxmlformats.org/officeDocument/2006/relationships/hyperlink" Target="https://pbs.twimg.com/tweet_video_thumb/DzJFdsBU8AA2_q1.jpg" TargetMode="External" /><Relationship Id="rId188" Type="http://schemas.openxmlformats.org/officeDocument/2006/relationships/hyperlink" Target="http://pbs.twimg.com/profile_images/793498273403199488/OoFtxree_normal.jpg" TargetMode="External" /><Relationship Id="rId189" Type="http://schemas.openxmlformats.org/officeDocument/2006/relationships/hyperlink" Target="http://pbs.twimg.com/profile_images/793498273403199488/OoFtxree_normal.jpg" TargetMode="External" /><Relationship Id="rId190" Type="http://schemas.openxmlformats.org/officeDocument/2006/relationships/hyperlink" Target="https://pbs.twimg.com/media/DzIOPCjWoAE-0rb.jpg" TargetMode="External" /><Relationship Id="rId191" Type="http://schemas.openxmlformats.org/officeDocument/2006/relationships/hyperlink" Target="http://pbs.twimg.com/profile_images/793498273403199488/OoFtxree_normal.jpg" TargetMode="External" /><Relationship Id="rId192" Type="http://schemas.openxmlformats.org/officeDocument/2006/relationships/hyperlink" Target="http://pbs.twimg.com/profile_images/793498273403199488/OoFtxree_normal.jpg" TargetMode="External" /><Relationship Id="rId193" Type="http://schemas.openxmlformats.org/officeDocument/2006/relationships/hyperlink" Target="http://pbs.twimg.com/profile_images/74119015/avatar7485_1.gif_normal.jpeg" TargetMode="External" /><Relationship Id="rId194" Type="http://schemas.openxmlformats.org/officeDocument/2006/relationships/hyperlink" Target="http://pbs.twimg.com/profile_images/74119015/avatar7485_1.gif_normal.jpeg" TargetMode="External" /><Relationship Id="rId195" Type="http://schemas.openxmlformats.org/officeDocument/2006/relationships/hyperlink" Target="http://pbs.twimg.com/profile_images/793498273403199488/OoFtxree_normal.jpg" TargetMode="External" /><Relationship Id="rId196" Type="http://schemas.openxmlformats.org/officeDocument/2006/relationships/hyperlink" Target="http://pbs.twimg.com/profile_images/762454744094822401/NWoCkYPy_normal.jpg" TargetMode="External" /><Relationship Id="rId197" Type="http://schemas.openxmlformats.org/officeDocument/2006/relationships/hyperlink" Target="http://pbs.twimg.com/profile_images/793498273403199488/OoFtxree_normal.jpg" TargetMode="External" /><Relationship Id="rId198" Type="http://schemas.openxmlformats.org/officeDocument/2006/relationships/hyperlink" Target="http://pbs.twimg.com/profile_images/901170317749571585/wdLRMqgZ_normal.jpg" TargetMode="External" /><Relationship Id="rId199" Type="http://schemas.openxmlformats.org/officeDocument/2006/relationships/hyperlink" Target="http://pbs.twimg.com/profile_images/901170317749571585/wdLRMqgZ_normal.jpg" TargetMode="External" /><Relationship Id="rId200" Type="http://schemas.openxmlformats.org/officeDocument/2006/relationships/hyperlink" Target="http://pbs.twimg.com/profile_images/901170317749571585/wdLRMqgZ_normal.jpg" TargetMode="External" /><Relationship Id="rId201" Type="http://schemas.openxmlformats.org/officeDocument/2006/relationships/hyperlink" Target="http://pbs.twimg.com/profile_images/901170317749571585/wdLRMqgZ_normal.jpg" TargetMode="External" /><Relationship Id="rId202" Type="http://schemas.openxmlformats.org/officeDocument/2006/relationships/hyperlink" Target="http://pbs.twimg.com/profile_images/793498273403199488/OoFtxree_normal.jpg" TargetMode="External" /><Relationship Id="rId203" Type="http://schemas.openxmlformats.org/officeDocument/2006/relationships/hyperlink" Target="https://pbs.twimg.com/media/DzNc3_lUcAMDu8g.jpg" TargetMode="External" /><Relationship Id="rId204" Type="http://schemas.openxmlformats.org/officeDocument/2006/relationships/hyperlink" Target="http://pbs.twimg.com/profile_images/793498273403199488/OoFtxree_normal.jpg" TargetMode="External" /><Relationship Id="rId205" Type="http://schemas.openxmlformats.org/officeDocument/2006/relationships/hyperlink" Target="http://pbs.twimg.com/profile_images/793498273403199488/OoFtxree_normal.jpg" TargetMode="External" /><Relationship Id="rId206" Type="http://schemas.openxmlformats.org/officeDocument/2006/relationships/hyperlink" Target="http://pbs.twimg.com/profile_images/793498273403199488/OoFtxree_normal.jpg" TargetMode="External" /><Relationship Id="rId207" Type="http://schemas.openxmlformats.org/officeDocument/2006/relationships/hyperlink" Target="http://pbs.twimg.com/profile_images/793498273403199488/OoFtxree_normal.jpg" TargetMode="External" /><Relationship Id="rId208" Type="http://schemas.openxmlformats.org/officeDocument/2006/relationships/hyperlink" Target="http://pbs.twimg.com/profile_images/793498273403199488/OoFtxree_normal.jpg" TargetMode="External" /><Relationship Id="rId209" Type="http://schemas.openxmlformats.org/officeDocument/2006/relationships/hyperlink" Target="http://pbs.twimg.com/profile_images/1046536445672865792/1ZQM9lNr_normal.jpg" TargetMode="External" /><Relationship Id="rId210" Type="http://schemas.openxmlformats.org/officeDocument/2006/relationships/hyperlink" Target="http://pbs.twimg.com/profile_images/793498273403199488/OoFtxree_normal.jpg" TargetMode="External" /><Relationship Id="rId211" Type="http://schemas.openxmlformats.org/officeDocument/2006/relationships/hyperlink" Target="http://pbs.twimg.com/profile_images/793498273403199488/OoFtxree_normal.jpg" TargetMode="External" /><Relationship Id="rId212" Type="http://schemas.openxmlformats.org/officeDocument/2006/relationships/hyperlink" Target="http://pbs.twimg.com/profile_images/793498273403199488/OoFtxree_normal.jpg" TargetMode="External" /><Relationship Id="rId213" Type="http://schemas.openxmlformats.org/officeDocument/2006/relationships/hyperlink" Target="http://pbs.twimg.com/profile_images/887996557286666240/9U9sDjxr_normal.jpg" TargetMode="External" /><Relationship Id="rId214" Type="http://schemas.openxmlformats.org/officeDocument/2006/relationships/hyperlink" Target="http://pbs.twimg.com/profile_images/793498273403199488/OoFtxree_normal.jpg" TargetMode="External" /><Relationship Id="rId215" Type="http://schemas.openxmlformats.org/officeDocument/2006/relationships/hyperlink" Target="http://pbs.twimg.com/profile_images/793498273403199488/OoFtxree_normal.jpg" TargetMode="External" /><Relationship Id="rId216" Type="http://schemas.openxmlformats.org/officeDocument/2006/relationships/hyperlink" Target="http://pbs.twimg.com/profile_images/1063194030111113216/-IKLo02r_normal.jpg" TargetMode="External" /><Relationship Id="rId217" Type="http://schemas.openxmlformats.org/officeDocument/2006/relationships/hyperlink" Target="http://pbs.twimg.com/profile_images/1063194030111113216/-IKLo02r_normal.jpg" TargetMode="External" /><Relationship Id="rId218" Type="http://schemas.openxmlformats.org/officeDocument/2006/relationships/hyperlink" Target="http://pbs.twimg.com/profile_images/1063194030111113216/-IKLo02r_normal.jpg" TargetMode="External" /><Relationship Id="rId219" Type="http://schemas.openxmlformats.org/officeDocument/2006/relationships/hyperlink" Target="http://pbs.twimg.com/profile_images/793498273403199488/OoFtxree_normal.jpg" TargetMode="External" /><Relationship Id="rId220" Type="http://schemas.openxmlformats.org/officeDocument/2006/relationships/hyperlink" Target="http://pbs.twimg.com/profile_images/793498273403199488/OoFtxree_normal.jpg" TargetMode="External" /><Relationship Id="rId221" Type="http://schemas.openxmlformats.org/officeDocument/2006/relationships/hyperlink" Target="http://pbs.twimg.com/profile_images/1017076004102303744/Ee4VXFgL_normal.jpg" TargetMode="External" /><Relationship Id="rId222" Type="http://schemas.openxmlformats.org/officeDocument/2006/relationships/hyperlink" Target="http://pbs.twimg.com/profile_images/793498273403199488/OoFtxree_normal.jpg" TargetMode="External" /><Relationship Id="rId223" Type="http://schemas.openxmlformats.org/officeDocument/2006/relationships/hyperlink" Target="http://pbs.twimg.com/profile_images/1084920961361600512/XEq12JCQ_normal.jpg" TargetMode="External" /><Relationship Id="rId224" Type="http://schemas.openxmlformats.org/officeDocument/2006/relationships/hyperlink" Target="http://pbs.twimg.com/profile_images/1084920961361600512/XEq12JCQ_normal.jpg" TargetMode="External" /><Relationship Id="rId225" Type="http://schemas.openxmlformats.org/officeDocument/2006/relationships/hyperlink" Target="http://pbs.twimg.com/profile_images/1084920961361600512/XEq12JCQ_normal.jpg" TargetMode="External" /><Relationship Id="rId226" Type="http://schemas.openxmlformats.org/officeDocument/2006/relationships/hyperlink" Target="http://pbs.twimg.com/profile_images/793498273403199488/OoFtxree_normal.jpg" TargetMode="External" /><Relationship Id="rId227" Type="http://schemas.openxmlformats.org/officeDocument/2006/relationships/hyperlink" Target="http://pbs.twimg.com/profile_images/793498273403199488/OoFtxree_normal.jpg" TargetMode="External" /><Relationship Id="rId228" Type="http://schemas.openxmlformats.org/officeDocument/2006/relationships/hyperlink" Target="http://pbs.twimg.com/profile_images/793498273403199488/OoFtxree_normal.jpg" TargetMode="External" /><Relationship Id="rId229" Type="http://schemas.openxmlformats.org/officeDocument/2006/relationships/hyperlink" Target="http://pbs.twimg.com/profile_images/793498273403199488/OoFtxree_normal.jpg" TargetMode="External" /><Relationship Id="rId230" Type="http://schemas.openxmlformats.org/officeDocument/2006/relationships/hyperlink" Target="http://pbs.twimg.com/profile_images/599363372778397696/KgwAoN4p_normal.jpg" TargetMode="External" /><Relationship Id="rId231" Type="http://schemas.openxmlformats.org/officeDocument/2006/relationships/hyperlink" Target="http://pbs.twimg.com/profile_images/793498273403199488/OoFtxree_normal.jpg" TargetMode="External" /><Relationship Id="rId232" Type="http://schemas.openxmlformats.org/officeDocument/2006/relationships/hyperlink" Target="http://pbs.twimg.com/profile_images/793498273403199488/OoFtxree_normal.jpg" TargetMode="External" /><Relationship Id="rId233" Type="http://schemas.openxmlformats.org/officeDocument/2006/relationships/hyperlink" Target="http://pbs.twimg.com/profile_images/793498273403199488/OoFtxree_normal.jpg" TargetMode="External" /><Relationship Id="rId234" Type="http://schemas.openxmlformats.org/officeDocument/2006/relationships/hyperlink" Target="http://pbs.twimg.com/profile_images/793498273403199488/OoFtxree_normal.jpg" TargetMode="External" /><Relationship Id="rId235" Type="http://schemas.openxmlformats.org/officeDocument/2006/relationships/hyperlink" Target="https://pbs.twimg.com/media/DzxCAZ7XcAIEZM7.jpg" TargetMode="External" /><Relationship Id="rId236" Type="http://schemas.openxmlformats.org/officeDocument/2006/relationships/hyperlink" Target="https://pbs.twimg.com/media/DzNc3_lUcAMDu8g.jpg" TargetMode="External" /><Relationship Id="rId237" Type="http://schemas.openxmlformats.org/officeDocument/2006/relationships/hyperlink" Target="http://pbs.twimg.com/profile_images/793498273403199488/OoFtxree_normal.jpg" TargetMode="External" /><Relationship Id="rId238" Type="http://schemas.openxmlformats.org/officeDocument/2006/relationships/hyperlink" Target="http://pbs.twimg.com/profile_images/793498273403199488/OoFtxree_normal.jpg" TargetMode="External" /><Relationship Id="rId239" Type="http://schemas.openxmlformats.org/officeDocument/2006/relationships/hyperlink" Target="https://pbs.twimg.com/media/DzxCAZ7XcAIEZM7.jpg" TargetMode="External" /><Relationship Id="rId240" Type="http://schemas.openxmlformats.org/officeDocument/2006/relationships/hyperlink" Target="http://pbs.twimg.com/profile_images/1097726252721557504/K5hgGbr9_normal.jpg" TargetMode="External" /><Relationship Id="rId241" Type="http://schemas.openxmlformats.org/officeDocument/2006/relationships/hyperlink" Target="http://pbs.twimg.com/profile_images/1097726252721557504/K5hgGbr9_normal.jpg" TargetMode="External" /><Relationship Id="rId242" Type="http://schemas.openxmlformats.org/officeDocument/2006/relationships/hyperlink" Target="http://pbs.twimg.com/profile_images/1097726252721557504/K5hgGbr9_normal.jpg" TargetMode="External" /><Relationship Id="rId243" Type="http://schemas.openxmlformats.org/officeDocument/2006/relationships/hyperlink" Target="http://pbs.twimg.com/profile_images/793498273403199488/OoFtxree_normal.jpg" TargetMode="External" /><Relationship Id="rId244" Type="http://schemas.openxmlformats.org/officeDocument/2006/relationships/hyperlink" Target="http://pbs.twimg.com/profile_images/793498273403199488/OoFtxree_normal.jpg" TargetMode="External" /><Relationship Id="rId245" Type="http://schemas.openxmlformats.org/officeDocument/2006/relationships/hyperlink" Target="https://pbs.twimg.com/tweet_video_thumb/Dzxod15WkAQNErC.jpg" TargetMode="External" /><Relationship Id="rId246" Type="http://schemas.openxmlformats.org/officeDocument/2006/relationships/hyperlink" Target="http://pbs.twimg.com/profile_images/793498273403199488/OoFtxree_normal.jpg" TargetMode="External" /><Relationship Id="rId247" Type="http://schemas.openxmlformats.org/officeDocument/2006/relationships/hyperlink" Target="http://pbs.twimg.com/profile_images/893913189502640128/oz-i_N9-_normal.jpg" TargetMode="External" /><Relationship Id="rId248" Type="http://schemas.openxmlformats.org/officeDocument/2006/relationships/hyperlink" Target="http://pbs.twimg.com/profile_images/793498273403199488/OoFtxree_normal.jpg" TargetMode="External" /><Relationship Id="rId249" Type="http://schemas.openxmlformats.org/officeDocument/2006/relationships/hyperlink" Target="http://pbs.twimg.com/profile_images/793498273403199488/OoFtxree_normal.jpg" TargetMode="External" /><Relationship Id="rId250" Type="http://schemas.openxmlformats.org/officeDocument/2006/relationships/hyperlink" Target="http://pbs.twimg.com/profile_images/1011258903403917313/8KannnG-_normal.jpg" TargetMode="External" /><Relationship Id="rId251" Type="http://schemas.openxmlformats.org/officeDocument/2006/relationships/hyperlink" Target="http://pbs.twimg.com/profile_images/793498273403199488/OoFtxree_normal.jpg" TargetMode="External" /><Relationship Id="rId252" Type="http://schemas.openxmlformats.org/officeDocument/2006/relationships/hyperlink" Target="http://pbs.twimg.com/profile_images/793498273403199488/OoFtxree_normal.jpg" TargetMode="External" /><Relationship Id="rId253" Type="http://schemas.openxmlformats.org/officeDocument/2006/relationships/hyperlink" Target="https://pbs.twimg.com/media/DzJ7ya_VsAE03ZE.jpg" TargetMode="External" /><Relationship Id="rId254" Type="http://schemas.openxmlformats.org/officeDocument/2006/relationships/hyperlink" Target="http://pbs.twimg.com/profile_images/793498273403199488/OoFtxree_normal.jpg" TargetMode="External" /><Relationship Id="rId255" Type="http://schemas.openxmlformats.org/officeDocument/2006/relationships/hyperlink" Target="http://pbs.twimg.com/profile_images/793498273403199488/OoFtxree_normal.jpg" TargetMode="External" /><Relationship Id="rId256" Type="http://schemas.openxmlformats.org/officeDocument/2006/relationships/hyperlink" Target="http://pbs.twimg.com/profile_images/793498273403199488/OoFtxree_normal.jpg" TargetMode="External" /><Relationship Id="rId257" Type="http://schemas.openxmlformats.org/officeDocument/2006/relationships/hyperlink" Target="http://pbs.twimg.com/profile_images/793498273403199488/OoFtxree_normal.jpg" TargetMode="External" /><Relationship Id="rId258" Type="http://schemas.openxmlformats.org/officeDocument/2006/relationships/hyperlink" Target="https://pbs.twimg.com/media/Dzt7ISgWoAE3Ikd.jpg" TargetMode="External" /><Relationship Id="rId259" Type="http://schemas.openxmlformats.org/officeDocument/2006/relationships/hyperlink" Target="https://pbs.twimg.com/media/Dylcr-sXgAEdj8q.jpg" TargetMode="External" /><Relationship Id="rId260" Type="http://schemas.openxmlformats.org/officeDocument/2006/relationships/hyperlink" Target="https://pbs.twimg.com/media/DzKDITCW0AM5RDM.jpg" TargetMode="External" /><Relationship Id="rId261" Type="http://schemas.openxmlformats.org/officeDocument/2006/relationships/hyperlink" Target="https://pbs.twimg.com/media/DzS-KoRW0AAIWYS.jpg" TargetMode="External" /><Relationship Id="rId262" Type="http://schemas.openxmlformats.org/officeDocument/2006/relationships/hyperlink" Target="http://pbs.twimg.com/profile_images/1076105606275174400/Pe0mHbRO_normal.jpg" TargetMode="External" /><Relationship Id="rId263" Type="http://schemas.openxmlformats.org/officeDocument/2006/relationships/hyperlink" Target="http://pbs.twimg.com/profile_images/1076105606275174400/Pe0mHbRO_normal.jpg" TargetMode="External" /><Relationship Id="rId264" Type="http://schemas.openxmlformats.org/officeDocument/2006/relationships/hyperlink" Target="http://pbs.twimg.com/profile_images/843312466280960000/lGHSSd0X_normal.jpg" TargetMode="External" /><Relationship Id="rId265" Type="http://schemas.openxmlformats.org/officeDocument/2006/relationships/hyperlink" Target="http://pbs.twimg.com/profile_images/843312466280960000/lGHSSd0X_normal.jpg" TargetMode="External" /><Relationship Id="rId266" Type="http://schemas.openxmlformats.org/officeDocument/2006/relationships/hyperlink" Target="http://pbs.twimg.com/profile_images/843312466280960000/lGHSSd0X_normal.jpg" TargetMode="External" /><Relationship Id="rId267" Type="http://schemas.openxmlformats.org/officeDocument/2006/relationships/hyperlink" Target="http://pbs.twimg.com/profile_images/843312466280960000/lGHSSd0X_normal.jpg" TargetMode="External" /><Relationship Id="rId268" Type="http://schemas.openxmlformats.org/officeDocument/2006/relationships/hyperlink" Target="http://pbs.twimg.com/profile_images/843312466280960000/lGHSSd0X_normal.jpg" TargetMode="External" /><Relationship Id="rId269" Type="http://schemas.openxmlformats.org/officeDocument/2006/relationships/hyperlink" Target="http://pbs.twimg.com/profile_images/843312466280960000/lGHSSd0X_normal.jpg" TargetMode="External" /><Relationship Id="rId270" Type="http://schemas.openxmlformats.org/officeDocument/2006/relationships/hyperlink" Target="http://pbs.twimg.com/profile_images/843312466280960000/lGHSSd0X_normal.jpg" TargetMode="External" /><Relationship Id="rId271" Type="http://schemas.openxmlformats.org/officeDocument/2006/relationships/hyperlink" Target="http://pbs.twimg.com/profile_images/843312466280960000/lGHSSd0X_normal.jpg" TargetMode="External" /><Relationship Id="rId272" Type="http://schemas.openxmlformats.org/officeDocument/2006/relationships/hyperlink" Target="http://pbs.twimg.com/profile_images/843312466280960000/lGHSSd0X_normal.jpg" TargetMode="External" /><Relationship Id="rId273" Type="http://schemas.openxmlformats.org/officeDocument/2006/relationships/hyperlink" Target="http://pbs.twimg.com/profile_images/843312466280960000/lGHSSd0X_normal.jpg" TargetMode="External" /><Relationship Id="rId274" Type="http://schemas.openxmlformats.org/officeDocument/2006/relationships/hyperlink" Target="http://pbs.twimg.com/profile_images/843312466280960000/lGHSSd0X_normal.jpg" TargetMode="External" /><Relationship Id="rId275" Type="http://schemas.openxmlformats.org/officeDocument/2006/relationships/hyperlink" Target="https://twitter.com/jeffbman/status/1094425927512137729" TargetMode="External" /><Relationship Id="rId276" Type="http://schemas.openxmlformats.org/officeDocument/2006/relationships/hyperlink" Target="https://twitter.com/sharpermanstan/status/1094581269428621313" TargetMode="External" /><Relationship Id="rId277" Type="http://schemas.openxmlformats.org/officeDocument/2006/relationships/hyperlink" Target="https://twitter.com/sharpermanstan/status/1094581269428621313" TargetMode="External" /><Relationship Id="rId278" Type="http://schemas.openxmlformats.org/officeDocument/2006/relationships/hyperlink" Target="https://twitter.com/sharpermanstan/status/1094581269428621313" TargetMode="External" /><Relationship Id="rId279" Type="http://schemas.openxmlformats.org/officeDocument/2006/relationships/hyperlink" Target="https://twitter.com/sharpermanstan/status/1094581269428621313" TargetMode="External" /><Relationship Id="rId280" Type="http://schemas.openxmlformats.org/officeDocument/2006/relationships/hyperlink" Target="https://twitter.com/sharpermanstan/status/1094581269428621313" TargetMode="External" /><Relationship Id="rId281" Type="http://schemas.openxmlformats.org/officeDocument/2006/relationships/hyperlink" Target="https://twitter.com/sharpermanstan/status/1094581269428621313" TargetMode="External" /><Relationship Id="rId282" Type="http://schemas.openxmlformats.org/officeDocument/2006/relationships/hyperlink" Target="https://twitter.com/sharpermanstan/status/1094581269428621313" TargetMode="External" /><Relationship Id="rId283" Type="http://schemas.openxmlformats.org/officeDocument/2006/relationships/hyperlink" Target="https://twitter.com/sharpermanstan/status/1094581269428621313" TargetMode="External" /><Relationship Id="rId284" Type="http://schemas.openxmlformats.org/officeDocument/2006/relationships/hyperlink" Target="https://twitter.com/sharpermanstan/status/1094581269428621313" TargetMode="External" /><Relationship Id="rId285" Type="http://schemas.openxmlformats.org/officeDocument/2006/relationships/hyperlink" Target="https://twitter.com/sharpermanstan/status/1094581269428621313" TargetMode="External" /><Relationship Id="rId286" Type="http://schemas.openxmlformats.org/officeDocument/2006/relationships/hyperlink" Target="https://twitter.com/sharpermanstan/status/1094581269428621313" TargetMode="External" /><Relationship Id="rId287" Type="http://schemas.openxmlformats.org/officeDocument/2006/relationships/hyperlink" Target="https://twitter.com/sharpermanstan/status/1094581269428621313" TargetMode="External" /><Relationship Id="rId288" Type="http://schemas.openxmlformats.org/officeDocument/2006/relationships/hyperlink" Target="https://twitter.com/sharpermanstan/status/1094581269428621313" TargetMode="External" /><Relationship Id="rId289" Type="http://schemas.openxmlformats.org/officeDocument/2006/relationships/hyperlink" Target="https://twitter.com/sharpermanstan/status/1094581269428621313" TargetMode="External" /><Relationship Id="rId290" Type="http://schemas.openxmlformats.org/officeDocument/2006/relationships/hyperlink" Target="https://twitter.com/sharpermanstan/status/1094581269428621313" TargetMode="External" /><Relationship Id="rId291" Type="http://schemas.openxmlformats.org/officeDocument/2006/relationships/hyperlink" Target="https://twitter.com/sharpermanstan/status/1094581269428621313" TargetMode="External" /><Relationship Id="rId292" Type="http://schemas.openxmlformats.org/officeDocument/2006/relationships/hyperlink" Target="https://twitter.com/sharpermanstan/status/1094581269428621313" TargetMode="External" /><Relationship Id="rId293" Type="http://schemas.openxmlformats.org/officeDocument/2006/relationships/hyperlink" Target="https://twitter.com/sharpermanstan/status/1094581269428621313" TargetMode="External" /><Relationship Id="rId294" Type="http://schemas.openxmlformats.org/officeDocument/2006/relationships/hyperlink" Target="https://twitter.com/sharpermanstan/status/1094581269428621313" TargetMode="External" /><Relationship Id="rId295" Type="http://schemas.openxmlformats.org/officeDocument/2006/relationships/hyperlink" Target="https://twitter.com/tims_pants/status/1095011281499766790" TargetMode="External" /><Relationship Id="rId296" Type="http://schemas.openxmlformats.org/officeDocument/2006/relationships/hyperlink" Target="https://twitter.com/tims_pants/status/1095011281499766790" TargetMode="External" /><Relationship Id="rId297" Type="http://schemas.openxmlformats.org/officeDocument/2006/relationships/hyperlink" Target="https://twitter.com/tims_pants/status/1095011281499766790" TargetMode="External" /><Relationship Id="rId298" Type="http://schemas.openxmlformats.org/officeDocument/2006/relationships/hyperlink" Target="https://twitter.com/brightember/status/1095072644481855488" TargetMode="External" /><Relationship Id="rId299" Type="http://schemas.openxmlformats.org/officeDocument/2006/relationships/hyperlink" Target="https://twitter.com/accuchek_de/status/1095601077171441664" TargetMode="External" /><Relationship Id="rId300" Type="http://schemas.openxmlformats.org/officeDocument/2006/relationships/hyperlink" Target="https://twitter.com/accuchek_de/status/1094876292879736833" TargetMode="External" /><Relationship Id="rId301" Type="http://schemas.openxmlformats.org/officeDocument/2006/relationships/hyperlink" Target="https://twitter.com/lisajeynd/status/1095792448410923013" TargetMode="External" /><Relationship Id="rId302" Type="http://schemas.openxmlformats.org/officeDocument/2006/relationships/hyperlink" Target="https://twitter.com/melodywhore/status/1095800808036278279" TargetMode="External" /><Relationship Id="rId303" Type="http://schemas.openxmlformats.org/officeDocument/2006/relationships/hyperlink" Target="https://twitter.com/bhinneka/status/1096695690200137728" TargetMode="External" /><Relationship Id="rId304" Type="http://schemas.openxmlformats.org/officeDocument/2006/relationships/hyperlink" Target="https://twitter.com/diabeteshf/status/1097274495763730435" TargetMode="External" /><Relationship Id="rId305" Type="http://schemas.openxmlformats.org/officeDocument/2006/relationships/hyperlink" Target="https://twitter.com/tayloraschott/status/1097561654621925377" TargetMode="External" /><Relationship Id="rId306" Type="http://schemas.openxmlformats.org/officeDocument/2006/relationships/hyperlink" Target="https://twitter.com/tayloraschott/status/1097561654621925377" TargetMode="External" /><Relationship Id="rId307" Type="http://schemas.openxmlformats.org/officeDocument/2006/relationships/hyperlink" Target="https://twitter.com/hakimgzl89/status/1097570394255421441" TargetMode="External" /><Relationship Id="rId308" Type="http://schemas.openxmlformats.org/officeDocument/2006/relationships/hyperlink" Target="https://twitter.com/stephenstype1/status/1097622382775320577" TargetMode="External" /><Relationship Id="rId309" Type="http://schemas.openxmlformats.org/officeDocument/2006/relationships/hyperlink" Target="https://twitter.com/stephenstype1/status/1097622523074830336" TargetMode="External" /><Relationship Id="rId310" Type="http://schemas.openxmlformats.org/officeDocument/2006/relationships/hyperlink" Target="https://twitter.com/lifeofadiabetic/status/1097622681472716803" TargetMode="External" /><Relationship Id="rId311" Type="http://schemas.openxmlformats.org/officeDocument/2006/relationships/hyperlink" Target="https://twitter.com/stephenstype1/status/1097622382775320577" TargetMode="External" /><Relationship Id="rId312" Type="http://schemas.openxmlformats.org/officeDocument/2006/relationships/hyperlink" Target="https://twitter.com/stephenstype1/status/1097622523074830336" TargetMode="External" /><Relationship Id="rId313" Type="http://schemas.openxmlformats.org/officeDocument/2006/relationships/hyperlink" Target="https://twitter.com/lifeofadiabetic/status/1097622681472716803" TargetMode="External" /><Relationship Id="rId314" Type="http://schemas.openxmlformats.org/officeDocument/2006/relationships/hyperlink" Target="https://twitter.com/stephenstype1/status/1097622382775320577" TargetMode="External" /><Relationship Id="rId315" Type="http://schemas.openxmlformats.org/officeDocument/2006/relationships/hyperlink" Target="https://twitter.com/stephenstype1/status/1097622382775320577" TargetMode="External" /><Relationship Id="rId316" Type="http://schemas.openxmlformats.org/officeDocument/2006/relationships/hyperlink" Target="https://twitter.com/stephenstype1/status/1097622523074830336" TargetMode="External" /><Relationship Id="rId317" Type="http://schemas.openxmlformats.org/officeDocument/2006/relationships/hyperlink" Target="https://twitter.com/stephenstype1/status/1097622523074830336" TargetMode="External" /><Relationship Id="rId318" Type="http://schemas.openxmlformats.org/officeDocument/2006/relationships/hyperlink" Target="https://twitter.com/lifeofadiabetic/status/1097622681472716803" TargetMode="External" /><Relationship Id="rId319" Type="http://schemas.openxmlformats.org/officeDocument/2006/relationships/hyperlink" Target="https://twitter.com/bianske/status/1097518353072173056" TargetMode="External" /><Relationship Id="rId320" Type="http://schemas.openxmlformats.org/officeDocument/2006/relationships/hyperlink" Target="https://twitter.com/bianske/status/1097519197561737216" TargetMode="External" /><Relationship Id="rId321" Type="http://schemas.openxmlformats.org/officeDocument/2006/relationships/hyperlink" Target="https://twitter.com/accuchek_nl/status/1097745878146826240" TargetMode="External" /><Relationship Id="rId322" Type="http://schemas.openxmlformats.org/officeDocument/2006/relationships/hyperlink" Target="https://twitter.com/accuchek_nl/status/1094943131567620098" TargetMode="External" /><Relationship Id="rId323" Type="http://schemas.openxmlformats.org/officeDocument/2006/relationships/hyperlink" Target="https://twitter.com/accuchek_nl/status/1095668410619289601" TargetMode="External" /><Relationship Id="rId324" Type="http://schemas.openxmlformats.org/officeDocument/2006/relationships/hyperlink" Target="https://twitter.com/accuchek_nl/status/1095955552939724800" TargetMode="External" /><Relationship Id="rId325" Type="http://schemas.openxmlformats.org/officeDocument/2006/relationships/hyperlink" Target="https://twitter.com/accuchek_nl/status/1096287993416073217" TargetMode="External" /><Relationship Id="rId326" Type="http://schemas.openxmlformats.org/officeDocument/2006/relationships/hyperlink" Target="https://twitter.com/accuchek_nl/status/1096432726343909376" TargetMode="External" /><Relationship Id="rId327" Type="http://schemas.openxmlformats.org/officeDocument/2006/relationships/hyperlink" Target="https://twitter.com/accuchek_nl/status/1097481356945305600" TargetMode="External" /><Relationship Id="rId328" Type="http://schemas.openxmlformats.org/officeDocument/2006/relationships/hyperlink" Target="https://twitter.com/peterbdale/status/1097768309141921793" TargetMode="External" /><Relationship Id="rId329" Type="http://schemas.openxmlformats.org/officeDocument/2006/relationships/hyperlink" Target="https://twitter.com/accuchek_pk/status/1095613880963874821" TargetMode="External" /><Relationship Id="rId330" Type="http://schemas.openxmlformats.org/officeDocument/2006/relationships/hyperlink" Target="https://twitter.com/accuchek_pk/status/1097069044589580289" TargetMode="External" /><Relationship Id="rId331" Type="http://schemas.openxmlformats.org/officeDocument/2006/relationships/hyperlink" Target="https://twitter.com/accuchek_pk/status/1097860888458084353" TargetMode="External" /><Relationship Id="rId332" Type="http://schemas.openxmlformats.org/officeDocument/2006/relationships/hyperlink" Target="https://twitter.com/lipbalmdesigns/status/1094699289719263233" TargetMode="External" /><Relationship Id="rId333" Type="http://schemas.openxmlformats.org/officeDocument/2006/relationships/hyperlink" Target="https://twitter.com/lipbalmdesigns/status/1095120620940079104" TargetMode="External" /><Relationship Id="rId334" Type="http://schemas.openxmlformats.org/officeDocument/2006/relationships/hyperlink" Target="https://twitter.com/lipbalmdesigns/status/1095127285819211776" TargetMode="External" /><Relationship Id="rId335" Type="http://schemas.openxmlformats.org/officeDocument/2006/relationships/hyperlink" Target="https://twitter.com/lipbalmdesigns/status/1097183366091366402" TargetMode="External" /><Relationship Id="rId336" Type="http://schemas.openxmlformats.org/officeDocument/2006/relationships/hyperlink" Target="https://twitter.com/lipbalmdesigns/status/1097231056498016256" TargetMode="External" /><Relationship Id="rId337" Type="http://schemas.openxmlformats.org/officeDocument/2006/relationships/hyperlink" Target="https://twitter.com/lipbalmdesigns/status/1097892823322497024" TargetMode="External" /><Relationship Id="rId338" Type="http://schemas.openxmlformats.org/officeDocument/2006/relationships/hyperlink" Target="https://twitter.com/accuchek_us/status/1094961234783469569" TargetMode="External" /><Relationship Id="rId339" Type="http://schemas.openxmlformats.org/officeDocument/2006/relationships/hyperlink" Target="https://twitter.com/cwdiabetes/status/1094972786907451392" TargetMode="External" /><Relationship Id="rId340" Type="http://schemas.openxmlformats.org/officeDocument/2006/relationships/hyperlink" Target="https://twitter.com/kfer_games/status/1094964746128969728" TargetMode="External" /><Relationship Id="rId341" Type="http://schemas.openxmlformats.org/officeDocument/2006/relationships/hyperlink" Target="https://twitter.com/kfer_games/status/1094979721744605184" TargetMode="External" /><Relationship Id="rId342" Type="http://schemas.openxmlformats.org/officeDocument/2006/relationships/hyperlink" Target="https://twitter.com/kfer_games/status/1094990731268313088" TargetMode="External" /><Relationship Id="rId343" Type="http://schemas.openxmlformats.org/officeDocument/2006/relationships/hyperlink" Target="https://twitter.com/accuchek_us/status/1094963389053521920" TargetMode="External" /><Relationship Id="rId344" Type="http://schemas.openxmlformats.org/officeDocument/2006/relationships/hyperlink" Target="https://twitter.com/accuchek_us/status/1094979975445467136" TargetMode="External" /><Relationship Id="rId345" Type="http://schemas.openxmlformats.org/officeDocument/2006/relationships/hyperlink" Target="https://twitter.com/cwdiabetes/status/1094972786907451392" TargetMode="External" /><Relationship Id="rId346" Type="http://schemas.openxmlformats.org/officeDocument/2006/relationships/hyperlink" Target="https://twitter.com/cwdiabetes/status/1094972786907451392" TargetMode="External" /><Relationship Id="rId347" Type="http://schemas.openxmlformats.org/officeDocument/2006/relationships/hyperlink" Target="https://twitter.com/kfer_games/status/1094964746128969728" TargetMode="External" /><Relationship Id="rId348" Type="http://schemas.openxmlformats.org/officeDocument/2006/relationships/hyperlink" Target="https://twitter.com/kfer_games/status/1094979721744605184" TargetMode="External" /><Relationship Id="rId349" Type="http://schemas.openxmlformats.org/officeDocument/2006/relationships/hyperlink" Target="https://twitter.com/kfer_games/status/1094990731268313088" TargetMode="External" /><Relationship Id="rId350" Type="http://schemas.openxmlformats.org/officeDocument/2006/relationships/hyperlink" Target="https://twitter.com/accuchek_us/status/1094963389053521920" TargetMode="External" /><Relationship Id="rId351" Type="http://schemas.openxmlformats.org/officeDocument/2006/relationships/hyperlink" Target="https://twitter.com/accuchek_us/status/1094979975445467136" TargetMode="External" /><Relationship Id="rId352" Type="http://schemas.openxmlformats.org/officeDocument/2006/relationships/hyperlink" Target="https://twitter.com/kfer_games/status/1094964746128969728" TargetMode="External" /><Relationship Id="rId353" Type="http://schemas.openxmlformats.org/officeDocument/2006/relationships/hyperlink" Target="https://twitter.com/kfer_games/status/1094979721744605184" TargetMode="External" /><Relationship Id="rId354" Type="http://schemas.openxmlformats.org/officeDocument/2006/relationships/hyperlink" Target="https://twitter.com/kfer_games/status/1094990731268313088" TargetMode="External" /><Relationship Id="rId355" Type="http://schemas.openxmlformats.org/officeDocument/2006/relationships/hyperlink" Target="https://twitter.com/accuchek_us/status/1094963389053521920" TargetMode="External" /><Relationship Id="rId356" Type="http://schemas.openxmlformats.org/officeDocument/2006/relationships/hyperlink" Target="https://twitter.com/accuchek_us/status/1094979975445467136" TargetMode="External" /><Relationship Id="rId357" Type="http://schemas.openxmlformats.org/officeDocument/2006/relationships/hyperlink" Target="https://twitter.com/accuchek_us/status/1094995048243048448" TargetMode="External" /><Relationship Id="rId358" Type="http://schemas.openxmlformats.org/officeDocument/2006/relationships/hyperlink" Target="https://twitter.com/ada_diabetespro/status/1094996096512868353" TargetMode="External" /><Relationship Id="rId359" Type="http://schemas.openxmlformats.org/officeDocument/2006/relationships/hyperlink" Target="https://twitter.com/accuchek_us/status/1094996930118254593" TargetMode="External" /><Relationship Id="rId360" Type="http://schemas.openxmlformats.org/officeDocument/2006/relationships/hyperlink" Target="https://twitter.com/diabetesheroes/status/1095013431420149760" TargetMode="External" /><Relationship Id="rId361" Type="http://schemas.openxmlformats.org/officeDocument/2006/relationships/hyperlink" Target="https://twitter.com/accuchek_us/status/1095017037871616000" TargetMode="External" /><Relationship Id="rId362" Type="http://schemas.openxmlformats.org/officeDocument/2006/relationships/hyperlink" Target="https://twitter.com/diatribenews/status/1092852858985172992" TargetMode="External" /><Relationship Id="rId363" Type="http://schemas.openxmlformats.org/officeDocument/2006/relationships/hyperlink" Target="https://twitter.com/accuchek_us/status/1095051141421977601" TargetMode="External" /><Relationship Id="rId364" Type="http://schemas.openxmlformats.org/officeDocument/2006/relationships/hyperlink" Target="https://twitter.com/accuchek_us/status/1095056813081399302" TargetMode="External" /><Relationship Id="rId365" Type="http://schemas.openxmlformats.org/officeDocument/2006/relationships/hyperlink" Target="https://twitter.com/accuchek_us/status/1095310445706137603" TargetMode="External" /><Relationship Id="rId366" Type="http://schemas.openxmlformats.org/officeDocument/2006/relationships/hyperlink" Target="https://twitter.com/hangrypancreas/status/1095043762957340672" TargetMode="External" /><Relationship Id="rId367" Type="http://schemas.openxmlformats.org/officeDocument/2006/relationships/hyperlink" Target="https://twitter.com/hangrypancreas/status/1095063004020797440" TargetMode="External" /><Relationship Id="rId368" Type="http://schemas.openxmlformats.org/officeDocument/2006/relationships/hyperlink" Target="https://twitter.com/accuchek_us/status/1095014493975916544" TargetMode="External" /><Relationship Id="rId369" Type="http://schemas.openxmlformats.org/officeDocument/2006/relationships/hyperlink" Target="https://twitter.com/accuchek_us/status/1095053515179913222" TargetMode="External" /><Relationship Id="rId370" Type="http://schemas.openxmlformats.org/officeDocument/2006/relationships/hyperlink" Target="https://twitter.com/accuchek_us/status/1095312023905292295" TargetMode="External" /><Relationship Id="rId371" Type="http://schemas.openxmlformats.org/officeDocument/2006/relationships/hyperlink" Target="https://twitter.com/diabetesmine/status/1095057386744745984" TargetMode="External" /><Relationship Id="rId372" Type="http://schemas.openxmlformats.org/officeDocument/2006/relationships/hyperlink" Target="https://twitter.com/accuchek_us/status/1095012830540115968" TargetMode="External" /><Relationship Id="rId373" Type="http://schemas.openxmlformats.org/officeDocument/2006/relationships/hyperlink" Target="https://twitter.com/accuchek_us/status/1095331868218703872" TargetMode="External" /><Relationship Id="rId374" Type="http://schemas.openxmlformats.org/officeDocument/2006/relationships/hyperlink" Target="https://twitter.com/johnspiral/status/1096031169777467394" TargetMode="External" /><Relationship Id="rId375" Type="http://schemas.openxmlformats.org/officeDocument/2006/relationships/hyperlink" Target="https://twitter.com/johnspiral/status/1096493782726557697" TargetMode="External" /><Relationship Id="rId376" Type="http://schemas.openxmlformats.org/officeDocument/2006/relationships/hyperlink" Target="https://twitter.com/accuchek_us/status/1096085331626082307" TargetMode="External" /><Relationship Id="rId377" Type="http://schemas.openxmlformats.org/officeDocument/2006/relationships/hyperlink" Target="https://twitter.com/pbluenovember/status/1095673634377609217" TargetMode="External" /><Relationship Id="rId378" Type="http://schemas.openxmlformats.org/officeDocument/2006/relationships/hyperlink" Target="https://twitter.com/accuchek_us/status/1096106178503999489" TargetMode="External" /><Relationship Id="rId379" Type="http://schemas.openxmlformats.org/officeDocument/2006/relationships/hyperlink" Target="https://twitter.com/grumpy_pumper/status/1094845990392291328" TargetMode="External" /><Relationship Id="rId380" Type="http://schemas.openxmlformats.org/officeDocument/2006/relationships/hyperlink" Target="https://twitter.com/grumpy_pumper/status/1095947477193236480" TargetMode="External" /><Relationship Id="rId381" Type="http://schemas.openxmlformats.org/officeDocument/2006/relationships/hyperlink" Target="https://twitter.com/grumpy_pumper/status/1095418999326863360" TargetMode="External" /><Relationship Id="rId382" Type="http://schemas.openxmlformats.org/officeDocument/2006/relationships/hyperlink" Target="https://twitter.com/grumpy_pumper/status/1095418999326863360" TargetMode="External" /><Relationship Id="rId383" Type="http://schemas.openxmlformats.org/officeDocument/2006/relationships/hyperlink" Target="https://twitter.com/accuchek_us/status/1095050957065515008" TargetMode="External" /><Relationship Id="rId384" Type="http://schemas.openxmlformats.org/officeDocument/2006/relationships/hyperlink" Target="https://twitter.com/accuchek_us/status/1095322750380584961" TargetMode="External" /><Relationship Id="rId385" Type="http://schemas.openxmlformats.org/officeDocument/2006/relationships/hyperlink" Target="https://twitter.com/accuchek_us/status/1095418735077277696" TargetMode="External" /><Relationship Id="rId386" Type="http://schemas.openxmlformats.org/officeDocument/2006/relationships/hyperlink" Target="https://twitter.com/accuchek_us/status/1095421481314648065" TargetMode="External" /><Relationship Id="rId387" Type="http://schemas.openxmlformats.org/officeDocument/2006/relationships/hyperlink" Target="https://twitter.com/accuchek_us/status/1096107385184284673" TargetMode="External" /><Relationship Id="rId388" Type="http://schemas.openxmlformats.org/officeDocument/2006/relationships/hyperlink" Target="https://twitter.com/accuchek_us/status/1096147700121251842" TargetMode="External" /><Relationship Id="rId389" Type="http://schemas.openxmlformats.org/officeDocument/2006/relationships/hyperlink" Target="https://twitter.com/accuchek_us/status/1096159290451259398" TargetMode="External" /><Relationship Id="rId390" Type="http://schemas.openxmlformats.org/officeDocument/2006/relationships/hyperlink" Target="https://twitter.com/lifeforachild/status/1096347064559067138" TargetMode="External" /><Relationship Id="rId391" Type="http://schemas.openxmlformats.org/officeDocument/2006/relationships/hyperlink" Target="https://twitter.com/accuchek_us/status/1096461369975734273" TargetMode="External" /><Relationship Id="rId392" Type="http://schemas.openxmlformats.org/officeDocument/2006/relationships/hyperlink" Target="https://twitter.com/accuchek_us/status/1096465632923652096" TargetMode="External" /><Relationship Id="rId393" Type="http://schemas.openxmlformats.org/officeDocument/2006/relationships/hyperlink" Target="https://twitter.com/accuchek_us/status/1096466614642454528" TargetMode="External" /><Relationship Id="rId394" Type="http://schemas.openxmlformats.org/officeDocument/2006/relationships/hyperlink" Target="https://twitter.com/marcynovakwx/status/1096466475177656320" TargetMode="External" /><Relationship Id="rId395" Type="http://schemas.openxmlformats.org/officeDocument/2006/relationships/hyperlink" Target="https://twitter.com/accuchek_us/status/1096466183660994562" TargetMode="External" /><Relationship Id="rId396" Type="http://schemas.openxmlformats.org/officeDocument/2006/relationships/hyperlink" Target="https://twitter.com/accuchek_us/status/1096486944882782210" TargetMode="External" /><Relationship Id="rId397" Type="http://schemas.openxmlformats.org/officeDocument/2006/relationships/hyperlink" Target="https://twitter.com/justiceseeker03/status/1096112626218749953" TargetMode="External" /><Relationship Id="rId398" Type="http://schemas.openxmlformats.org/officeDocument/2006/relationships/hyperlink" Target="https://twitter.com/justiceseeker03/status/1096497009186562049" TargetMode="External" /><Relationship Id="rId399" Type="http://schemas.openxmlformats.org/officeDocument/2006/relationships/hyperlink" Target="https://twitter.com/justiceseeker03/status/1096507743857528832" TargetMode="External" /><Relationship Id="rId400" Type="http://schemas.openxmlformats.org/officeDocument/2006/relationships/hyperlink" Target="https://twitter.com/accuchek_us/status/1096489135764881409" TargetMode="External" /><Relationship Id="rId401" Type="http://schemas.openxmlformats.org/officeDocument/2006/relationships/hyperlink" Target="https://twitter.com/accuchek_us/status/1096505970077982722" TargetMode="External" /><Relationship Id="rId402" Type="http://schemas.openxmlformats.org/officeDocument/2006/relationships/hyperlink" Target="https://twitter.com/chelcierice/status/1097230130051760128" TargetMode="External" /><Relationship Id="rId403" Type="http://schemas.openxmlformats.org/officeDocument/2006/relationships/hyperlink" Target="https://twitter.com/accuchek_us/status/1097495487173849088" TargetMode="External" /><Relationship Id="rId404" Type="http://schemas.openxmlformats.org/officeDocument/2006/relationships/hyperlink" Target="https://twitter.com/beyondtype2/status/1095389273585418240" TargetMode="External" /><Relationship Id="rId405" Type="http://schemas.openxmlformats.org/officeDocument/2006/relationships/hyperlink" Target="https://twitter.com/beyondtype2/status/1096182997512900608" TargetMode="External" /><Relationship Id="rId406" Type="http://schemas.openxmlformats.org/officeDocument/2006/relationships/hyperlink" Target="https://twitter.com/beyondtype2/status/1097608551109820416" TargetMode="External" /><Relationship Id="rId407" Type="http://schemas.openxmlformats.org/officeDocument/2006/relationships/hyperlink" Target="https://twitter.com/accuchek_us/status/1095389494717661184" TargetMode="External" /><Relationship Id="rId408" Type="http://schemas.openxmlformats.org/officeDocument/2006/relationships/hyperlink" Target="https://twitter.com/accuchek_us/status/1095390151268859904" TargetMode="External" /><Relationship Id="rId409" Type="http://schemas.openxmlformats.org/officeDocument/2006/relationships/hyperlink" Target="https://twitter.com/accuchek_us/status/1096461635894591488" TargetMode="External" /><Relationship Id="rId410" Type="http://schemas.openxmlformats.org/officeDocument/2006/relationships/hyperlink" Target="https://twitter.com/accuchek_us/status/1097605299148599298" TargetMode="External" /><Relationship Id="rId411" Type="http://schemas.openxmlformats.org/officeDocument/2006/relationships/hyperlink" Target="https://twitter.com/peterbdale/status/1097768309141921793" TargetMode="External" /><Relationship Id="rId412" Type="http://schemas.openxmlformats.org/officeDocument/2006/relationships/hyperlink" Target="https://twitter.com/accuchek_us/status/1097844450510942208" TargetMode="External" /><Relationship Id="rId413" Type="http://schemas.openxmlformats.org/officeDocument/2006/relationships/hyperlink" Target="https://twitter.com/accuchek_us/status/1097846456474628096" TargetMode="External" /><Relationship Id="rId414" Type="http://schemas.openxmlformats.org/officeDocument/2006/relationships/hyperlink" Target="https://twitter.com/accuchek_us/status/1097850428241428480" TargetMode="External" /><Relationship Id="rId415" Type="http://schemas.openxmlformats.org/officeDocument/2006/relationships/hyperlink" Target="https://twitter.com/accuchek_us/status/1097851171048443904" TargetMode="External" /><Relationship Id="rId416" Type="http://schemas.openxmlformats.org/officeDocument/2006/relationships/hyperlink" Target="https://twitter.com/renzas/status/1097825006434828288" TargetMode="External" /><Relationship Id="rId417" Type="http://schemas.openxmlformats.org/officeDocument/2006/relationships/hyperlink" Target="https://twitter.com/accuchek_us/status/1095322750380584961" TargetMode="External" /><Relationship Id="rId418" Type="http://schemas.openxmlformats.org/officeDocument/2006/relationships/hyperlink" Target="https://twitter.com/accuchek_us/status/1095418735077277696" TargetMode="External" /><Relationship Id="rId419" Type="http://schemas.openxmlformats.org/officeDocument/2006/relationships/hyperlink" Target="https://twitter.com/accuchek_us/status/1095421481314648065" TargetMode="External" /><Relationship Id="rId420" Type="http://schemas.openxmlformats.org/officeDocument/2006/relationships/hyperlink" Target="https://twitter.com/accuchek_us/status/1097868449886412800" TargetMode="External" /><Relationship Id="rId421" Type="http://schemas.openxmlformats.org/officeDocument/2006/relationships/hyperlink" Target="https://twitter.com/pinkieheather/status/1096159387067076608" TargetMode="External" /><Relationship Id="rId422" Type="http://schemas.openxmlformats.org/officeDocument/2006/relationships/hyperlink" Target="https://twitter.com/pinkieheather/status/1096495302540955651" TargetMode="External" /><Relationship Id="rId423" Type="http://schemas.openxmlformats.org/officeDocument/2006/relationships/hyperlink" Target="https://twitter.com/pinkieheather/status/1097868832117542912" TargetMode="External" /><Relationship Id="rId424" Type="http://schemas.openxmlformats.org/officeDocument/2006/relationships/hyperlink" Target="https://twitter.com/accuchek_us/status/1096158851018252288" TargetMode="External" /><Relationship Id="rId425" Type="http://schemas.openxmlformats.org/officeDocument/2006/relationships/hyperlink" Target="https://twitter.com/accuchek_us/status/1096487826580013056" TargetMode="External" /><Relationship Id="rId426" Type="http://schemas.openxmlformats.org/officeDocument/2006/relationships/hyperlink" Target="https://twitter.com/accuchek_us/status/1097867324797976578" TargetMode="External" /><Relationship Id="rId427" Type="http://schemas.openxmlformats.org/officeDocument/2006/relationships/hyperlink" Target="https://twitter.com/accuchek_us/status/1097879906929856513" TargetMode="External" /><Relationship Id="rId428" Type="http://schemas.openxmlformats.org/officeDocument/2006/relationships/hyperlink" Target="https://twitter.com/thedinobetic/status/1097895989099274240" TargetMode="External" /><Relationship Id="rId429" Type="http://schemas.openxmlformats.org/officeDocument/2006/relationships/hyperlink" Target="https://twitter.com/accuchek_us/status/1097844084784418816" TargetMode="External" /><Relationship Id="rId430" Type="http://schemas.openxmlformats.org/officeDocument/2006/relationships/hyperlink" Target="https://twitter.com/accuchek_us/status/1097910583213674498" TargetMode="External" /><Relationship Id="rId431" Type="http://schemas.openxmlformats.org/officeDocument/2006/relationships/hyperlink" Target="https://twitter.com/lifeofadiabetic/status/1097622681472716803" TargetMode="External" /><Relationship Id="rId432" Type="http://schemas.openxmlformats.org/officeDocument/2006/relationships/hyperlink" Target="https://twitter.com/accuchek_us/status/1097912228777521153" TargetMode="External" /><Relationship Id="rId433" Type="http://schemas.openxmlformats.org/officeDocument/2006/relationships/hyperlink" Target="https://twitter.com/accuchek_us/status/1095056418141622274" TargetMode="External" /><Relationship Id="rId434" Type="http://schemas.openxmlformats.org/officeDocument/2006/relationships/hyperlink" Target="https://twitter.com/accuchek_us/status/1095074317199642625" TargetMode="External" /><Relationship Id="rId435" Type="http://schemas.openxmlformats.org/officeDocument/2006/relationships/hyperlink" Target="https://twitter.com/accuchek_us/status/1096105185963843584" TargetMode="External" /><Relationship Id="rId436" Type="http://schemas.openxmlformats.org/officeDocument/2006/relationships/hyperlink" Target="https://twitter.com/accuchek_us/status/1096105912383746048" TargetMode="External" /><Relationship Id="rId437" Type="http://schemas.openxmlformats.org/officeDocument/2006/relationships/hyperlink" Target="https://twitter.com/accuchek_us/status/1096107213553311746" TargetMode="External" /><Relationship Id="rId438" Type="http://schemas.openxmlformats.org/officeDocument/2006/relationships/hyperlink" Target="https://twitter.com/accuchek_us/status/1096127977304272896" TargetMode="External" /><Relationship Id="rId439" Type="http://schemas.openxmlformats.org/officeDocument/2006/relationships/hyperlink" Target="https://twitter.com/accuchek_us/status/1097606387499184128" TargetMode="External" /><Relationship Id="rId440" Type="http://schemas.openxmlformats.org/officeDocument/2006/relationships/hyperlink" Target="https://twitter.com/accuchekchile/status/1094929044813111298" TargetMode="External" /><Relationship Id="rId441" Type="http://schemas.openxmlformats.org/officeDocument/2006/relationships/hyperlink" Target="https://twitter.com/accuchekchile/status/1095382024901267456" TargetMode="External" /><Relationship Id="rId442" Type="http://schemas.openxmlformats.org/officeDocument/2006/relationships/hyperlink" Target="https://twitter.com/accuchekchile/status/1096106802037604353" TargetMode="External" /><Relationship Id="rId443" Type="http://schemas.openxmlformats.org/officeDocument/2006/relationships/hyperlink" Target="https://twitter.com/accuchekchile/status/1097925322052456448" TargetMode="External" /><Relationship Id="rId444" Type="http://schemas.openxmlformats.org/officeDocument/2006/relationships/hyperlink" Target="https://twitter.com/accuchekchile/status/1097948939326754817" TargetMode="External" /><Relationship Id="rId445" Type="http://schemas.openxmlformats.org/officeDocument/2006/relationships/hyperlink" Target="https://twitter.com/sweetpeagifts/status/1094684815587246080" TargetMode="External" /><Relationship Id="rId446" Type="http://schemas.openxmlformats.org/officeDocument/2006/relationships/hyperlink" Target="https://twitter.com/sweetpeagifts/status/1094692667823411200" TargetMode="External" /><Relationship Id="rId447" Type="http://schemas.openxmlformats.org/officeDocument/2006/relationships/hyperlink" Target="https://twitter.com/sweetpeagifts/status/1094770720742219777" TargetMode="External" /><Relationship Id="rId448" Type="http://schemas.openxmlformats.org/officeDocument/2006/relationships/hyperlink" Target="https://twitter.com/sweetpeagifts/status/1095120435803492352" TargetMode="External" /><Relationship Id="rId449" Type="http://schemas.openxmlformats.org/officeDocument/2006/relationships/hyperlink" Target="https://twitter.com/sweetpeagifts/status/1096919599931686912" TargetMode="External" /><Relationship Id="rId450" Type="http://schemas.openxmlformats.org/officeDocument/2006/relationships/hyperlink" Target="https://twitter.com/sweetpeagifts/status/1096960067608473600" TargetMode="External" /><Relationship Id="rId451" Type="http://schemas.openxmlformats.org/officeDocument/2006/relationships/hyperlink" Target="https://twitter.com/sweetpeagifts/status/1097183069247811587" TargetMode="External" /><Relationship Id="rId452" Type="http://schemas.openxmlformats.org/officeDocument/2006/relationships/hyperlink" Target="https://twitter.com/sweetpeagifts/status/1097287250185019393" TargetMode="External" /><Relationship Id="rId453" Type="http://schemas.openxmlformats.org/officeDocument/2006/relationships/hyperlink" Target="https://twitter.com/sweetpeagifts/status/1097875144826081283" TargetMode="External" /><Relationship Id="rId454" Type="http://schemas.openxmlformats.org/officeDocument/2006/relationships/hyperlink" Target="https://twitter.com/sweetpeagifts/status/1097878406459469824" TargetMode="External" /><Relationship Id="rId455" Type="http://schemas.openxmlformats.org/officeDocument/2006/relationships/hyperlink" Target="https://twitter.com/sweetpeagifts/status/1097949888481054720" TargetMode="External" /><Relationship Id="rId456" Type="http://schemas.openxmlformats.org/officeDocument/2006/relationships/hyperlink" Target="https://api.twitter.com/1.1/geo/id/4ec01c9dbc693497.json" TargetMode="External" /><Relationship Id="rId457" Type="http://schemas.openxmlformats.org/officeDocument/2006/relationships/hyperlink" Target="https://api.twitter.com/1.1/geo/id/4ec01c9dbc693497.json" TargetMode="External" /><Relationship Id="rId458" Type="http://schemas.openxmlformats.org/officeDocument/2006/relationships/hyperlink" Target="https://api.twitter.com/1.1/geo/id/4ec01c9dbc693497.json" TargetMode="External" /><Relationship Id="rId459" Type="http://schemas.openxmlformats.org/officeDocument/2006/relationships/hyperlink" Target="https://api.twitter.com/1.1/geo/id/4ec01c9dbc693497.json" TargetMode="External" /><Relationship Id="rId460" Type="http://schemas.openxmlformats.org/officeDocument/2006/relationships/hyperlink" Target="https://api.twitter.com/1.1/geo/id/4ec01c9dbc693497.json" TargetMode="External" /><Relationship Id="rId461" Type="http://schemas.openxmlformats.org/officeDocument/2006/relationships/hyperlink" Target="https://api.twitter.com/1.1/geo/id/4ec01c9dbc693497.json" TargetMode="External" /><Relationship Id="rId462" Type="http://schemas.openxmlformats.org/officeDocument/2006/relationships/hyperlink" Target="https://api.twitter.com/1.1/geo/id/4ec01c9dbc693497.json" TargetMode="External" /><Relationship Id="rId463" Type="http://schemas.openxmlformats.org/officeDocument/2006/relationships/hyperlink" Target="https://api.twitter.com/1.1/geo/id/4ec01c9dbc693497.json" TargetMode="External" /><Relationship Id="rId464" Type="http://schemas.openxmlformats.org/officeDocument/2006/relationships/hyperlink" Target="https://api.twitter.com/1.1/geo/id/4ec01c9dbc693497.json" TargetMode="External" /><Relationship Id="rId465" Type="http://schemas.openxmlformats.org/officeDocument/2006/relationships/hyperlink" Target="https://api.twitter.com/1.1/geo/id/4ec01c9dbc693497.json" TargetMode="External" /><Relationship Id="rId466" Type="http://schemas.openxmlformats.org/officeDocument/2006/relationships/hyperlink" Target="https://api.twitter.com/1.1/geo/id/4ec01c9dbc693497.json" TargetMode="External" /><Relationship Id="rId467" Type="http://schemas.openxmlformats.org/officeDocument/2006/relationships/hyperlink" Target="https://api.twitter.com/1.1/geo/id/4ec01c9dbc693497.json" TargetMode="External" /><Relationship Id="rId468" Type="http://schemas.openxmlformats.org/officeDocument/2006/relationships/hyperlink" Target="https://api.twitter.com/1.1/geo/id/4ec01c9dbc693497.json" TargetMode="External" /><Relationship Id="rId469" Type="http://schemas.openxmlformats.org/officeDocument/2006/relationships/hyperlink" Target="https://api.twitter.com/1.1/geo/id/4ec01c9dbc693497.json" TargetMode="External" /><Relationship Id="rId470" Type="http://schemas.openxmlformats.org/officeDocument/2006/relationships/hyperlink" Target="https://api.twitter.com/1.1/geo/id/4ec01c9dbc693497.json" TargetMode="External" /><Relationship Id="rId471" Type="http://schemas.openxmlformats.org/officeDocument/2006/relationships/hyperlink" Target="https://api.twitter.com/1.1/geo/id/4ec01c9dbc693497.json" TargetMode="External" /><Relationship Id="rId472" Type="http://schemas.openxmlformats.org/officeDocument/2006/relationships/hyperlink" Target="https://api.twitter.com/1.1/geo/id/4ec01c9dbc693497.json" TargetMode="External" /><Relationship Id="rId473" Type="http://schemas.openxmlformats.org/officeDocument/2006/relationships/hyperlink" Target="https://api.twitter.com/1.1/geo/id/4ec01c9dbc693497.json" TargetMode="External" /><Relationship Id="rId474" Type="http://schemas.openxmlformats.org/officeDocument/2006/relationships/hyperlink" Target="https://api.twitter.com/1.1/geo/id/4ec01c9dbc693497.json" TargetMode="External" /><Relationship Id="rId475" Type="http://schemas.openxmlformats.org/officeDocument/2006/relationships/hyperlink" Target="https://api.twitter.com/1.1/geo/id/4393349f368f67a1.json" TargetMode="External" /><Relationship Id="rId476" Type="http://schemas.openxmlformats.org/officeDocument/2006/relationships/hyperlink" Target="https://api.twitter.com/1.1/geo/id/4393349f368f67a1.json" TargetMode="External" /><Relationship Id="rId477" Type="http://schemas.openxmlformats.org/officeDocument/2006/relationships/hyperlink" Target="https://api.twitter.com/1.1/geo/id/4393349f368f67a1.json" TargetMode="External" /><Relationship Id="rId478" Type="http://schemas.openxmlformats.org/officeDocument/2006/relationships/hyperlink" Target="https://api.twitter.com/1.1/geo/id/67b98f17fdcf20be.json" TargetMode="External" /><Relationship Id="rId479" Type="http://schemas.openxmlformats.org/officeDocument/2006/relationships/hyperlink" Target="https://api.twitter.com/1.1/geo/id/1010ecfa7d3a40f8.json" TargetMode="External" /><Relationship Id="rId480" Type="http://schemas.openxmlformats.org/officeDocument/2006/relationships/hyperlink" Target="https://api.twitter.com/1.1/geo/id/1010ecfa7d3a40f8.json" TargetMode="External" /><Relationship Id="rId481" Type="http://schemas.openxmlformats.org/officeDocument/2006/relationships/hyperlink" Target="https://www.facebook.com/100009867372774/posts/808553339483571/" TargetMode="External" /><Relationship Id="rId482" Type="http://schemas.openxmlformats.org/officeDocument/2006/relationships/hyperlink" Target="https://twitter.com/accuchek_us/status/1097606387499184128" TargetMode="External" /><Relationship Id="rId483" Type="http://schemas.openxmlformats.org/officeDocument/2006/relationships/hyperlink" Target="https://twitter.com/accuchek_us/status/1095322750380584961" TargetMode="External" /><Relationship Id="rId484" Type="http://schemas.openxmlformats.org/officeDocument/2006/relationships/hyperlink" Target="https://twitter.com/accuchek_us/status/1095056813081399302" TargetMode="External" /><Relationship Id="rId485" Type="http://schemas.openxmlformats.org/officeDocument/2006/relationships/hyperlink" Target="https://diabetessisters.org/between-lines" TargetMode="External" /><Relationship Id="rId486" Type="http://schemas.openxmlformats.org/officeDocument/2006/relationships/hyperlink" Target="https://twitter.com/hangrypancreas/status/1094423920483160065" TargetMode="External" /><Relationship Id="rId487" Type="http://schemas.openxmlformats.org/officeDocument/2006/relationships/hyperlink" Target="https://pbs.twimg.com/media/DzC8UvMWkAA1_xg.jpg" TargetMode="External" /><Relationship Id="rId488" Type="http://schemas.openxmlformats.org/officeDocument/2006/relationships/hyperlink" Target="https://pbs.twimg.com/media/DzJCWT6XQAALnlI.jpg" TargetMode="External" /><Relationship Id="rId489" Type="http://schemas.openxmlformats.org/officeDocument/2006/relationships/hyperlink" Target="https://pbs.twimg.com/media/DzJCWT6XQAALnlI.jpg" TargetMode="External" /><Relationship Id="rId490" Type="http://schemas.openxmlformats.org/officeDocument/2006/relationships/hyperlink" Target="https://pbs.twimg.com/media/DzJCWT6XQAALnlI.jpg" TargetMode="External" /><Relationship Id="rId491" Type="http://schemas.openxmlformats.org/officeDocument/2006/relationships/hyperlink" Target="https://pbs.twimg.com/media/DzdrP9HV4AE5yTO.jpg" TargetMode="External" /><Relationship Id="rId492" Type="http://schemas.openxmlformats.org/officeDocument/2006/relationships/hyperlink" Target="https://pbs.twimg.com/media/DzdrP9HV4AE5yTO.jpg" TargetMode="External" /><Relationship Id="rId493" Type="http://schemas.openxmlformats.org/officeDocument/2006/relationships/hyperlink" Target="https://pbs.twimg.com/media/DzdrP9HV4AE5yTO.jpg" TargetMode="External" /><Relationship Id="rId494" Type="http://schemas.openxmlformats.org/officeDocument/2006/relationships/hyperlink" Target="https://pbs.twimg.com/media/DzdrP9HV4AE5yTO.jpg" TargetMode="External" /><Relationship Id="rId495" Type="http://schemas.openxmlformats.org/officeDocument/2006/relationships/hyperlink" Target="https://pbs.twimg.com/media/Dzs-TZrX0AABXAQ.jpg" TargetMode="External" /><Relationship Id="rId496" Type="http://schemas.openxmlformats.org/officeDocument/2006/relationships/hyperlink" Target="https://pbs.twimg.com/media/DzHGZbdX4AAZcSe.jpg" TargetMode="External" /><Relationship Id="rId497" Type="http://schemas.openxmlformats.org/officeDocument/2006/relationships/hyperlink" Target="https://pbs.twimg.com/media/DzYo8NoVAAAIbSL.jpg" TargetMode="External" /><Relationship Id="rId498" Type="http://schemas.openxmlformats.org/officeDocument/2006/relationships/hyperlink" Target="https://pbs.twimg.com/media/DzJgWYDWoAUTzoi.jpg" TargetMode="External" /><Relationship Id="rId499" Type="http://schemas.openxmlformats.org/officeDocument/2006/relationships/hyperlink" Target="https://pbs.twimg.com/media/DzQ0ICFX4AUsATM.jpg" TargetMode="External" /><Relationship Id="rId500" Type="http://schemas.openxmlformats.org/officeDocument/2006/relationships/hyperlink" Target="https://pbs.twimg.com/media/DzBCOSVWsAAEYPu.jpg" TargetMode="External" /><Relationship Id="rId501" Type="http://schemas.openxmlformats.org/officeDocument/2006/relationships/hyperlink" Target="https://pbs.twimg.com/media/DzC8UvMWkAA1_xg.jpg" TargetMode="External" /><Relationship Id="rId502" Type="http://schemas.openxmlformats.org/officeDocument/2006/relationships/hyperlink" Target="http://pbs.twimg.com/profile_images/1071360286953738240/urVAUvCj_normal.jpg" TargetMode="External" /><Relationship Id="rId503" Type="http://schemas.openxmlformats.org/officeDocument/2006/relationships/hyperlink" Target="http://pbs.twimg.com/profile_images/900718424346832897/4zSPcK38_normal.jpg" TargetMode="External" /><Relationship Id="rId504" Type="http://schemas.openxmlformats.org/officeDocument/2006/relationships/hyperlink" Target="https://pbs.twimg.com/media/DzJCWT6XQAALnlI.jpg" TargetMode="External" /><Relationship Id="rId505" Type="http://schemas.openxmlformats.org/officeDocument/2006/relationships/hyperlink" Target="http://pbs.twimg.com/profile_images/701523989575966724/dHBKCmgf_normal.jpg" TargetMode="External" /><Relationship Id="rId506" Type="http://schemas.openxmlformats.org/officeDocument/2006/relationships/hyperlink" Target="http://pbs.twimg.com/profile_images/701523989575966724/dHBKCmgf_normal.jpg" TargetMode="External" /><Relationship Id="rId507" Type="http://schemas.openxmlformats.org/officeDocument/2006/relationships/hyperlink" Target="https://pbs.twimg.com/media/DzJCWT6XQAALnlI.jpg" TargetMode="External" /><Relationship Id="rId508" Type="http://schemas.openxmlformats.org/officeDocument/2006/relationships/hyperlink" Target="http://pbs.twimg.com/profile_images/686209922481139717/Cf6vU7zn_normal.jpg" TargetMode="External" /><Relationship Id="rId509" Type="http://schemas.openxmlformats.org/officeDocument/2006/relationships/hyperlink" Target="https://pbs.twimg.com/media/DzJCWT6XQAALnlI.jpg" TargetMode="External" /><Relationship Id="rId510" Type="http://schemas.openxmlformats.org/officeDocument/2006/relationships/hyperlink" Target="http://pbs.twimg.com/profile_images/1094373541657620480/dQo75JID_normal.jpg" TargetMode="External" /><Relationship Id="rId511" Type="http://schemas.openxmlformats.org/officeDocument/2006/relationships/hyperlink" Target="http://pbs.twimg.com/profile_images/1082710482501419009/DEWwmdsh_normal.jpg" TargetMode="External" /><Relationship Id="rId512" Type="http://schemas.openxmlformats.org/officeDocument/2006/relationships/hyperlink" Target="https://pbs.twimg.com/media/DzdrP9HV4AE5yTO.jpg" TargetMode="External" /><Relationship Id="rId513" Type="http://schemas.openxmlformats.org/officeDocument/2006/relationships/hyperlink" Target="http://pbs.twimg.com/profile_images/887996557286666240/9U9sDjxr_normal.jpg" TargetMode="External" /><Relationship Id="rId514" Type="http://schemas.openxmlformats.org/officeDocument/2006/relationships/hyperlink" Target="http://pbs.twimg.com/profile_images/1082710482501419009/DEWwmdsh_normal.jpg" TargetMode="External" /><Relationship Id="rId515" Type="http://schemas.openxmlformats.org/officeDocument/2006/relationships/hyperlink" Target="https://pbs.twimg.com/media/DzdrP9HV4AE5yTO.jpg" TargetMode="External" /><Relationship Id="rId516" Type="http://schemas.openxmlformats.org/officeDocument/2006/relationships/hyperlink" Target="http://pbs.twimg.com/profile_images/887996557286666240/9U9sDjxr_normal.jpg" TargetMode="External" /><Relationship Id="rId517" Type="http://schemas.openxmlformats.org/officeDocument/2006/relationships/hyperlink" Target="http://pbs.twimg.com/profile_images/1082710482501419009/DEWwmdsh_normal.jpg" TargetMode="External" /><Relationship Id="rId518" Type="http://schemas.openxmlformats.org/officeDocument/2006/relationships/hyperlink" Target="https://pbs.twimg.com/media/DzdrP9HV4AE5yTO.jpg" TargetMode="External" /><Relationship Id="rId519" Type="http://schemas.openxmlformats.org/officeDocument/2006/relationships/hyperlink" Target="http://pbs.twimg.com/profile_images/887996557286666240/9U9sDjxr_normal.jpg" TargetMode="External" /><Relationship Id="rId520" Type="http://schemas.openxmlformats.org/officeDocument/2006/relationships/hyperlink" Target="http://pbs.twimg.com/profile_images/1082710482501419009/DEWwmdsh_normal.jpg" TargetMode="External" /><Relationship Id="rId521" Type="http://schemas.openxmlformats.org/officeDocument/2006/relationships/hyperlink" Target="https://pbs.twimg.com/media/DzdrP9HV4AE5yTO.jpg" TargetMode="External" /><Relationship Id="rId522" Type="http://schemas.openxmlformats.org/officeDocument/2006/relationships/hyperlink" Target="http://pbs.twimg.com/profile_images/887996557286666240/9U9sDjxr_normal.jpg" TargetMode="External" /><Relationship Id="rId523" Type="http://schemas.openxmlformats.org/officeDocument/2006/relationships/hyperlink" Target="http://pbs.twimg.com/profile_images/1082710482501419009/DEWwmdsh_normal.jpg" TargetMode="External" /><Relationship Id="rId524" Type="http://schemas.openxmlformats.org/officeDocument/2006/relationships/hyperlink" Target="http://pbs.twimg.com/profile_images/887996557286666240/9U9sDjxr_normal.jpg" TargetMode="External" /><Relationship Id="rId525" Type="http://schemas.openxmlformats.org/officeDocument/2006/relationships/hyperlink" Target="http://pbs.twimg.com/profile_images/893913189502640128/oz-i_N9-_normal.jpg" TargetMode="External" /><Relationship Id="rId526" Type="http://schemas.openxmlformats.org/officeDocument/2006/relationships/hyperlink" Target="https://pbs.twimg.com/media/Dzs-TZrX0AABXAQ.jpg" TargetMode="External" /><Relationship Id="rId527" Type="http://schemas.openxmlformats.org/officeDocument/2006/relationships/hyperlink" Target="http://pbs.twimg.com/profile_images/800489830694187008/lVapsDEB_normal.jpg" TargetMode="External" /><Relationship Id="rId528" Type="http://schemas.openxmlformats.org/officeDocument/2006/relationships/hyperlink" Target="http://pbs.twimg.com/profile_images/813405483243544576/PdVBN43__normal.jpg" TargetMode="External" /><Relationship Id="rId529" Type="http://schemas.openxmlformats.org/officeDocument/2006/relationships/hyperlink" Target="http://pbs.twimg.com/profile_images/1081346976988446720/YBbLtkH6_normal.jpg" TargetMode="External" /><Relationship Id="rId530" Type="http://schemas.openxmlformats.org/officeDocument/2006/relationships/hyperlink" Target="https://pbs.twimg.com/media/DzHGZbdX4AAZcSe.jpg" TargetMode="External" /><Relationship Id="rId531" Type="http://schemas.openxmlformats.org/officeDocument/2006/relationships/hyperlink" Target="http://pbs.twimg.com/profile_images/1090847390570037249/vWZkgBmV_normal.jpg" TargetMode="External" /><Relationship Id="rId532" Type="http://schemas.openxmlformats.org/officeDocument/2006/relationships/hyperlink" Target="https://pbs.twimg.com/media/DzYo8NoVAAAIbSL.jpg" TargetMode="External" /><Relationship Id="rId533" Type="http://schemas.openxmlformats.org/officeDocument/2006/relationships/hyperlink" Target="http://pbs.twimg.com/profile_images/1097726252721557504/K5hgGbr9_normal.jpg" TargetMode="External" /><Relationship Id="rId534" Type="http://schemas.openxmlformats.org/officeDocument/2006/relationships/hyperlink" Target="http://pbs.twimg.com/profile_images/901170317749571585/wdLRMqgZ_normal.jpg" TargetMode="External" /><Relationship Id="rId535" Type="http://schemas.openxmlformats.org/officeDocument/2006/relationships/hyperlink" Target="http://pbs.twimg.com/profile_images/793498273403199488/OoFtxree_normal.jpg" TargetMode="External" /><Relationship Id="rId536" Type="http://schemas.openxmlformats.org/officeDocument/2006/relationships/hyperlink" Target="http://pbs.twimg.com/profile_images/836155460193497089/t5prJNMQ_normal.jpg" TargetMode="External" /><Relationship Id="rId537" Type="http://schemas.openxmlformats.org/officeDocument/2006/relationships/hyperlink" Target="http://pbs.twimg.com/profile_images/991864012592775168/dUBmousT_normal.jpg" TargetMode="External" /><Relationship Id="rId538" Type="http://schemas.openxmlformats.org/officeDocument/2006/relationships/hyperlink" Target="https://pbs.twimg.com/media/DzJgWYDWoAUTzoi.jpg" TargetMode="External" /><Relationship Id="rId539" Type="http://schemas.openxmlformats.org/officeDocument/2006/relationships/hyperlink" Target="https://pbs.twimg.com/media/DzQ0ICFX4AUsATM.jpg" TargetMode="External" /><Relationship Id="rId540" Type="http://schemas.openxmlformats.org/officeDocument/2006/relationships/hyperlink" Target="http://pbs.twimg.com/profile_images/525254619211890689/9XJaUIH3_normal.jpeg" TargetMode="External" /><Relationship Id="rId541" Type="http://schemas.openxmlformats.org/officeDocument/2006/relationships/hyperlink" Target="http://pbs.twimg.com/profile_images/525254619211890689/9XJaUIH3_normal.jpeg" TargetMode="External" /><Relationship Id="rId542" Type="http://schemas.openxmlformats.org/officeDocument/2006/relationships/hyperlink" Target="http://pbs.twimg.com/profile_images/1011258903403917313/8KannnG-_normal.jpg" TargetMode="External" /><Relationship Id="rId543" Type="http://schemas.openxmlformats.org/officeDocument/2006/relationships/hyperlink" Target="http://pbs.twimg.com/profile_images/525254619211890689/9XJaUIH3_normal.jpeg" TargetMode="External" /><Relationship Id="rId544" Type="http://schemas.openxmlformats.org/officeDocument/2006/relationships/hyperlink" Target="http://pbs.twimg.com/profile_images/1088387094462877697/DxP6bQne_normal.jpg" TargetMode="External" /><Relationship Id="rId545" Type="http://schemas.openxmlformats.org/officeDocument/2006/relationships/hyperlink" Target="https://pbs.twimg.com/media/DzBCOSVWsAAEYPu.jpg" TargetMode="External" /><Relationship Id="rId546" Type="http://schemas.openxmlformats.org/officeDocument/2006/relationships/hyperlink" Target="https://twitter.com/freestylediabet/status/1094581777144971270" TargetMode="External" /><Relationship Id="rId547" Type="http://schemas.openxmlformats.org/officeDocument/2006/relationships/hyperlink" Target="https://twitter.com/latboyd1/status/1096463757230764033" TargetMode="External" /><Relationship Id="rId548" Type="http://schemas.openxmlformats.org/officeDocument/2006/relationships/hyperlink" Target="https://twitter.com/gbdoctchost/status/1095792054855262208" TargetMode="External" /><Relationship Id="rId549" Type="http://schemas.openxmlformats.org/officeDocument/2006/relationships/hyperlink" Target="https://twitter.com/tims_pants/status/1095010616861958144" TargetMode="External" /><Relationship Id="rId550" Type="http://schemas.openxmlformats.org/officeDocument/2006/relationships/hyperlink" Target="https://twitter.com/1paulcoker/status/1094985107918802944" TargetMode="External" /><Relationship Id="rId551" Type="http://schemas.openxmlformats.org/officeDocument/2006/relationships/hyperlink" Target="https://twitter.com/1paulcoker/status/1094985107918802944" TargetMode="External" /><Relationship Id="rId552" Type="http://schemas.openxmlformats.org/officeDocument/2006/relationships/hyperlink" Target="https://twitter.com/tims_pants/status/1095010616861958144" TargetMode="External" /><Relationship Id="rId553" Type="http://schemas.openxmlformats.org/officeDocument/2006/relationships/hyperlink" Target="https://twitter.com/tims_pants/status/1094909528041246720" TargetMode="External" /><Relationship Id="rId554" Type="http://schemas.openxmlformats.org/officeDocument/2006/relationships/hyperlink" Target="https://twitter.com/tims_pants/status/1095010616861958144" TargetMode="External" /><Relationship Id="rId555" Type="http://schemas.openxmlformats.org/officeDocument/2006/relationships/hyperlink" Target="https://twitter.com/nelliexoxoxo/status/1097848621326831616" TargetMode="External" /><Relationship Id="rId556" Type="http://schemas.openxmlformats.org/officeDocument/2006/relationships/hyperlink" Target="https://twitter.com/breckbear/status/1096463542876819457" TargetMode="External" /><Relationship Id="rId557" Type="http://schemas.openxmlformats.org/officeDocument/2006/relationships/hyperlink" Target="https://twitter.com/marcynovakwx/status/1096462963735752706" TargetMode="External" /><Relationship Id="rId558" Type="http://schemas.openxmlformats.org/officeDocument/2006/relationships/hyperlink" Target="https://twitter.com/marcynovakwx/status/1096463867633377290" TargetMode="External" /><Relationship Id="rId559" Type="http://schemas.openxmlformats.org/officeDocument/2006/relationships/hyperlink" Target="https://twitter.com/breckbear/status/1096463542876819457" TargetMode="External" /><Relationship Id="rId560" Type="http://schemas.openxmlformats.org/officeDocument/2006/relationships/hyperlink" Target="https://twitter.com/marcynovakwx/status/1096462963735752706" TargetMode="External" /><Relationship Id="rId561" Type="http://schemas.openxmlformats.org/officeDocument/2006/relationships/hyperlink" Target="https://twitter.com/marcynovakwx/status/1096463867633377290" TargetMode="External" /><Relationship Id="rId562" Type="http://schemas.openxmlformats.org/officeDocument/2006/relationships/hyperlink" Target="https://twitter.com/breckbear/status/1096463542876819457" TargetMode="External" /><Relationship Id="rId563" Type="http://schemas.openxmlformats.org/officeDocument/2006/relationships/hyperlink" Target="https://twitter.com/marcynovakwx/status/1096462963735752706" TargetMode="External" /><Relationship Id="rId564" Type="http://schemas.openxmlformats.org/officeDocument/2006/relationships/hyperlink" Target="https://twitter.com/marcynovakwx/status/1096463867633377290" TargetMode="External" /><Relationship Id="rId565" Type="http://schemas.openxmlformats.org/officeDocument/2006/relationships/hyperlink" Target="https://twitter.com/breckbear/status/1096463542876819457" TargetMode="External" /><Relationship Id="rId566" Type="http://schemas.openxmlformats.org/officeDocument/2006/relationships/hyperlink" Target="https://twitter.com/marcynovakwx/status/1096462963735752706" TargetMode="External" /><Relationship Id="rId567" Type="http://schemas.openxmlformats.org/officeDocument/2006/relationships/hyperlink" Target="https://twitter.com/marcynovakwx/status/1096463867633377290" TargetMode="External" /><Relationship Id="rId568" Type="http://schemas.openxmlformats.org/officeDocument/2006/relationships/hyperlink" Target="https://twitter.com/breckbear/status/1096463542876819457" TargetMode="External" /><Relationship Id="rId569" Type="http://schemas.openxmlformats.org/officeDocument/2006/relationships/hyperlink" Target="https://twitter.com/marcynovakwx/status/1096463867633377290" TargetMode="External" /><Relationship Id="rId570" Type="http://schemas.openxmlformats.org/officeDocument/2006/relationships/hyperlink" Target="https://twitter.com/thedinobetic/status/1097655674539069442" TargetMode="External" /><Relationship Id="rId571" Type="http://schemas.openxmlformats.org/officeDocument/2006/relationships/hyperlink" Target="https://twitter.com/sopitas/status/1097559622326530048" TargetMode="External" /><Relationship Id="rId572" Type="http://schemas.openxmlformats.org/officeDocument/2006/relationships/hyperlink" Target="https://twitter.com/aprilormand/status/1096097157990490113" TargetMode="External" /><Relationship Id="rId573" Type="http://schemas.openxmlformats.org/officeDocument/2006/relationships/hyperlink" Target="https://twitter.com/krisguy/status/1097606494810386432" TargetMode="External" /><Relationship Id="rId574" Type="http://schemas.openxmlformats.org/officeDocument/2006/relationships/hyperlink" Target="https://twitter.com/stephiesteez/status/1096464052438601734" TargetMode="External" /><Relationship Id="rId575" Type="http://schemas.openxmlformats.org/officeDocument/2006/relationships/hyperlink" Target="https://twitter.com/kfer_games/status/1094874327500115970" TargetMode="External" /><Relationship Id="rId576" Type="http://schemas.openxmlformats.org/officeDocument/2006/relationships/hyperlink" Target="https://twitter.com/kayratcliffff/status/1097842112526278656" TargetMode="External" /><Relationship Id="rId577" Type="http://schemas.openxmlformats.org/officeDocument/2006/relationships/hyperlink" Target="https://twitter.com/pinkieheather/status/1096108582892900352" TargetMode="External" /><Relationship Id="rId578" Type="http://schemas.openxmlformats.org/officeDocument/2006/relationships/hyperlink" Target="https://twitter.com/pinkieheather/status/1097823374787645442" TargetMode="External" /><Relationship Id="rId579" Type="http://schemas.openxmlformats.org/officeDocument/2006/relationships/hyperlink" Target="https://twitter.com/grumpy_pumper/status/1095415709910396930" TargetMode="External" /><Relationship Id="rId580" Type="http://schemas.openxmlformats.org/officeDocument/2006/relationships/hyperlink" Target="https://twitter.com/accuchek_us/status/964504200380993536" TargetMode="External" /><Relationship Id="rId581" Type="http://schemas.openxmlformats.org/officeDocument/2006/relationships/hyperlink" Target="https://twitter.com/mistermints/status/1090395211015114752" TargetMode="External" /><Relationship Id="rId582" Type="http://schemas.openxmlformats.org/officeDocument/2006/relationships/hyperlink" Target="https://twitter.com/diabetessisters/status/1095064108666404865" TargetMode="External" /><Relationship Id="rId583" Type="http://schemas.openxmlformats.org/officeDocument/2006/relationships/hyperlink" Target="https://twitter.com/diabetessisters/status/1095043599320973320" TargetMode="External" /><Relationship Id="rId584" Type="http://schemas.openxmlformats.org/officeDocument/2006/relationships/hyperlink" Target="https://twitter.com/therachelmayo/status/1095557926549422080" TargetMode="External" /><Relationship Id="rId585" Type="http://schemas.openxmlformats.org/officeDocument/2006/relationships/hyperlink" Target="https://twitter.com/yoga_o/status/1097587795936329731" TargetMode="External" /><Relationship Id="rId586" Type="http://schemas.openxmlformats.org/officeDocument/2006/relationships/hyperlink" Target="https://twitter.com/yoga_o/status/1097587795936329731" TargetMode="External" /><Relationship Id="rId587" Type="http://schemas.openxmlformats.org/officeDocument/2006/relationships/hyperlink" Target="https://twitter.com/lifeofadiabetic/status/1097495036344877057" TargetMode="External" /><Relationship Id="rId588" Type="http://schemas.openxmlformats.org/officeDocument/2006/relationships/hyperlink" Target="https://twitter.com/yoga_o/status/1097587795936329731" TargetMode="External" /><Relationship Id="rId589" Type="http://schemas.openxmlformats.org/officeDocument/2006/relationships/hyperlink" Target="https://twitter.com/hangrypancreas/status/1094536735252332544" TargetMode="External" /><Relationship Id="rId590" Type="http://schemas.openxmlformats.org/officeDocument/2006/relationships/hyperlink" Target="https://twitter.com/michaelschweitz/status/1094447527837995008" TargetMode="External" /><Relationship Id="rId591" Type="http://schemas.openxmlformats.org/officeDocument/2006/relationships/hyperlink" Target="https://api.twitter.com/1.1/geo/id/3eb2c704fe8a50cb.json" TargetMode="External" /><Relationship Id="rId592" Type="http://schemas.openxmlformats.org/officeDocument/2006/relationships/hyperlink" Target="https://api.twitter.com/1.1/geo/id/003a365b39428a40.json" TargetMode="External" /><Relationship Id="rId593" Type="http://schemas.openxmlformats.org/officeDocument/2006/relationships/hyperlink" Target="https://api.twitter.com/1.1/geo/id/a6c257c61f294ec1.json" TargetMode="External" /><Relationship Id="rId594" Type="http://schemas.openxmlformats.org/officeDocument/2006/relationships/comments" Target="../comments1.xml" /><Relationship Id="rId595" Type="http://schemas.openxmlformats.org/officeDocument/2006/relationships/vmlDrawing" Target="../drawings/vmlDrawing1.vml" /><Relationship Id="rId596" Type="http://schemas.openxmlformats.org/officeDocument/2006/relationships/table" Target="../tables/table1.xml" /><Relationship Id="rId5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3"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4" Type="http://schemas.openxmlformats.org/officeDocument/2006/relationships/hyperlink" Target="https://lfacinternational.org/sparearose/" TargetMode="External" /><Relationship Id="rId5" Type="http://schemas.openxmlformats.org/officeDocument/2006/relationships/hyperlink" Target="https://mysugr.com/spare-a-rose-save-a-child/" TargetMode="External" /><Relationship Id="rId6"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7" Type="http://schemas.openxmlformats.org/officeDocument/2006/relationships/hyperlink" Target="https://www.accu-chek.co.uk/contact-accu-chek-uk-and-roi" TargetMode="External" /><Relationship Id="rId8" Type="http://schemas.openxmlformats.org/officeDocument/2006/relationships/hyperlink" Target="https://www.healthline.com/diabetesmine/spare-rose-diabetes-insulin-access-2019#1" TargetMode="External" /><Relationship Id="rId9"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10" Type="http://schemas.openxmlformats.org/officeDocument/2006/relationships/hyperlink" Target="https://www.accu-chek.cl/microsites/accu-chek-connect" TargetMode="External" /><Relationship Id="rId11" Type="http://schemas.openxmlformats.org/officeDocument/2006/relationships/hyperlink" Target="https://lfacinternational.org/sparearose/" TargetMode="External" /><Relationship Id="rId12" Type="http://schemas.openxmlformats.org/officeDocument/2006/relationships/hyperlink" Target="https://mysugr.com/spare-a-rose-save-a-child/" TargetMode="External" /><Relationship Id="rId13" Type="http://schemas.openxmlformats.org/officeDocument/2006/relationships/hyperlink" Target="https://www.accu-chek.co.uk/contact-accu-chek-uk-and-roi" TargetMode="External" /><Relationship Id="rId14" Type="http://schemas.openxmlformats.org/officeDocument/2006/relationships/hyperlink" Target="https://www.healthline.com/diabetesmine/spare-rose-diabetes-insulin-access-2019#1" TargetMode="External" /><Relationship Id="rId15" Type="http://schemas.openxmlformats.org/officeDocument/2006/relationships/hyperlink" Target="https://twitter.com/diabetessisters/status/1095043599320973320" TargetMode="External" /><Relationship Id="rId16" Type="http://schemas.openxmlformats.org/officeDocument/2006/relationships/hyperlink" Target="https://inspiration.accu-chek.com/" TargetMode="External" /><Relationship Id="rId17" Type="http://schemas.openxmlformats.org/officeDocument/2006/relationships/hyperlink" Target="https://twitter.com/BeyondType1/status/1096014451319492608" TargetMode="External" /><Relationship Id="rId18" Type="http://schemas.openxmlformats.org/officeDocument/2006/relationships/hyperlink" Target="https://beyondtype2.org/beyondpowerful/" TargetMode="External" /><Relationship Id="rId19" Type="http://schemas.openxmlformats.org/officeDocument/2006/relationships/hyperlink" Target="https://twitter.com/BeyondType2/status/1090701433626902533" TargetMode="External" /><Relationship Id="rId20" Type="http://schemas.openxmlformats.org/officeDocument/2006/relationships/hyperlink" Target="https://twitter.com/lifeforachildUS/status/1091558015541567489" TargetMode="External" /><Relationship Id="rId21"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22" Type="http://schemas.openxmlformats.org/officeDocument/2006/relationships/hyperlink" Target="https://twitter.com/Jabil/status/1094405345294856192" TargetMode="External" /><Relationship Id="rId23" Type="http://schemas.openxmlformats.org/officeDocument/2006/relationships/hyperlink" Target="https://www.diabetestechnology.org/surveillance.shtml" TargetMode="External" /><Relationship Id="rId24"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2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26"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27"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28"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29" Type="http://schemas.openxmlformats.org/officeDocument/2006/relationships/hyperlink" Target="https://rover.ebay.com/rover/1/711-127632-2357-0/16?itm=153372414604&amp;user_name=jbnetauctionsnstuff&amp;spid=6115&amp;mpre=https%3A%2F%2Fwww.ebay.com%2Fitm%2F153372414604&amp;swd=3&amp;mplxParams=user_name%2Citm%2Cswd%2Cmpre%2C&amp;sojTags=du%3Dmpre%2Citm%3Ditm%2Cuser_name%3Duser_name%2Csuri%3Dsuri%2Cspid%3Dspid%2Cswd%3Dswd%2C" TargetMode="External" /><Relationship Id="rId30" Type="http://schemas.openxmlformats.org/officeDocument/2006/relationships/hyperlink" Target="https://www.bhinneka.com/promo/alat-cek-gula-darah?utm_source=bhinneka+twitter&amp;utm_medium=social+o&amp;utm_campaign=n+cek+gula+darah+mudah+dari+rumah" TargetMode="External" /><Relationship Id="rId31" Type="http://schemas.openxmlformats.org/officeDocument/2006/relationships/hyperlink" Target="https://www.accu-chek.cl/microsites/accu-chek-connect" TargetMode="External" /><Relationship Id="rId32" Type="http://schemas.openxmlformats.org/officeDocument/2006/relationships/hyperlink" Target="https://www.accu-chek.nl/meters/mobile" TargetMode="External" /><Relationship Id="rId33" Type="http://schemas.openxmlformats.org/officeDocument/2006/relationships/hyperlink" Target="https://www.nummer1diabetesapp.nl/" TargetMode="External" /><Relationship Id="rId34" Type="http://schemas.openxmlformats.org/officeDocument/2006/relationships/hyperlink" Target="https://www.accu-chek.nl/ervaringen/met-mysugr-krijg-ik-grip-op-mijn-diabetes" TargetMode="External" /><Relationship Id="rId35" Type="http://schemas.openxmlformats.org/officeDocument/2006/relationships/hyperlink" Target="https://www.facebook.com/AccuChekNederland/?ref=settings" TargetMode="External" /><Relationship Id="rId36" Type="http://schemas.openxmlformats.org/officeDocument/2006/relationships/table" Target="../tables/table15.xml" /><Relationship Id="rId37" Type="http://schemas.openxmlformats.org/officeDocument/2006/relationships/table" Target="../tables/table16.xml" /><Relationship Id="rId38" Type="http://schemas.openxmlformats.org/officeDocument/2006/relationships/table" Target="../tables/table17.xml" /><Relationship Id="rId39" Type="http://schemas.openxmlformats.org/officeDocument/2006/relationships/table" Target="../tables/table18.xm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hyperlink" Target="https://rover.ebay.com/rover/1/711-127632-2357-0/16?itm=153372414604&amp;user_name=jbnetauctionsnstuff&amp;spid=6115&amp;mpre=https%3A%2F%2Fwww.ebay.com%2Fitm%2F153372414604&amp;swd=3&amp;mplxParams=user_name%2Citm%2Cswd%2Cmpre%2C&amp;sojTags=du%3Dmpre%2Citm%3Ditm%2Cuser_name%3Duser_name%2Csuri%3Dsuri%2Cspid%3Dspid%2Cswd%3Dswd%2C" TargetMode="External" /><Relationship Id="rId2" Type="http://schemas.openxmlformats.org/officeDocument/2006/relationships/hyperlink" Target="https://twitter.com/Jabil/status/1094405345294856192" TargetMode="External" /><Relationship Id="rId3" Type="http://schemas.openxmlformats.org/officeDocument/2006/relationships/hyperlink" Target="https://www.diabetestechnology.org/surveillance.shtml" TargetMode="External" /><Relationship Id="rId4" Type="http://schemas.openxmlformats.org/officeDocument/2006/relationships/hyperlink" Target="https://diabetes-leben.com/2018/01/40-diabetes-sprueche-die-du-kennen-solltest.html" TargetMode="External" /><Relationship Id="rId5" Type="http://schemas.openxmlformats.org/officeDocument/2006/relationships/hyperlink" Target="https://www.mein-buntes-leben.de/ilkas-tipps-rund-um-diabetes-und-wintersport?utm_source=winterurlaub-auf-der-piste&amp;utm_medium=MBL-2018&amp;utm_campaign=Twitter-Post" TargetMode="External" /><Relationship Id="rId6" Type="http://schemas.openxmlformats.org/officeDocument/2006/relationships/hyperlink" Target="https://www.bhinneka.com/promo/alat-cek-gula-darah?utm_source=bhinneka+twitter&amp;utm_medium=social+o&amp;utm_campaign=n+cek+gula+darah+mudah+dari+rumah" TargetMode="External" /><Relationship Id="rId7" Type="http://schemas.openxmlformats.org/officeDocument/2006/relationships/hyperlink" Target="https://beyondtype2.org/test-strip-subscription-guide/" TargetMode="External" /><Relationship Id="rId8" Type="http://schemas.openxmlformats.org/officeDocument/2006/relationships/hyperlink" Target="https://www.nummer1diabetesapp.nl/" TargetMode="External" /><Relationship Id="rId9" Type="http://schemas.openxmlformats.org/officeDocument/2006/relationships/hyperlink" Target="https://www.accu-chek.nl/ervaringen/met-mysugr-krijg-ik-grip-op-mijn-diabetes" TargetMode="External" /><Relationship Id="rId10" Type="http://schemas.openxmlformats.org/officeDocument/2006/relationships/hyperlink" Target="https://www.facebook.com/AccuChekNederland/?ref=settings" TargetMode="External" /><Relationship Id="rId11" Type="http://schemas.openxmlformats.org/officeDocument/2006/relationships/hyperlink" Target="https://www.accu-chek.nl/meters/mobile" TargetMode="External" /><Relationship Id="rId1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13"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14"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15"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16"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17"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18" Type="http://schemas.openxmlformats.org/officeDocument/2006/relationships/hyperlink" Target="https://www.accu-chek.co.uk/contact-accu-chek-uk-and-roi" TargetMode="External" /><Relationship Id="rId19" Type="http://schemas.openxmlformats.org/officeDocument/2006/relationships/hyperlink" Target="http://main.diabetes.org/site/PageServer?pagename=ADA_Town_Hall_Webinars&amp;utm_source=national&amp;utm_medium=vanity&amp;utm_campaign=living%20with%20diabetes&amp;utm_term=experts&amp;s_src=vanity&amp;s_subsrc=experts" TargetMode="External" /><Relationship Id="rId20" Type="http://schemas.openxmlformats.org/officeDocument/2006/relationships/hyperlink" Target="https://lfacinternational.org/sparearose/" TargetMode="External" /><Relationship Id="rId21" Type="http://schemas.openxmlformats.org/officeDocument/2006/relationships/hyperlink" Target="https://www.healthline.com/diabetesmine/spare-rose-diabetes-insulin-access-2019#1" TargetMode="External" /><Relationship Id="rId22" Type="http://schemas.openxmlformats.org/officeDocument/2006/relationships/hyperlink" Target="https://twitter.com/DiabetesMine/status/1094966789233131521" TargetMode="External" /><Relationship Id="rId23" Type="http://schemas.openxmlformats.org/officeDocument/2006/relationships/hyperlink" Target="https://www.healthline.com/diabetesmine/spare-rose-diabetes-insulin-access-2019#1" TargetMode="External" /><Relationship Id="rId24" Type="http://schemas.openxmlformats.org/officeDocument/2006/relationships/hyperlink" Target="https://www.accu-chek.co.uk/contact-accu-chek-uk-and-roi" TargetMode="External" /><Relationship Id="rId25" Type="http://schemas.openxmlformats.org/officeDocument/2006/relationships/hyperlink" Target="https://mysugr.com/spare-a-rose-save-a-child/" TargetMode="External" /><Relationship Id="rId26" Type="http://schemas.openxmlformats.org/officeDocument/2006/relationships/hyperlink" Target="https://mysugr.com/spare-a-rose-save-a-child/" TargetMode="External" /><Relationship Id="rId27" Type="http://schemas.openxmlformats.org/officeDocument/2006/relationships/hyperlink" Target="https://mysugr.com/spare-a-rose-save-a-child/" TargetMode="External" /><Relationship Id="rId28" Type="http://schemas.openxmlformats.org/officeDocument/2006/relationships/hyperlink" Target="https://lfacinternational.org/sparearose/" TargetMode="External" /><Relationship Id="rId29" Type="http://schemas.openxmlformats.org/officeDocument/2006/relationships/hyperlink" Target="https://inspiration.accu-chek.com/story/spare-rose-0" TargetMode="External" /><Relationship Id="rId30" Type="http://schemas.openxmlformats.org/officeDocument/2006/relationships/hyperlink" Target="https://accuchek.custhelp.com/app/chat/chat_launch" TargetMode="External" /><Relationship Id="rId31" Type="http://schemas.openxmlformats.org/officeDocument/2006/relationships/hyperlink" Target="https://www.instagram.com/p/Bt_wMU5hE0N/?utm_source=ig_twitter_share&amp;igshid=10razoxerl1pq" TargetMode="External" /><Relationship Id="rId32" Type="http://schemas.openxmlformats.org/officeDocument/2006/relationships/hyperlink" Target="https://twitter.com/BeyondType2/status/1097505266998890496" TargetMode="External" /><Relationship Id="rId33" Type="http://schemas.openxmlformats.org/officeDocument/2006/relationships/hyperlink" Target="https://www.accu-chek.com/chat-live-now" TargetMode="External" /><Relationship Id="rId34" Type="http://schemas.openxmlformats.org/officeDocument/2006/relationships/hyperlink" Target="https://twitter.com/diabetessisters/status/1095043599320973320" TargetMode="External" /><Relationship Id="rId35" Type="http://schemas.openxmlformats.org/officeDocument/2006/relationships/hyperlink" Target="https://inspiration.accu-chek.com/" TargetMode="External" /><Relationship Id="rId36" Type="http://schemas.openxmlformats.org/officeDocument/2006/relationships/hyperlink" Target="https://twitter.com/BeyondType1/status/1096014451319492608" TargetMode="External" /><Relationship Id="rId37" Type="http://schemas.openxmlformats.org/officeDocument/2006/relationships/hyperlink" Target="https://twitter.com/BeyondType2/status/1096126035190411264" TargetMode="External" /><Relationship Id="rId38" Type="http://schemas.openxmlformats.org/officeDocument/2006/relationships/hyperlink" Target="https://www.accu-chek.cl/microsites/accu-chek-connect" TargetMode="External" /><Relationship Id="rId39"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0"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1"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2" Type="http://schemas.openxmlformats.org/officeDocument/2006/relationships/hyperlink" Target="https://rover.ebay.com/rover/1/711-127632-2357-0/16?itm=333066444791&amp;user_name=lipbalmdesigns&amp;spid=2047675&amp;mpre=https%3A%2F%2Fwww.ebay.com%2Fitm%2F-%2F333066444791&amp;swd=3&amp;mplxParams=user_name%2Citm%2Cswd%2Cmpre%2C&amp;sojTags=du%3Dmpre%2Citm%3Ditm%2Cuser_name%3Duser_name%2Csuri%3Dsuri%2Cspid%3Dspid%2Cswd%3Dswd%2C" TargetMode="External" /><Relationship Id="rId43"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44"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45" Type="http://schemas.openxmlformats.org/officeDocument/2006/relationships/hyperlink" Target="https://rover.ebay.com/rover/1/711-127632-2357-0/16?itm=333077998078&amp;user_name=lipbalmdesigns&amp;spid=6115&amp;mpre=https%3A%2F%2Fwww.ebay.com%2Fitm%2F333077998078&amp;swd=3&amp;mplxParams=user_name%2Citm%2Cswd%2Cmpre%2C&amp;sojTags=du%3Dmpre%2Citm%3Ditm%2Cuser_name%3Duser_name%2Csuri%3Dsuri%2Cspid%3Dspid%2Cswd%3Dswd%2C" TargetMode="External" /><Relationship Id="rId46" Type="http://schemas.openxmlformats.org/officeDocument/2006/relationships/hyperlink" Target="https://rover.ebay.com/rover/1/711-127632-2357-0/16?itm=333077998078&amp;user_name=lipbalmdesigns&amp;spid=2047675&amp;mpre=https%3A%2F%2Fwww.ebay.com%2Fitm%2F-%2F333077998078&amp;swd=3&amp;mplxParams=user_name%2Citm%2Cswd%2Cmpre%2C&amp;sojTags=du%3Dmpre%2Citm%3Ditm%2Cuser_name%3Duser_name%2Csuri%3Dsuri%2Cspid%3Dspid%2Cswd%3Dswd%2C" TargetMode="External" /><Relationship Id="rId47" Type="http://schemas.openxmlformats.org/officeDocument/2006/relationships/hyperlink" Target="https://rover.ebay.com/rover/1/711-127632-2357-0/16?itm=333082129201&amp;user_name=lipbalmdesigns&amp;spid=6115&amp;mpre=https%3A%2F%2Fwww.ebay.com%2Fitm%2F333082129201&amp;swd=3&amp;mplxParams=user_name%2Citm%2Cswd%2Cmpre%2C&amp;sojTags=du%3Dmpre%2Citm%3Ditm%2Cuser_name%3Duser_name%2Csuri%3Dsuri%2Cspid%3Dspid%2Cswd%3Dswd%2C" TargetMode="External" /><Relationship Id="rId48"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49" Type="http://schemas.openxmlformats.org/officeDocument/2006/relationships/hyperlink" Target="https://rover.ebay.com/rover/1/711-127632-2357-0/16?itm=333082129201&amp;user_name=lipbalmdesigns&amp;spid=2047675&amp;mpre=https%3A%2F%2Fwww.ebay.com%2Fitm%2F-%2F333082129201&amp;swd=3&amp;mplxParams=user_name%2Citm%2Cswd%2Cmpre%2C&amp;sojTags=du%3Dmpre%2Citm%3Ditm%2Cuser_name%3Duser_name%2Csuri%3Dsuri%2Cspid%3Dspid%2Cswd%3Dswd%2C" TargetMode="External" /><Relationship Id="rId50" Type="http://schemas.openxmlformats.org/officeDocument/2006/relationships/hyperlink" Target="https://pbs.twimg.com/media/Dzg-y6TV4AAiY2a.jpg" TargetMode="External" /><Relationship Id="rId51" Type="http://schemas.openxmlformats.org/officeDocument/2006/relationships/hyperlink" Target="https://pbs.twimg.com/media/DypHAzbXgAAp0Uz.jpg" TargetMode="External" /><Relationship Id="rId52" Type="http://schemas.openxmlformats.org/officeDocument/2006/relationships/hyperlink" Target="https://pbs.twimg.com/media/DypHTi1XcAAfwi9.jpg" TargetMode="External" /><Relationship Id="rId53" Type="http://schemas.openxmlformats.org/officeDocument/2006/relationships/hyperlink" Target="https://pbs.twimg.com/media/DypHkO6WoAAxSd3.jpg" TargetMode="External" /><Relationship Id="rId54" Type="http://schemas.openxmlformats.org/officeDocument/2006/relationships/hyperlink" Target="https://pbs.twimg.com/media/DypH4pxXQAA76uS.jpg" TargetMode="External" /><Relationship Id="rId55" Type="http://schemas.openxmlformats.org/officeDocument/2006/relationships/hyperlink" Target="https://pbs.twimg.com/media/DypINEmWsAAF1wC.jpg" TargetMode="External" /><Relationship Id="rId56" Type="http://schemas.openxmlformats.org/officeDocument/2006/relationships/hyperlink" Target="https://pbs.twimg.com/media/DzRm-NUX0AAkpLg.jpg" TargetMode="External" /><Relationship Id="rId57" Type="http://schemas.openxmlformats.org/officeDocument/2006/relationships/hyperlink" Target="https://pbs.twimg.com/media/DzmSb6IWwAIr5Si.jpg" TargetMode="External" /><Relationship Id="rId58" Type="http://schemas.openxmlformats.org/officeDocument/2006/relationships/hyperlink" Target="https://pbs.twimg.com/media/DzxikeGW0AE9jaz.jpg" TargetMode="External" /><Relationship Id="rId59" Type="http://schemas.openxmlformats.org/officeDocument/2006/relationships/hyperlink" Target="https://pbs.twimg.com/media/DzI0-yyXcAcH8Sd.jpg" TargetMode="External" /><Relationship Id="rId60" Type="http://schemas.openxmlformats.org/officeDocument/2006/relationships/hyperlink" Target="https://pbs.twimg.com/media/DylVpVRUUAU7b46.jpg" TargetMode="External" /><Relationship Id="rId61" Type="http://schemas.openxmlformats.org/officeDocument/2006/relationships/hyperlink" Target="https://pbs.twimg.com/tweet_video_thumb/DzJFdsBU8AA2_q1.jpg" TargetMode="External" /><Relationship Id="rId62" Type="http://schemas.openxmlformats.org/officeDocument/2006/relationships/hyperlink" Target="https://pbs.twimg.com/media/DzIOPCjWoAE-0rb.jpg" TargetMode="External" /><Relationship Id="rId63" Type="http://schemas.openxmlformats.org/officeDocument/2006/relationships/hyperlink" Target="https://pbs.twimg.com/media/DzNc3_lUcAMDu8g.jpg" TargetMode="External" /><Relationship Id="rId64" Type="http://schemas.openxmlformats.org/officeDocument/2006/relationships/hyperlink" Target="https://pbs.twimg.com/media/DzxCAZ7XcAIEZM7.jpg" TargetMode="External" /><Relationship Id="rId65" Type="http://schemas.openxmlformats.org/officeDocument/2006/relationships/hyperlink" Target="https://pbs.twimg.com/media/DzxCAZ7XcAIEZM7.jpg" TargetMode="External" /><Relationship Id="rId66" Type="http://schemas.openxmlformats.org/officeDocument/2006/relationships/hyperlink" Target="https://pbs.twimg.com/tweet_video_thumb/Dzxod15WkAQNErC.jpg" TargetMode="External" /><Relationship Id="rId67" Type="http://schemas.openxmlformats.org/officeDocument/2006/relationships/hyperlink" Target="https://pbs.twimg.com/media/DzJ7ya_VsAE03ZE.jpg" TargetMode="External" /><Relationship Id="rId68" Type="http://schemas.openxmlformats.org/officeDocument/2006/relationships/hyperlink" Target="https://pbs.twimg.com/media/Dzt7ISgWoAE3Ikd.jpg" TargetMode="External" /><Relationship Id="rId69" Type="http://schemas.openxmlformats.org/officeDocument/2006/relationships/hyperlink" Target="https://pbs.twimg.com/media/Dylcr-sXgAEdj8q.jpg" TargetMode="External" /><Relationship Id="rId70" Type="http://schemas.openxmlformats.org/officeDocument/2006/relationships/hyperlink" Target="https://pbs.twimg.com/media/DzKDITCW0AM5RDM.jpg" TargetMode="External" /><Relationship Id="rId71" Type="http://schemas.openxmlformats.org/officeDocument/2006/relationships/hyperlink" Target="https://pbs.twimg.com/media/DzS-KoRW0AAIWYS.jpg" TargetMode="External" /><Relationship Id="rId72" Type="http://schemas.openxmlformats.org/officeDocument/2006/relationships/hyperlink" Target="http://pbs.twimg.com/profile_images/938126381837357057/IGICXKTA_normal.jpg" TargetMode="External" /><Relationship Id="rId73" Type="http://schemas.openxmlformats.org/officeDocument/2006/relationships/hyperlink" Target="http://pbs.twimg.com/profile_images/781615325976662017/M-GoZjJE_normal.jpg" TargetMode="External" /><Relationship Id="rId74" Type="http://schemas.openxmlformats.org/officeDocument/2006/relationships/hyperlink" Target="http://pbs.twimg.com/profile_images/686209922481139717/Cf6vU7zn_normal.jpg" TargetMode="External" /><Relationship Id="rId75" Type="http://schemas.openxmlformats.org/officeDocument/2006/relationships/hyperlink" Target="http://abs.twimg.com/sticky/default_profile_images/default_profile_normal.png" TargetMode="External" /><Relationship Id="rId76" Type="http://schemas.openxmlformats.org/officeDocument/2006/relationships/hyperlink" Target="http://pbs.twimg.com/profile_images/908262706704257024/iSXH-PG1_normal.jpg" TargetMode="External" /><Relationship Id="rId77" Type="http://schemas.openxmlformats.org/officeDocument/2006/relationships/hyperlink" Target="http://pbs.twimg.com/profile_images/908262706704257024/iSXH-PG1_normal.jpg" TargetMode="External" /><Relationship Id="rId78" Type="http://schemas.openxmlformats.org/officeDocument/2006/relationships/hyperlink" Target="http://pbs.twimg.com/profile_images/492096852699791360/ZZTjE2_p_normal.jpeg" TargetMode="External" /><Relationship Id="rId79" Type="http://schemas.openxmlformats.org/officeDocument/2006/relationships/hyperlink" Target="http://pbs.twimg.com/profile_images/1097325685268537344/TC2v1utr_normal.jpg" TargetMode="External" /><Relationship Id="rId80" Type="http://schemas.openxmlformats.org/officeDocument/2006/relationships/hyperlink" Target="https://pbs.twimg.com/media/Dzg-y6TV4AAiY2a.jpg" TargetMode="External" /><Relationship Id="rId81" Type="http://schemas.openxmlformats.org/officeDocument/2006/relationships/hyperlink" Target="http://pbs.twimg.com/profile_images/959490036877029377/z1gSzzib_normal.jpg" TargetMode="External" /><Relationship Id="rId82" Type="http://schemas.openxmlformats.org/officeDocument/2006/relationships/hyperlink" Target="http://pbs.twimg.com/profile_images/1097266305336373249/fOSe5VzX_normal.jpg" TargetMode="External" /><Relationship Id="rId83" Type="http://schemas.openxmlformats.org/officeDocument/2006/relationships/hyperlink" Target="http://pbs.twimg.com/profile_images/618019913442045952/iwIoJrbD_normal.jpg" TargetMode="External" /><Relationship Id="rId84" Type="http://schemas.openxmlformats.org/officeDocument/2006/relationships/hyperlink" Target="http://pbs.twimg.com/profile_images/1012011869975048193/Jy9eUhY__normal.jpg" TargetMode="External" /><Relationship Id="rId85" Type="http://schemas.openxmlformats.org/officeDocument/2006/relationships/hyperlink" Target="http://pbs.twimg.com/profile_images/1012011869975048193/Jy9eUhY__normal.jpg" TargetMode="External" /><Relationship Id="rId86" Type="http://schemas.openxmlformats.org/officeDocument/2006/relationships/hyperlink" Target="http://pbs.twimg.com/profile_images/1011258903403917313/8KannnG-_normal.jpg" TargetMode="External" /><Relationship Id="rId87" Type="http://schemas.openxmlformats.org/officeDocument/2006/relationships/hyperlink" Target="http://pbs.twimg.com/profile_images/754276161178505217/ip3gkpak_normal.jpg" TargetMode="External" /><Relationship Id="rId88" Type="http://schemas.openxmlformats.org/officeDocument/2006/relationships/hyperlink" Target="http://pbs.twimg.com/profile_images/754276161178505217/ip3gkpak_normal.jpg" TargetMode="External" /><Relationship Id="rId89" Type="http://schemas.openxmlformats.org/officeDocument/2006/relationships/hyperlink" Target="http://pbs.twimg.com/profile_images/1075710136/facebook_profile_normal.jpg" TargetMode="External" /><Relationship Id="rId90" Type="http://schemas.openxmlformats.org/officeDocument/2006/relationships/hyperlink" Target="https://pbs.twimg.com/media/DypHAzbXgAAp0Uz.jpg" TargetMode="External" /><Relationship Id="rId91" Type="http://schemas.openxmlformats.org/officeDocument/2006/relationships/hyperlink" Target="https://pbs.twimg.com/media/DypHTi1XcAAfwi9.jpg" TargetMode="External" /><Relationship Id="rId92" Type="http://schemas.openxmlformats.org/officeDocument/2006/relationships/hyperlink" Target="https://pbs.twimg.com/media/DypHkO6WoAAxSd3.jpg" TargetMode="External" /><Relationship Id="rId93" Type="http://schemas.openxmlformats.org/officeDocument/2006/relationships/hyperlink" Target="https://pbs.twimg.com/media/DypH4pxXQAA76uS.jpg" TargetMode="External" /><Relationship Id="rId94" Type="http://schemas.openxmlformats.org/officeDocument/2006/relationships/hyperlink" Target="http://pbs.twimg.com/profile_images/1075710136/facebook_profile_normal.jpg" TargetMode="External" /><Relationship Id="rId95" Type="http://schemas.openxmlformats.org/officeDocument/2006/relationships/hyperlink" Target="https://pbs.twimg.com/media/DypINEmWsAAF1wC.jpg" TargetMode="External" /><Relationship Id="rId96" Type="http://schemas.openxmlformats.org/officeDocument/2006/relationships/hyperlink" Target="http://pbs.twimg.com/profile_images/599363372778397696/KgwAoN4p_normal.jpg" TargetMode="External" /><Relationship Id="rId97" Type="http://schemas.openxmlformats.org/officeDocument/2006/relationships/hyperlink" Target="https://pbs.twimg.com/media/DzRm-NUX0AAkpLg.jpg" TargetMode="External" /><Relationship Id="rId98" Type="http://schemas.openxmlformats.org/officeDocument/2006/relationships/hyperlink" Target="https://pbs.twimg.com/media/DzmSb6IWwAIr5Si.jpg" TargetMode="External" /><Relationship Id="rId99" Type="http://schemas.openxmlformats.org/officeDocument/2006/relationships/hyperlink" Target="https://pbs.twimg.com/media/DzxikeGW0AE9jaz.jpg" TargetMode="External" /><Relationship Id="rId100" Type="http://schemas.openxmlformats.org/officeDocument/2006/relationships/hyperlink" Target="http://pbs.twimg.com/profile_images/908327820484501504/WvgTayLK_normal.jpg" TargetMode="External" /><Relationship Id="rId101" Type="http://schemas.openxmlformats.org/officeDocument/2006/relationships/hyperlink" Target="http://pbs.twimg.com/profile_images/908327820484501504/WvgTayLK_normal.jpg" TargetMode="External" /><Relationship Id="rId102" Type="http://schemas.openxmlformats.org/officeDocument/2006/relationships/hyperlink" Target="http://pbs.twimg.com/profile_images/908327820484501504/WvgTayLK_normal.jpg" TargetMode="External" /><Relationship Id="rId103" Type="http://schemas.openxmlformats.org/officeDocument/2006/relationships/hyperlink" Target="http://pbs.twimg.com/profile_images/908327820484501504/WvgTayLK_normal.jpg" TargetMode="External" /><Relationship Id="rId104" Type="http://schemas.openxmlformats.org/officeDocument/2006/relationships/hyperlink" Target="http://pbs.twimg.com/profile_images/908327820484501504/WvgTayLK_normal.jpg" TargetMode="External" /><Relationship Id="rId105" Type="http://schemas.openxmlformats.org/officeDocument/2006/relationships/hyperlink" Target="http://pbs.twimg.com/profile_images/908327820484501504/WvgTayLK_normal.jpg" TargetMode="External" /><Relationship Id="rId106" Type="http://schemas.openxmlformats.org/officeDocument/2006/relationships/hyperlink" Target="http://pbs.twimg.com/profile_images/793498273403199488/OoFtxree_normal.jpg" TargetMode="External" /><Relationship Id="rId107" Type="http://schemas.openxmlformats.org/officeDocument/2006/relationships/hyperlink" Target="http://pbs.twimg.com/profile_images/1075029961654833152/d3wT-BwI_normal.jpg" TargetMode="External" /><Relationship Id="rId108" Type="http://schemas.openxmlformats.org/officeDocument/2006/relationships/hyperlink" Target="http://pbs.twimg.com/profile_images/1051582385760989186/QTj-PfZt_normal.jpg" TargetMode="External" /><Relationship Id="rId109" Type="http://schemas.openxmlformats.org/officeDocument/2006/relationships/hyperlink" Target="http://pbs.twimg.com/profile_images/1051582385760989186/QTj-PfZt_normal.jpg" TargetMode="External" /><Relationship Id="rId110" Type="http://schemas.openxmlformats.org/officeDocument/2006/relationships/hyperlink" Target="http://pbs.twimg.com/profile_images/1051582385760989186/QTj-PfZt_normal.jpg" TargetMode="External" /><Relationship Id="rId111" Type="http://schemas.openxmlformats.org/officeDocument/2006/relationships/hyperlink" Target="http://pbs.twimg.com/profile_images/793498273403199488/OoFtxree_normal.jpg" TargetMode="External" /><Relationship Id="rId112" Type="http://schemas.openxmlformats.org/officeDocument/2006/relationships/hyperlink" Target="http://pbs.twimg.com/profile_images/793498273403199488/OoFtxree_normal.jpg" TargetMode="External" /><Relationship Id="rId113" Type="http://schemas.openxmlformats.org/officeDocument/2006/relationships/hyperlink" Target="http://pbs.twimg.com/profile_images/793498273403199488/OoFtxree_normal.jpg" TargetMode="External" /><Relationship Id="rId114" Type="http://schemas.openxmlformats.org/officeDocument/2006/relationships/hyperlink" Target="https://pbs.twimg.com/media/DzI0-yyXcAcH8Sd.jpg" TargetMode="External" /><Relationship Id="rId115" Type="http://schemas.openxmlformats.org/officeDocument/2006/relationships/hyperlink" Target="http://pbs.twimg.com/profile_images/793498273403199488/OoFtxree_normal.jpg" TargetMode="External" /><Relationship Id="rId116" Type="http://schemas.openxmlformats.org/officeDocument/2006/relationships/hyperlink" Target="http://pbs.twimg.com/profile_images/761385095387152384/wjq3K-W__normal.jpg" TargetMode="External" /><Relationship Id="rId117" Type="http://schemas.openxmlformats.org/officeDocument/2006/relationships/hyperlink" Target="http://pbs.twimg.com/profile_images/793498273403199488/OoFtxree_normal.jpg" TargetMode="External" /><Relationship Id="rId118" Type="http://schemas.openxmlformats.org/officeDocument/2006/relationships/hyperlink" Target="https://pbs.twimg.com/media/DylVpVRUUAU7b46.jpg" TargetMode="External" /><Relationship Id="rId119" Type="http://schemas.openxmlformats.org/officeDocument/2006/relationships/hyperlink" Target="http://pbs.twimg.com/profile_images/793498273403199488/OoFtxree_normal.jpg" TargetMode="External" /><Relationship Id="rId120" Type="http://schemas.openxmlformats.org/officeDocument/2006/relationships/hyperlink" Target="http://pbs.twimg.com/profile_images/793498273403199488/OoFtxree_normal.jpg" TargetMode="External" /><Relationship Id="rId121" Type="http://schemas.openxmlformats.org/officeDocument/2006/relationships/hyperlink" Target="http://pbs.twimg.com/profile_images/793498273403199488/OoFtxree_normal.jpg" TargetMode="External" /><Relationship Id="rId122" Type="http://schemas.openxmlformats.org/officeDocument/2006/relationships/hyperlink" Target="http://pbs.twimg.com/profile_images/1088387094462877697/DxP6bQne_normal.jpg" TargetMode="External" /><Relationship Id="rId123" Type="http://schemas.openxmlformats.org/officeDocument/2006/relationships/hyperlink" Target="http://pbs.twimg.com/profile_images/1088387094462877697/DxP6bQne_normal.jpg" TargetMode="External" /><Relationship Id="rId124" Type="http://schemas.openxmlformats.org/officeDocument/2006/relationships/hyperlink" Target="https://pbs.twimg.com/tweet_video_thumb/DzJFdsBU8AA2_q1.jpg" TargetMode="External" /><Relationship Id="rId125" Type="http://schemas.openxmlformats.org/officeDocument/2006/relationships/hyperlink" Target="http://pbs.twimg.com/profile_images/793498273403199488/OoFtxree_normal.jpg" TargetMode="External" /><Relationship Id="rId126" Type="http://schemas.openxmlformats.org/officeDocument/2006/relationships/hyperlink" Target="http://pbs.twimg.com/profile_images/793498273403199488/OoFtxree_normal.jpg" TargetMode="External" /><Relationship Id="rId127" Type="http://schemas.openxmlformats.org/officeDocument/2006/relationships/hyperlink" Target="https://pbs.twimg.com/media/DzIOPCjWoAE-0rb.jpg" TargetMode="External" /><Relationship Id="rId128" Type="http://schemas.openxmlformats.org/officeDocument/2006/relationships/hyperlink" Target="http://pbs.twimg.com/profile_images/793498273403199488/OoFtxree_normal.jpg" TargetMode="External" /><Relationship Id="rId129" Type="http://schemas.openxmlformats.org/officeDocument/2006/relationships/hyperlink" Target="http://pbs.twimg.com/profile_images/793498273403199488/OoFtxree_normal.jpg" TargetMode="External" /><Relationship Id="rId130" Type="http://schemas.openxmlformats.org/officeDocument/2006/relationships/hyperlink" Target="http://pbs.twimg.com/profile_images/74119015/avatar7485_1.gif_normal.jpeg" TargetMode="External" /><Relationship Id="rId131" Type="http://schemas.openxmlformats.org/officeDocument/2006/relationships/hyperlink" Target="http://pbs.twimg.com/profile_images/74119015/avatar7485_1.gif_normal.jpeg" TargetMode="External" /><Relationship Id="rId132" Type="http://schemas.openxmlformats.org/officeDocument/2006/relationships/hyperlink" Target="http://pbs.twimg.com/profile_images/793498273403199488/OoFtxree_normal.jpg" TargetMode="External" /><Relationship Id="rId133" Type="http://schemas.openxmlformats.org/officeDocument/2006/relationships/hyperlink" Target="http://pbs.twimg.com/profile_images/762454744094822401/NWoCkYPy_normal.jpg" TargetMode="External" /><Relationship Id="rId134" Type="http://schemas.openxmlformats.org/officeDocument/2006/relationships/hyperlink" Target="http://pbs.twimg.com/profile_images/793498273403199488/OoFtxree_normal.jpg" TargetMode="External" /><Relationship Id="rId135" Type="http://schemas.openxmlformats.org/officeDocument/2006/relationships/hyperlink" Target="http://pbs.twimg.com/profile_images/901170317749571585/wdLRMqgZ_normal.jpg" TargetMode="External" /><Relationship Id="rId136" Type="http://schemas.openxmlformats.org/officeDocument/2006/relationships/hyperlink" Target="http://pbs.twimg.com/profile_images/901170317749571585/wdLRMqgZ_normal.jpg" TargetMode="External" /><Relationship Id="rId137" Type="http://schemas.openxmlformats.org/officeDocument/2006/relationships/hyperlink" Target="http://pbs.twimg.com/profile_images/901170317749571585/wdLRMqgZ_normal.jpg" TargetMode="External" /><Relationship Id="rId138" Type="http://schemas.openxmlformats.org/officeDocument/2006/relationships/hyperlink" Target="http://pbs.twimg.com/profile_images/793498273403199488/OoFtxree_normal.jpg" TargetMode="External" /><Relationship Id="rId139" Type="http://schemas.openxmlformats.org/officeDocument/2006/relationships/hyperlink" Target="https://pbs.twimg.com/media/DzNc3_lUcAMDu8g.jpg" TargetMode="External" /><Relationship Id="rId140" Type="http://schemas.openxmlformats.org/officeDocument/2006/relationships/hyperlink" Target="http://pbs.twimg.com/profile_images/793498273403199488/OoFtxree_normal.jpg" TargetMode="External" /><Relationship Id="rId141" Type="http://schemas.openxmlformats.org/officeDocument/2006/relationships/hyperlink" Target="http://pbs.twimg.com/profile_images/793498273403199488/OoFtxree_normal.jpg" TargetMode="External" /><Relationship Id="rId142" Type="http://schemas.openxmlformats.org/officeDocument/2006/relationships/hyperlink" Target="http://pbs.twimg.com/profile_images/793498273403199488/OoFtxree_normal.jpg" TargetMode="External" /><Relationship Id="rId143" Type="http://schemas.openxmlformats.org/officeDocument/2006/relationships/hyperlink" Target="http://pbs.twimg.com/profile_images/793498273403199488/OoFtxree_normal.jpg" TargetMode="External" /><Relationship Id="rId144" Type="http://schemas.openxmlformats.org/officeDocument/2006/relationships/hyperlink" Target="http://pbs.twimg.com/profile_images/793498273403199488/OoFtxree_normal.jpg" TargetMode="External" /><Relationship Id="rId145" Type="http://schemas.openxmlformats.org/officeDocument/2006/relationships/hyperlink" Target="http://pbs.twimg.com/profile_images/1046536445672865792/1ZQM9lNr_normal.jpg" TargetMode="External" /><Relationship Id="rId146" Type="http://schemas.openxmlformats.org/officeDocument/2006/relationships/hyperlink" Target="http://pbs.twimg.com/profile_images/793498273403199488/OoFtxree_normal.jpg" TargetMode="External" /><Relationship Id="rId147" Type="http://schemas.openxmlformats.org/officeDocument/2006/relationships/hyperlink" Target="http://pbs.twimg.com/profile_images/793498273403199488/OoFtxree_normal.jpg" TargetMode="External" /><Relationship Id="rId148" Type="http://schemas.openxmlformats.org/officeDocument/2006/relationships/hyperlink" Target="http://pbs.twimg.com/profile_images/793498273403199488/OoFtxree_normal.jpg" TargetMode="External" /><Relationship Id="rId149" Type="http://schemas.openxmlformats.org/officeDocument/2006/relationships/hyperlink" Target="http://pbs.twimg.com/profile_images/887996557286666240/9U9sDjxr_normal.jpg" TargetMode="External" /><Relationship Id="rId150" Type="http://schemas.openxmlformats.org/officeDocument/2006/relationships/hyperlink" Target="http://pbs.twimg.com/profile_images/793498273403199488/OoFtxree_normal.jpg" TargetMode="External" /><Relationship Id="rId151" Type="http://schemas.openxmlformats.org/officeDocument/2006/relationships/hyperlink" Target="http://pbs.twimg.com/profile_images/793498273403199488/OoFtxree_normal.jpg" TargetMode="External" /><Relationship Id="rId152" Type="http://schemas.openxmlformats.org/officeDocument/2006/relationships/hyperlink" Target="http://pbs.twimg.com/profile_images/1063194030111113216/-IKLo02r_normal.jpg" TargetMode="External" /><Relationship Id="rId153" Type="http://schemas.openxmlformats.org/officeDocument/2006/relationships/hyperlink" Target="http://pbs.twimg.com/profile_images/1063194030111113216/-IKLo02r_normal.jpg" TargetMode="External" /><Relationship Id="rId154" Type="http://schemas.openxmlformats.org/officeDocument/2006/relationships/hyperlink" Target="http://pbs.twimg.com/profile_images/1063194030111113216/-IKLo02r_normal.jpg" TargetMode="External" /><Relationship Id="rId155" Type="http://schemas.openxmlformats.org/officeDocument/2006/relationships/hyperlink" Target="http://pbs.twimg.com/profile_images/793498273403199488/OoFtxree_normal.jpg" TargetMode="External" /><Relationship Id="rId156" Type="http://schemas.openxmlformats.org/officeDocument/2006/relationships/hyperlink" Target="http://pbs.twimg.com/profile_images/793498273403199488/OoFtxree_normal.jpg" TargetMode="External" /><Relationship Id="rId157" Type="http://schemas.openxmlformats.org/officeDocument/2006/relationships/hyperlink" Target="http://pbs.twimg.com/profile_images/1017076004102303744/Ee4VXFgL_normal.jpg" TargetMode="External" /><Relationship Id="rId158" Type="http://schemas.openxmlformats.org/officeDocument/2006/relationships/hyperlink" Target="http://pbs.twimg.com/profile_images/793498273403199488/OoFtxree_normal.jpg" TargetMode="External" /><Relationship Id="rId159" Type="http://schemas.openxmlformats.org/officeDocument/2006/relationships/hyperlink" Target="http://pbs.twimg.com/profile_images/1084920961361600512/XEq12JCQ_normal.jpg" TargetMode="External" /><Relationship Id="rId160" Type="http://schemas.openxmlformats.org/officeDocument/2006/relationships/hyperlink" Target="http://pbs.twimg.com/profile_images/1084920961361600512/XEq12JCQ_normal.jpg" TargetMode="External" /><Relationship Id="rId161" Type="http://schemas.openxmlformats.org/officeDocument/2006/relationships/hyperlink" Target="http://pbs.twimg.com/profile_images/1084920961361600512/XEq12JCQ_normal.jpg" TargetMode="External" /><Relationship Id="rId162" Type="http://schemas.openxmlformats.org/officeDocument/2006/relationships/hyperlink" Target="http://pbs.twimg.com/profile_images/793498273403199488/OoFtxree_normal.jpg" TargetMode="External" /><Relationship Id="rId163" Type="http://schemas.openxmlformats.org/officeDocument/2006/relationships/hyperlink" Target="http://pbs.twimg.com/profile_images/793498273403199488/OoFtxree_normal.jpg" TargetMode="External" /><Relationship Id="rId164" Type="http://schemas.openxmlformats.org/officeDocument/2006/relationships/hyperlink" Target="http://pbs.twimg.com/profile_images/793498273403199488/OoFtxree_normal.jpg" TargetMode="External" /><Relationship Id="rId165" Type="http://schemas.openxmlformats.org/officeDocument/2006/relationships/hyperlink" Target="http://pbs.twimg.com/profile_images/793498273403199488/OoFtxree_normal.jpg" TargetMode="External" /><Relationship Id="rId166" Type="http://schemas.openxmlformats.org/officeDocument/2006/relationships/hyperlink" Target="http://pbs.twimg.com/profile_images/793498273403199488/OoFtxree_normal.jpg" TargetMode="External" /><Relationship Id="rId167" Type="http://schemas.openxmlformats.org/officeDocument/2006/relationships/hyperlink" Target="http://pbs.twimg.com/profile_images/793498273403199488/OoFtxree_normal.jpg" TargetMode="External" /><Relationship Id="rId168" Type="http://schemas.openxmlformats.org/officeDocument/2006/relationships/hyperlink" Target="http://pbs.twimg.com/profile_images/793498273403199488/OoFtxree_normal.jpg" TargetMode="External" /><Relationship Id="rId169" Type="http://schemas.openxmlformats.org/officeDocument/2006/relationships/hyperlink" Target="http://pbs.twimg.com/profile_images/793498273403199488/OoFtxree_normal.jpg" TargetMode="External" /><Relationship Id="rId170" Type="http://schemas.openxmlformats.org/officeDocument/2006/relationships/hyperlink" Target="https://pbs.twimg.com/media/DzxCAZ7XcAIEZM7.jpg" TargetMode="External" /><Relationship Id="rId171" Type="http://schemas.openxmlformats.org/officeDocument/2006/relationships/hyperlink" Target="https://pbs.twimg.com/media/DzxCAZ7XcAIEZM7.jpg" TargetMode="External" /><Relationship Id="rId172" Type="http://schemas.openxmlformats.org/officeDocument/2006/relationships/hyperlink" Target="http://pbs.twimg.com/profile_images/1097726252721557504/K5hgGbr9_normal.jpg" TargetMode="External" /><Relationship Id="rId173" Type="http://schemas.openxmlformats.org/officeDocument/2006/relationships/hyperlink" Target="http://pbs.twimg.com/profile_images/1097726252721557504/K5hgGbr9_normal.jpg" TargetMode="External" /><Relationship Id="rId174" Type="http://schemas.openxmlformats.org/officeDocument/2006/relationships/hyperlink" Target="http://pbs.twimg.com/profile_images/1097726252721557504/K5hgGbr9_normal.jpg" TargetMode="External" /><Relationship Id="rId175" Type="http://schemas.openxmlformats.org/officeDocument/2006/relationships/hyperlink" Target="http://pbs.twimg.com/profile_images/793498273403199488/OoFtxree_normal.jpg" TargetMode="External" /><Relationship Id="rId176" Type="http://schemas.openxmlformats.org/officeDocument/2006/relationships/hyperlink" Target="http://pbs.twimg.com/profile_images/793498273403199488/OoFtxree_normal.jpg" TargetMode="External" /><Relationship Id="rId177" Type="http://schemas.openxmlformats.org/officeDocument/2006/relationships/hyperlink" Target="https://pbs.twimg.com/tweet_video_thumb/Dzxod15WkAQNErC.jpg" TargetMode="External" /><Relationship Id="rId178" Type="http://schemas.openxmlformats.org/officeDocument/2006/relationships/hyperlink" Target="http://pbs.twimg.com/profile_images/793498273403199488/OoFtxree_normal.jpg" TargetMode="External" /><Relationship Id="rId179" Type="http://schemas.openxmlformats.org/officeDocument/2006/relationships/hyperlink" Target="http://pbs.twimg.com/profile_images/893913189502640128/oz-i_N9-_normal.jpg" TargetMode="External" /><Relationship Id="rId180" Type="http://schemas.openxmlformats.org/officeDocument/2006/relationships/hyperlink" Target="http://pbs.twimg.com/profile_images/793498273403199488/OoFtxree_normal.jpg" TargetMode="External" /><Relationship Id="rId181" Type="http://schemas.openxmlformats.org/officeDocument/2006/relationships/hyperlink" Target="http://pbs.twimg.com/profile_images/793498273403199488/OoFtxree_normal.jpg" TargetMode="External" /><Relationship Id="rId182" Type="http://schemas.openxmlformats.org/officeDocument/2006/relationships/hyperlink" Target="http://pbs.twimg.com/profile_images/793498273403199488/OoFtxree_normal.jpg" TargetMode="External" /><Relationship Id="rId183" Type="http://schemas.openxmlformats.org/officeDocument/2006/relationships/hyperlink" Target="http://pbs.twimg.com/profile_images/793498273403199488/OoFtxree_normal.jpg" TargetMode="External" /><Relationship Id="rId184" Type="http://schemas.openxmlformats.org/officeDocument/2006/relationships/hyperlink" Target="https://pbs.twimg.com/media/DzJ7ya_VsAE03ZE.jpg" TargetMode="External" /><Relationship Id="rId185" Type="http://schemas.openxmlformats.org/officeDocument/2006/relationships/hyperlink" Target="http://pbs.twimg.com/profile_images/793498273403199488/OoFtxree_normal.jpg" TargetMode="External" /><Relationship Id="rId186" Type="http://schemas.openxmlformats.org/officeDocument/2006/relationships/hyperlink" Target="http://pbs.twimg.com/profile_images/793498273403199488/OoFtxree_normal.jpg" TargetMode="External" /><Relationship Id="rId187" Type="http://schemas.openxmlformats.org/officeDocument/2006/relationships/hyperlink" Target="http://pbs.twimg.com/profile_images/793498273403199488/OoFtxree_normal.jpg" TargetMode="External" /><Relationship Id="rId188" Type="http://schemas.openxmlformats.org/officeDocument/2006/relationships/hyperlink" Target="http://pbs.twimg.com/profile_images/793498273403199488/OoFtxree_normal.jpg" TargetMode="External" /><Relationship Id="rId189" Type="http://schemas.openxmlformats.org/officeDocument/2006/relationships/hyperlink" Target="https://pbs.twimg.com/media/Dzt7ISgWoAE3Ikd.jpg" TargetMode="External" /><Relationship Id="rId190" Type="http://schemas.openxmlformats.org/officeDocument/2006/relationships/hyperlink" Target="https://pbs.twimg.com/media/Dylcr-sXgAEdj8q.jpg" TargetMode="External" /><Relationship Id="rId191" Type="http://schemas.openxmlformats.org/officeDocument/2006/relationships/hyperlink" Target="https://pbs.twimg.com/media/DzKDITCW0AM5RDM.jpg" TargetMode="External" /><Relationship Id="rId192" Type="http://schemas.openxmlformats.org/officeDocument/2006/relationships/hyperlink" Target="https://pbs.twimg.com/media/DzS-KoRW0AAIWYS.jpg" TargetMode="External" /><Relationship Id="rId193" Type="http://schemas.openxmlformats.org/officeDocument/2006/relationships/hyperlink" Target="http://pbs.twimg.com/profile_images/1076105606275174400/Pe0mHbRO_normal.jpg" TargetMode="External" /><Relationship Id="rId194" Type="http://schemas.openxmlformats.org/officeDocument/2006/relationships/hyperlink" Target="http://pbs.twimg.com/profile_images/1076105606275174400/Pe0mHbRO_normal.jpg" TargetMode="External" /><Relationship Id="rId195" Type="http://schemas.openxmlformats.org/officeDocument/2006/relationships/hyperlink" Target="http://pbs.twimg.com/profile_images/843312466280960000/lGHSSd0X_normal.jpg" TargetMode="External" /><Relationship Id="rId196" Type="http://schemas.openxmlformats.org/officeDocument/2006/relationships/hyperlink" Target="http://pbs.twimg.com/profile_images/843312466280960000/lGHSSd0X_normal.jpg" TargetMode="External" /><Relationship Id="rId197" Type="http://schemas.openxmlformats.org/officeDocument/2006/relationships/hyperlink" Target="http://pbs.twimg.com/profile_images/843312466280960000/lGHSSd0X_normal.jpg" TargetMode="External" /><Relationship Id="rId198" Type="http://schemas.openxmlformats.org/officeDocument/2006/relationships/hyperlink" Target="http://pbs.twimg.com/profile_images/843312466280960000/lGHSSd0X_normal.jpg" TargetMode="External" /><Relationship Id="rId199" Type="http://schemas.openxmlformats.org/officeDocument/2006/relationships/hyperlink" Target="http://pbs.twimg.com/profile_images/843312466280960000/lGHSSd0X_normal.jpg" TargetMode="External" /><Relationship Id="rId200" Type="http://schemas.openxmlformats.org/officeDocument/2006/relationships/hyperlink" Target="http://pbs.twimg.com/profile_images/843312466280960000/lGHSSd0X_normal.jpg" TargetMode="External" /><Relationship Id="rId201" Type="http://schemas.openxmlformats.org/officeDocument/2006/relationships/hyperlink" Target="http://pbs.twimg.com/profile_images/843312466280960000/lGHSSd0X_normal.jpg" TargetMode="External" /><Relationship Id="rId202" Type="http://schemas.openxmlformats.org/officeDocument/2006/relationships/hyperlink" Target="http://pbs.twimg.com/profile_images/843312466280960000/lGHSSd0X_normal.jpg" TargetMode="External" /><Relationship Id="rId203" Type="http://schemas.openxmlformats.org/officeDocument/2006/relationships/hyperlink" Target="http://pbs.twimg.com/profile_images/843312466280960000/lGHSSd0X_normal.jpg" TargetMode="External" /><Relationship Id="rId204" Type="http://schemas.openxmlformats.org/officeDocument/2006/relationships/hyperlink" Target="http://pbs.twimg.com/profile_images/843312466280960000/lGHSSd0X_normal.jpg" TargetMode="External" /><Relationship Id="rId205" Type="http://schemas.openxmlformats.org/officeDocument/2006/relationships/hyperlink" Target="http://pbs.twimg.com/profile_images/843312466280960000/lGHSSd0X_normal.jpg" TargetMode="External" /><Relationship Id="rId206" Type="http://schemas.openxmlformats.org/officeDocument/2006/relationships/hyperlink" Target="https://twitter.com/jeffbman/status/1094425927512137729" TargetMode="External" /><Relationship Id="rId207" Type="http://schemas.openxmlformats.org/officeDocument/2006/relationships/hyperlink" Target="https://twitter.com/sharpermanstan/status/1094581269428621313" TargetMode="External" /><Relationship Id="rId208" Type="http://schemas.openxmlformats.org/officeDocument/2006/relationships/hyperlink" Target="https://twitter.com/tims_pants/status/1095011281499766790" TargetMode="External" /><Relationship Id="rId209" Type="http://schemas.openxmlformats.org/officeDocument/2006/relationships/hyperlink" Target="https://twitter.com/brightember/status/1095072644481855488" TargetMode="External" /><Relationship Id="rId210" Type="http://schemas.openxmlformats.org/officeDocument/2006/relationships/hyperlink" Target="https://twitter.com/accuchek_de/status/1095601077171441664" TargetMode="External" /><Relationship Id="rId211" Type="http://schemas.openxmlformats.org/officeDocument/2006/relationships/hyperlink" Target="https://twitter.com/accuchek_de/status/1094876292879736833" TargetMode="External" /><Relationship Id="rId212" Type="http://schemas.openxmlformats.org/officeDocument/2006/relationships/hyperlink" Target="https://twitter.com/lisajeynd/status/1095792448410923013" TargetMode="External" /><Relationship Id="rId213" Type="http://schemas.openxmlformats.org/officeDocument/2006/relationships/hyperlink" Target="https://twitter.com/melodywhore/status/1095800808036278279" TargetMode="External" /><Relationship Id="rId214" Type="http://schemas.openxmlformats.org/officeDocument/2006/relationships/hyperlink" Target="https://twitter.com/bhinneka/status/1096695690200137728" TargetMode="External" /><Relationship Id="rId215" Type="http://schemas.openxmlformats.org/officeDocument/2006/relationships/hyperlink" Target="https://twitter.com/diabeteshf/status/1097274495763730435" TargetMode="External" /><Relationship Id="rId216" Type="http://schemas.openxmlformats.org/officeDocument/2006/relationships/hyperlink" Target="https://twitter.com/tayloraschott/status/1097561654621925377" TargetMode="External" /><Relationship Id="rId217" Type="http://schemas.openxmlformats.org/officeDocument/2006/relationships/hyperlink" Target="https://twitter.com/hakimgzl89/status/1097570394255421441" TargetMode="External" /><Relationship Id="rId218" Type="http://schemas.openxmlformats.org/officeDocument/2006/relationships/hyperlink" Target="https://twitter.com/stephenstype1/status/1097622382775320577" TargetMode="External" /><Relationship Id="rId219" Type="http://schemas.openxmlformats.org/officeDocument/2006/relationships/hyperlink" Target="https://twitter.com/stephenstype1/status/1097622523074830336" TargetMode="External" /><Relationship Id="rId220" Type="http://schemas.openxmlformats.org/officeDocument/2006/relationships/hyperlink" Target="https://twitter.com/lifeofadiabetic/status/1097622681472716803" TargetMode="External" /><Relationship Id="rId221" Type="http://schemas.openxmlformats.org/officeDocument/2006/relationships/hyperlink" Target="https://twitter.com/bianske/status/1097518353072173056" TargetMode="External" /><Relationship Id="rId222" Type="http://schemas.openxmlformats.org/officeDocument/2006/relationships/hyperlink" Target="https://twitter.com/bianske/status/1097519197561737216" TargetMode="External" /><Relationship Id="rId223" Type="http://schemas.openxmlformats.org/officeDocument/2006/relationships/hyperlink" Target="https://twitter.com/accuchek_nl/status/1097745878146826240" TargetMode="External" /><Relationship Id="rId224" Type="http://schemas.openxmlformats.org/officeDocument/2006/relationships/hyperlink" Target="https://twitter.com/accuchek_nl/status/1094943131567620098" TargetMode="External" /><Relationship Id="rId225" Type="http://schemas.openxmlformats.org/officeDocument/2006/relationships/hyperlink" Target="https://twitter.com/accuchek_nl/status/1095668410619289601" TargetMode="External" /><Relationship Id="rId226" Type="http://schemas.openxmlformats.org/officeDocument/2006/relationships/hyperlink" Target="https://twitter.com/accuchek_nl/status/1095955552939724800" TargetMode="External" /><Relationship Id="rId227" Type="http://schemas.openxmlformats.org/officeDocument/2006/relationships/hyperlink" Target="https://twitter.com/accuchek_nl/status/1096287993416073217" TargetMode="External" /><Relationship Id="rId228" Type="http://schemas.openxmlformats.org/officeDocument/2006/relationships/hyperlink" Target="https://twitter.com/accuchek_nl/status/1096432726343909376" TargetMode="External" /><Relationship Id="rId229" Type="http://schemas.openxmlformats.org/officeDocument/2006/relationships/hyperlink" Target="https://twitter.com/accuchek_nl/status/1097481356945305600" TargetMode="External" /><Relationship Id="rId230" Type="http://schemas.openxmlformats.org/officeDocument/2006/relationships/hyperlink" Target="https://twitter.com/peterbdale/status/1097768309141921793" TargetMode="External" /><Relationship Id="rId231" Type="http://schemas.openxmlformats.org/officeDocument/2006/relationships/hyperlink" Target="https://twitter.com/accuchek_pk/status/1095613880963874821" TargetMode="External" /><Relationship Id="rId232" Type="http://schemas.openxmlformats.org/officeDocument/2006/relationships/hyperlink" Target="https://twitter.com/accuchek_pk/status/1097069044589580289" TargetMode="External" /><Relationship Id="rId233" Type="http://schemas.openxmlformats.org/officeDocument/2006/relationships/hyperlink" Target="https://twitter.com/accuchek_pk/status/1097860888458084353" TargetMode="External" /><Relationship Id="rId234" Type="http://schemas.openxmlformats.org/officeDocument/2006/relationships/hyperlink" Target="https://twitter.com/lipbalmdesigns/status/1094699289719263233" TargetMode="External" /><Relationship Id="rId235" Type="http://schemas.openxmlformats.org/officeDocument/2006/relationships/hyperlink" Target="https://twitter.com/lipbalmdesigns/status/1095120620940079104" TargetMode="External" /><Relationship Id="rId236" Type="http://schemas.openxmlformats.org/officeDocument/2006/relationships/hyperlink" Target="https://twitter.com/lipbalmdesigns/status/1095127285819211776" TargetMode="External" /><Relationship Id="rId237" Type="http://schemas.openxmlformats.org/officeDocument/2006/relationships/hyperlink" Target="https://twitter.com/lipbalmdesigns/status/1097183366091366402" TargetMode="External" /><Relationship Id="rId238" Type="http://schemas.openxmlformats.org/officeDocument/2006/relationships/hyperlink" Target="https://twitter.com/lipbalmdesigns/status/1097231056498016256" TargetMode="External" /><Relationship Id="rId239" Type="http://schemas.openxmlformats.org/officeDocument/2006/relationships/hyperlink" Target="https://twitter.com/lipbalmdesigns/status/1097892823322497024" TargetMode="External" /><Relationship Id="rId240" Type="http://schemas.openxmlformats.org/officeDocument/2006/relationships/hyperlink" Target="https://twitter.com/accuchek_us/status/1094961234783469569" TargetMode="External" /><Relationship Id="rId241" Type="http://schemas.openxmlformats.org/officeDocument/2006/relationships/hyperlink" Target="https://twitter.com/cwdiabetes/status/1094972786907451392" TargetMode="External" /><Relationship Id="rId242" Type="http://schemas.openxmlformats.org/officeDocument/2006/relationships/hyperlink" Target="https://twitter.com/kfer_games/status/1094964746128969728" TargetMode="External" /><Relationship Id="rId243" Type="http://schemas.openxmlformats.org/officeDocument/2006/relationships/hyperlink" Target="https://twitter.com/kfer_games/status/1094979721744605184" TargetMode="External" /><Relationship Id="rId244" Type="http://schemas.openxmlformats.org/officeDocument/2006/relationships/hyperlink" Target="https://twitter.com/kfer_games/status/1094990731268313088" TargetMode="External" /><Relationship Id="rId245" Type="http://schemas.openxmlformats.org/officeDocument/2006/relationships/hyperlink" Target="https://twitter.com/accuchek_us/status/1094963389053521920" TargetMode="External" /><Relationship Id="rId246" Type="http://schemas.openxmlformats.org/officeDocument/2006/relationships/hyperlink" Target="https://twitter.com/accuchek_us/status/1094979975445467136" TargetMode="External" /><Relationship Id="rId247" Type="http://schemas.openxmlformats.org/officeDocument/2006/relationships/hyperlink" Target="https://twitter.com/accuchek_us/status/1094995048243048448" TargetMode="External" /><Relationship Id="rId248" Type="http://schemas.openxmlformats.org/officeDocument/2006/relationships/hyperlink" Target="https://twitter.com/ada_diabetespro/status/1094996096512868353" TargetMode="External" /><Relationship Id="rId249" Type="http://schemas.openxmlformats.org/officeDocument/2006/relationships/hyperlink" Target="https://twitter.com/accuchek_us/status/1094996930118254593" TargetMode="External" /><Relationship Id="rId250" Type="http://schemas.openxmlformats.org/officeDocument/2006/relationships/hyperlink" Target="https://twitter.com/diabetesheroes/status/1095013431420149760" TargetMode="External" /><Relationship Id="rId251" Type="http://schemas.openxmlformats.org/officeDocument/2006/relationships/hyperlink" Target="https://twitter.com/accuchek_us/status/1095017037871616000" TargetMode="External" /><Relationship Id="rId252" Type="http://schemas.openxmlformats.org/officeDocument/2006/relationships/hyperlink" Target="https://twitter.com/diatribenews/status/1092852858985172992" TargetMode="External" /><Relationship Id="rId253" Type="http://schemas.openxmlformats.org/officeDocument/2006/relationships/hyperlink" Target="https://twitter.com/accuchek_us/status/1095051141421977601" TargetMode="External" /><Relationship Id="rId254" Type="http://schemas.openxmlformats.org/officeDocument/2006/relationships/hyperlink" Target="https://twitter.com/accuchek_us/status/1095056813081399302" TargetMode="External" /><Relationship Id="rId255" Type="http://schemas.openxmlformats.org/officeDocument/2006/relationships/hyperlink" Target="https://twitter.com/accuchek_us/status/1095310445706137603" TargetMode="External" /><Relationship Id="rId256" Type="http://schemas.openxmlformats.org/officeDocument/2006/relationships/hyperlink" Target="https://twitter.com/hangrypancreas/status/1095043762957340672" TargetMode="External" /><Relationship Id="rId257" Type="http://schemas.openxmlformats.org/officeDocument/2006/relationships/hyperlink" Target="https://twitter.com/hangrypancreas/status/1095063004020797440" TargetMode="External" /><Relationship Id="rId258" Type="http://schemas.openxmlformats.org/officeDocument/2006/relationships/hyperlink" Target="https://twitter.com/accuchek_us/status/1095014493975916544" TargetMode="External" /><Relationship Id="rId259" Type="http://schemas.openxmlformats.org/officeDocument/2006/relationships/hyperlink" Target="https://twitter.com/accuchek_us/status/1095053515179913222" TargetMode="External" /><Relationship Id="rId260" Type="http://schemas.openxmlformats.org/officeDocument/2006/relationships/hyperlink" Target="https://twitter.com/accuchek_us/status/1095312023905292295" TargetMode="External" /><Relationship Id="rId261" Type="http://schemas.openxmlformats.org/officeDocument/2006/relationships/hyperlink" Target="https://twitter.com/diabetesmine/status/1095057386744745984" TargetMode="External" /><Relationship Id="rId262" Type="http://schemas.openxmlformats.org/officeDocument/2006/relationships/hyperlink" Target="https://twitter.com/accuchek_us/status/1095012830540115968" TargetMode="External" /><Relationship Id="rId263" Type="http://schemas.openxmlformats.org/officeDocument/2006/relationships/hyperlink" Target="https://twitter.com/accuchek_us/status/1095331868218703872" TargetMode="External" /><Relationship Id="rId264" Type="http://schemas.openxmlformats.org/officeDocument/2006/relationships/hyperlink" Target="https://twitter.com/johnspiral/status/1096031169777467394" TargetMode="External" /><Relationship Id="rId265" Type="http://schemas.openxmlformats.org/officeDocument/2006/relationships/hyperlink" Target="https://twitter.com/johnspiral/status/1096493782726557697" TargetMode="External" /><Relationship Id="rId266" Type="http://schemas.openxmlformats.org/officeDocument/2006/relationships/hyperlink" Target="https://twitter.com/accuchek_us/status/1096085331626082307" TargetMode="External" /><Relationship Id="rId267" Type="http://schemas.openxmlformats.org/officeDocument/2006/relationships/hyperlink" Target="https://twitter.com/pbluenovember/status/1095673634377609217" TargetMode="External" /><Relationship Id="rId268" Type="http://schemas.openxmlformats.org/officeDocument/2006/relationships/hyperlink" Target="https://twitter.com/accuchek_us/status/1096106178503999489" TargetMode="External" /><Relationship Id="rId269" Type="http://schemas.openxmlformats.org/officeDocument/2006/relationships/hyperlink" Target="https://twitter.com/grumpy_pumper/status/1094845990392291328" TargetMode="External" /><Relationship Id="rId270" Type="http://schemas.openxmlformats.org/officeDocument/2006/relationships/hyperlink" Target="https://twitter.com/grumpy_pumper/status/1095947477193236480" TargetMode="External" /><Relationship Id="rId271" Type="http://schemas.openxmlformats.org/officeDocument/2006/relationships/hyperlink" Target="https://twitter.com/grumpy_pumper/status/1095418999326863360" TargetMode="External" /><Relationship Id="rId272" Type="http://schemas.openxmlformats.org/officeDocument/2006/relationships/hyperlink" Target="https://twitter.com/accuchek_us/status/1095050957065515008" TargetMode="External" /><Relationship Id="rId273" Type="http://schemas.openxmlformats.org/officeDocument/2006/relationships/hyperlink" Target="https://twitter.com/accuchek_us/status/1095322750380584961" TargetMode="External" /><Relationship Id="rId274" Type="http://schemas.openxmlformats.org/officeDocument/2006/relationships/hyperlink" Target="https://twitter.com/accuchek_us/status/1095418735077277696" TargetMode="External" /><Relationship Id="rId275" Type="http://schemas.openxmlformats.org/officeDocument/2006/relationships/hyperlink" Target="https://twitter.com/accuchek_us/status/1095421481314648065" TargetMode="External" /><Relationship Id="rId276" Type="http://schemas.openxmlformats.org/officeDocument/2006/relationships/hyperlink" Target="https://twitter.com/accuchek_us/status/1096107385184284673" TargetMode="External" /><Relationship Id="rId277" Type="http://schemas.openxmlformats.org/officeDocument/2006/relationships/hyperlink" Target="https://twitter.com/accuchek_us/status/1096147700121251842" TargetMode="External" /><Relationship Id="rId278" Type="http://schemas.openxmlformats.org/officeDocument/2006/relationships/hyperlink" Target="https://twitter.com/accuchek_us/status/1096159290451259398" TargetMode="External" /><Relationship Id="rId279" Type="http://schemas.openxmlformats.org/officeDocument/2006/relationships/hyperlink" Target="https://twitter.com/lifeforachild/status/1096347064559067138" TargetMode="External" /><Relationship Id="rId280" Type="http://schemas.openxmlformats.org/officeDocument/2006/relationships/hyperlink" Target="https://twitter.com/accuchek_us/status/1096461369975734273" TargetMode="External" /><Relationship Id="rId281" Type="http://schemas.openxmlformats.org/officeDocument/2006/relationships/hyperlink" Target="https://twitter.com/accuchek_us/status/1096465632923652096" TargetMode="External" /><Relationship Id="rId282" Type="http://schemas.openxmlformats.org/officeDocument/2006/relationships/hyperlink" Target="https://twitter.com/accuchek_us/status/1096466614642454528" TargetMode="External" /><Relationship Id="rId283" Type="http://schemas.openxmlformats.org/officeDocument/2006/relationships/hyperlink" Target="https://twitter.com/marcynovakwx/status/1096466475177656320" TargetMode="External" /><Relationship Id="rId284" Type="http://schemas.openxmlformats.org/officeDocument/2006/relationships/hyperlink" Target="https://twitter.com/accuchek_us/status/1096466183660994562" TargetMode="External" /><Relationship Id="rId285" Type="http://schemas.openxmlformats.org/officeDocument/2006/relationships/hyperlink" Target="https://twitter.com/accuchek_us/status/1096486944882782210" TargetMode="External" /><Relationship Id="rId286" Type="http://schemas.openxmlformats.org/officeDocument/2006/relationships/hyperlink" Target="https://twitter.com/justiceseeker03/status/1096112626218749953" TargetMode="External" /><Relationship Id="rId287" Type="http://schemas.openxmlformats.org/officeDocument/2006/relationships/hyperlink" Target="https://twitter.com/justiceseeker03/status/1096497009186562049" TargetMode="External" /><Relationship Id="rId288" Type="http://schemas.openxmlformats.org/officeDocument/2006/relationships/hyperlink" Target="https://twitter.com/justiceseeker03/status/1096507743857528832" TargetMode="External" /><Relationship Id="rId289" Type="http://schemas.openxmlformats.org/officeDocument/2006/relationships/hyperlink" Target="https://twitter.com/accuchek_us/status/1096489135764881409" TargetMode="External" /><Relationship Id="rId290" Type="http://schemas.openxmlformats.org/officeDocument/2006/relationships/hyperlink" Target="https://twitter.com/accuchek_us/status/1096505970077982722" TargetMode="External" /><Relationship Id="rId291" Type="http://schemas.openxmlformats.org/officeDocument/2006/relationships/hyperlink" Target="https://twitter.com/chelcierice/status/1097230130051760128" TargetMode="External" /><Relationship Id="rId292" Type="http://schemas.openxmlformats.org/officeDocument/2006/relationships/hyperlink" Target="https://twitter.com/accuchek_us/status/1097495487173849088" TargetMode="External" /><Relationship Id="rId293" Type="http://schemas.openxmlformats.org/officeDocument/2006/relationships/hyperlink" Target="https://twitter.com/beyondtype2/status/1095389273585418240" TargetMode="External" /><Relationship Id="rId294" Type="http://schemas.openxmlformats.org/officeDocument/2006/relationships/hyperlink" Target="https://twitter.com/beyondtype2/status/1096182997512900608" TargetMode="External" /><Relationship Id="rId295" Type="http://schemas.openxmlformats.org/officeDocument/2006/relationships/hyperlink" Target="https://twitter.com/beyondtype2/status/1097608551109820416" TargetMode="External" /><Relationship Id="rId296" Type="http://schemas.openxmlformats.org/officeDocument/2006/relationships/hyperlink" Target="https://twitter.com/accuchek_us/status/1095389494717661184" TargetMode="External" /><Relationship Id="rId297" Type="http://schemas.openxmlformats.org/officeDocument/2006/relationships/hyperlink" Target="https://twitter.com/accuchek_us/status/1095390151268859904" TargetMode="External" /><Relationship Id="rId298" Type="http://schemas.openxmlformats.org/officeDocument/2006/relationships/hyperlink" Target="https://twitter.com/accuchek_us/status/1096461635894591488" TargetMode="External" /><Relationship Id="rId299" Type="http://schemas.openxmlformats.org/officeDocument/2006/relationships/hyperlink" Target="https://twitter.com/accuchek_us/status/1097605299148599298" TargetMode="External" /><Relationship Id="rId300" Type="http://schemas.openxmlformats.org/officeDocument/2006/relationships/hyperlink" Target="https://twitter.com/accuchek_us/status/1097844450510942208" TargetMode="External" /><Relationship Id="rId301" Type="http://schemas.openxmlformats.org/officeDocument/2006/relationships/hyperlink" Target="https://twitter.com/accuchek_us/status/1097846456474628096" TargetMode="External" /><Relationship Id="rId302" Type="http://schemas.openxmlformats.org/officeDocument/2006/relationships/hyperlink" Target="https://twitter.com/accuchek_us/status/1097850428241428480" TargetMode="External" /><Relationship Id="rId303" Type="http://schemas.openxmlformats.org/officeDocument/2006/relationships/hyperlink" Target="https://twitter.com/accuchek_us/status/1097851171048443904" TargetMode="External" /><Relationship Id="rId304" Type="http://schemas.openxmlformats.org/officeDocument/2006/relationships/hyperlink" Target="https://twitter.com/renzas/status/1097825006434828288" TargetMode="External" /><Relationship Id="rId305" Type="http://schemas.openxmlformats.org/officeDocument/2006/relationships/hyperlink" Target="https://twitter.com/accuchek_us/status/1097868449886412800" TargetMode="External" /><Relationship Id="rId306" Type="http://schemas.openxmlformats.org/officeDocument/2006/relationships/hyperlink" Target="https://twitter.com/pinkieheather/status/1096159387067076608" TargetMode="External" /><Relationship Id="rId307" Type="http://schemas.openxmlformats.org/officeDocument/2006/relationships/hyperlink" Target="https://twitter.com/pinkieheather/status/1096495302540955651" TargetMode="External" /><Relationship Id="rId308" Type="http://schemas.openxmlformats.org/officeDocument/2006/relationships/hyperlink" Target="https://twitter.com/pinkieheather/status/1097868832117542912" TargetMode="External" /><Relationship Id="rId309" Type="http://schemas.openxmlformats.org/officeDocument/2006/relationships/hyperlink" Target="https://twitter.com/accuchek_us/status/1096158851018252288" TargetMode="External" /><Relationship Id="rId310" Type="http://schemas.openxmlformats.org/officeDocument/2006/relationships/hyperlink" Target="https://twitter.com/accuchek_us/status/1096487826580013056" TargetMode="External" /><Relationship Id="rId311" Type="http://schemas.openxmlformats.org/officeDocument/2006/relationships/hyperlink" Target="https://twitter.com/accuchek_us/status/1097867324797976578" TargetMode="External" /><Relationship Id="rId312" Type="http://schemas.openxmlformats.org/officeDocument/2006/relationships/hyperlink" Target="https://twitter.com/accuchek_us/status/1097879906929856513" TargetMode="External" /><Relationship Id="rId313" Type="http://schemas.openxmlformats.org/officeDocument/2006/relationships/hyperlink" Target="https://twitter.com/thedinobetic/status/1097895989099274240" TargetMode="External" /><Relationship Id="rId314" Type="http://schemas.openxmlformats.org/officeDocument/2006/relationships/hyperlink" Target="https://twitter.com/accuchek_us/status/1097844084784418816" TargetMode="External" /><Relationship Id="rId315" Type="http://schemas.openxmlformats.org/officeDocument/2006/relationships/hyperlink" Target="https://twitter.com/accuchek_us/status/1097910583213674498" TargetMode="External" /><Relationship Id="rId316" Type="http://schemas.openxmlformats.org/officeDocument/2006/relationships/hyperlink" Target="https://twitter.com/accuchek_us/status/1097912228777521153" TargetMode="External" /><Relationship Id="rId317" Type="http://schemas.openxmlformats.org/officeDocument/2006/relationships/hyperlink" Target="https://twitter.com/accuchek_us/status/1095056418141622274" TargetMode="External" /><Relationship Id="rId318" Type="http://schemas.openxmlformats.org/officeDocument/2006/relationships/hyperlink" Target="https://twitter.com/accuchek_us/status/1095074317199642625" TargetMode="External" /><Relationship Id="rId319" Type="http://schemas.openxmlformats.org/officeDocument/2006/relationships/hyperlink" Target="https://twitter.com/accuchek_us/status/1096105185963843584" TargetMode="External" /><Relationship Id="rId320" Type="http://schemas.openxmlformats.org/officeDocument/2006/relationships/hyperlink" Target="https://twitter.com/accuchek_us/status/1096105912383746048" TargetMode="External" /><Relationship Id="rId321" Type="http://schemas.openxmlformats.org/officeDocument/2006/relationships/hyperlink" Target="https://twitter.com/accuchek_us/status/1096107213553311746" TargetMode="External" /><Relationship Id="rId322" Type="http://schemas.openxmlformats.org/officeDocument/2006/relationships/hyperlink" Target="https://twitter.com/accuchek_us/status/1096127977304272896" TargetMode="External" /><Relationship Id="rId323" Type="http://schemas.openxmlformats.org/officeDocument/2006/relationships/hyperlink" Target="https://twitter.com/accuchek_us/status/1097606387499184128" TargetMode="External" /><Relationship Id="rId324" Type="http://schemas.openxmlformats.org/officeDocument/2006/relationships/hyperlink" Target="https://twitter.com/accuchekchile/status/1094929044813111298" TargetMode="External" /><Relationship Id="rId325" Type="http://schemas.openxmlformats.org/officeDocument/2006/relationships/hyperlink" Target="https://twitter.com/accuchekchile/status/1095382024901267456" TargetMode="External" /><Relationship Id="rId326" Type="http://schemas.openxmlformats.org/officeDocument/2006/relationships/hyperlink" Target="https://twitter.com/accuchekchile/status/1096106802037604353" TargetMode="External" /><Relationship Id="rId327" Type="http://schemas.openxmlformats.org/officeDocument/2006/relationships/hyperlink" Target="https://twitter.com/accuchekchile/status/1097925322052456448" TargetMode="External" /><Relationship Id="rId328" Type="http://schemas.openxmlformats.org/officeDocument/2006/relationships/hyperlink" Target="https://twitter.com/accuchekchile/status/1097948939326754817" TargetMode="External" /><Relationship Id="rId329" Type="http://schemas.openxmlformats.org/officeDocument/2006/relationships/hyperlink" Target="https://twitter.com/sweetpeagifts/status/1094684815587246080" TargetMode="External" /><Relationship Id="rId330" Type="http://schemas.openxmlformats.org/officeDocument/2006/relationships/hyperlink" Target="https://twitter.com/sweetpeagifts/status/1094692667823411200" TargetMode="External" /><Relationship Id="rId331" Type="http://schemas.openxmlformats.org/officeDocument/2006/relationships/hyperlink" Target="https://twitter.com/sweetpeagifts/status/1094770720742219777" TargetMode="External" /><Relationship Id="rId332" Type="http://schemas.openxmlformats.org/officeDocument/2006/relationships/hyperlink" Target="https://twitter.com/sweetpeagifts/status/1095120435803492352" TargetMode="External" /><Relationship Id="rId333" Type="http://schemas.openxmlformats.org/officeDocument/2006/relationships/hyperlink" Target="https://twitter.com/sweetpeagifts/status/1096919599931686912" TargetMode="External" /><Relationship Id="rId334" Type="http://schemas.openxmlformats.org/officeDocument/2006/relationships/hyperlink" Target="https://twitter.com/sweetpeagifts/status/1096960067608473600" TargetMode="External" /><Relationship Id="rId335" Type="http://schemas.openxmlformats.org/officeDocument/2006/relationships/hyperlink" Target="https://twitter.com/sweetpeagifts/status/1097183069247811587" TargetMode="External" /><Relationship Id="rId336" Type="http://schemas.openxmlformats.org/officeDocument/2006/relationships/hyperlink" Target="https://twitter.com/sweetpeagifts/status/1097287250185019393" TargetMode="External" /><Relationship Id="rId337" Type="http://schemas.openxmlformats.org/officeDocument/2006/relationships/hyperlink" Target="https://twitter.com/sweetpeagifts/status/1097875144826081283" TargetMode="External" /><Relationship Id="rId338" Type="http://schemas.openxmlformats.org/officeDocument/2006/relationships/hyperlink" Target="https://twitter.com/sweetpeagifts/status/1097878406459469824" TargetMode="External" /><Relationship Id="rId339" Type="http://schemas.openxmlformats.org/officeDocument/2006/relationships/hyperlink" Target="https://twitter.com/sweetpeagifts/status/1097949888481054720" TargetMode="External" /><Relationship Id="rId340" Type="http://schemas.openxmlformats.org/officeDocument/2006/relationships/hyperlink" Target="https://api.twitter.com/1.1/geo/id/4ec01c9dbc693497.json" TargetMode="External" /><Relationship Id="rId341" Type="http://schemas.openxmlformats.org/officeDocument/2006/relationships/hyperlink" Target="https://api.twitter.com/1.1/geo/id/4393349f368f67a1.json" TargetMode="External" /><Relationship Id="rId342" Type="http://schemas.openxmlformats.org/officeDocument/2006/relationships/hyperlink" Target="https://api.twitter.com/1.1/geo/id/67b98f17fdcf20be.json" TargetMode="External" /><Relationship Id="rId343" Type="http://schemas.openxmlformats.org/officeDocument/2006/relationships/hyperlink" Target="https://api.twitter.com/1.1/geo/id/1010ecfa7d3a40f8.json" TargetMode="External" /><Relationship Id="rId344" Type="http://schemas.openxmlformats.org/officeDocument/2006/relationships/hyperlink" Target="https://api.twitter.com/1.1/geo/id/1010ecfa7d3a40f8.json" TargetMode="External" /><Relationship Id="rId345" Type="http://schemas.openxmlformats.org/officeDocument/2006/relationships/hyperlink" Target="https://www.facebook.com/100009867372774/posts/808553339483571/" TargetMode="External" /><Relationship Id="rId346" Type="http://schemas.openxmlformats.org/officeDocument/2006/relationships/hyperlink" Target="https://twitter.com/accuchek_us/status/1097606387499184128" TargetMode="External" /><Relationship Id="rId347" Type="http://schemas.openxmlformats.org/officeDocument/2006/relationships/hyperlink" Target="https://twitter.com/accuchek_us/status/1095322750380584961" TargetMode="External" /><Relationship Id="rId348" Type="http://schemas.openxmlformats.org/officeDocument/2006/relationships/hyperlink" Target="https://twitter.com/accuchek_us/status/1095056813081399302" TargetMode="External" /><Relationship Id="rId349" Type="http://schemas.openxmlformats.org/officeDocument/2006/relationships/hyperlink" Target="https://diabetessisters.org/between-lines" TargetMode="External" /><Relationship Id="rId350" Type="http://schemas.openxmlformats.org/officeDocument/2006/relationships/hyperlink" Target="https://twitter.com/hangrypancreas/status/1094423920483160065" TargetMode="External" /><Relationship Id="rId351" Type="http://schemas.openxmlformats.org/officeDocument/2006/relationships/hyperlink" Target="https://pbs.twimg.com/media/DzC8UvMWkAA1_xg.jpg" TargetMode="External" /><Relationship Id="rId352" Type="http://schemas.openxmlformats.org/officeDocument/2006/relationships/hyperlink" Target="https://pbs.twimg.com/media/DzJCWT6XQAALnlI.jpg" TargetMode="External" /><Relationship Id="rId353" Type="http://schemas.openxmlformats.org/officeDocument/2006/relationships/hyperlink" Target="https://pbs.twimg.com/media/DzdrP9HV4AE5yTO.jpg" TargetMode="External" /><Relationship Id="rId354" Type="http://schemas.openxmlformats.org/officeDocument/2006/relationships/hyperlink" Target="https://pbs.twimg.com/media/Dzs-TZrX0AABXAQ.jpg" TargetMode="External" /><Relationship Id="rId355" Type="http://schemas.openxmlformats.org/officeDocument/2006/relationships/hyperlink" Target="https://pbs.twimg.com/media/DzHGZbdX4AAZcSe.jpg" TargetMode="External" /><Relationship Id="rId356" Type="http://schemas.openxmlformats.org/officeDocument/2006/relationships/hyperlink" Target="https://pbs.twimg.com/media/DzYo8NoVAAAIbSL.jpg" TargetMode="External" /><Relationship Id="rId357" Type="http://schemas.openxmlformats.org/officeDocument/2006/relationships/hyperlink" Target="https://pbs.twimg.com/media/DzJgWYDWoAUTzoi.jpg" TargetMode="External" /><Relationship Id="rId358" Type="http://schemas.openxmlformats.org/officeDocument/2006/relationships/hyperlink" Target="https://pbs.twimg.com/media/DzQ0ICFX4AUsATM.jpg" TargetMode="External" /><Relationship Id="rId359" Type="http://schemas.openxmlformats.org/officeDocument/2006/relationships/hyperlink" Target="https://pbs.twimg.com/media/DzBCOSVWsAAEYPu.jpg" TargetMode="External" /><Relationship Id="rId360" Type="http://schemas.openxmlformats.org/officeDocument/2006/relationships/hyperlink" Target="https://pbs.twimg.com/media/DzC8UvMWkAA1_xg.jpg" TargetMode="External" /><Relationship Id="rId361" Type="http://schemas.openxmlformats.org/officeDocument/2006/relationships/hyperlink" Target="http://pbs.twimg.com/profile_images/1071360286953738240/urVAUvCj_normal.jpg" TargetMode="External" /><Relationship Id="rId362" Type="http://schemas.openxmlformats.org/officeDocument/2006/relationships/hyperlink" Target="http://pbs.twimg.com/profile_images/900718424346832897/4zSPcK38_normal.jpg" TargetMode="External" /><Relationship Id="rId363" Type="http://schemas.openxmlformats.org/officeDocument/2006/relationships/hyperlink" Target="https://pbs.twimg.com/media/DzJCWT6XQAALnlI.jpg" TargetMode="External" /><Relationship Id="rId364" Type="http://schemas.openxmlformats.org/officeDocument/2006/relationships/hyperlink" Target="http://pbs.twimg.com/profile_images/701523989575966724/dHBKCmgf_normal.jpg" TargetMode="External" /><Relationship Id="rId365" Type="http://schemas.openxmlformats.org/officeDocument/2006/relationships/hyperlink" Target="http://pbs.twimg.com/profile_images/686209922481139717/Cf6vU7zn_normal.jpg" TargetMode="External" /><Relationship Id="rId366" Type="http://schemas.openxmlformats.org/officeDocument/2006/relationships/hyperlink" Target="http://pbs.twimg.com/profile_images/1094373541657620480/dQo75JID_normal.jpg" TargetMode="External" /><Relationship Id="rId367" Type="http://schemas.openxmlformats.org/officeDocument/2006/relationships/hyperlink" Target="http://pbs.twimg.com/profile_images/1082710482501419009/DEWwmdsh_normal.jpg" TargetMode="External" /><Relationship Id="rId368" Type="http://schemas.openxmlformats.org/officeDocument/2006/relationships/hyperlink" Target="https://pbs.twimg.com/media/DzdrP9HV4AE5yTO.jpg" TargetMode="External" /><Relationship Id="rId369" Type="http://schemas.openxmlformats.org/officeDocument/2006/relationships/hyperlink" Target="http://pbs.twimg.com/profile_images/887996557286666240/9U9sDjxr_normal.jpg" TargetMode="External" /><Relationship Id="rId370" Type="http://schemas.openxmlformats.org/officeDocument/2006/relationships/hyperlink" Target="http://pbs.twimg.com/profile_images/893913189502640128/oz-i_N9-_normal.jpg" TargetMode="External" /><Relationship Id="rId371" Type="http://schemas.openxmlformats.org/officeDocument/2006/relationships/hyperlink" Target="https://pbs.twimg.com/media/Dzs-TZrX0AABXAQ.jpg" TargetMode="External" /><Relationship Id="rId372" Type="http://schemas.openxmlformats.org/officeDocument/2006/relationships/hyperlink" Target="http://pbs.twimg.com/profile_images/800489830694187008/lVapsDEB_normal.jpg" TargetMode="External" /><Relationship Id="rId373" Type="http://schemas.openxmlformats.org/officeDocument/2006/relationships/hyperlink" Target="http://pbs.twimg.com/profile_images/813405483243544576/PdVBN43__normal.jpg" TargetMode="External" /><Relationship Id="rId374" Type="http://schemas.openxmlformats.org/officeDocument/2006/relationships/hyperlink" Target="http://pbs.twimg.com/profile_images/1081346976988446720/YBbLtkH6_normal.jpg" TargetMode="External" /><Relationship Id="rId375" Type="http://schemas.openxmlformats.org/officeDocument/2006/relationships/hyperlink" Target="https://pbs.twimg.com/media/DzHGZbdX4AAZcSe.jpg" TargetMode="External" /><Relationship Id="rId376" Type="http://schemas.openxmlformats.org/officeDocument/2006/relationships/hyperlink" Target="http://pbs.twimg.com/profile_images/1090847390570037249/vWZkgBmV_normal.jpg" TargetMode="External" /><Relationship Id="rId377" Type="http://schemas.openxmlformats.org/officeDocument/2006/relationships/hyperlink" Target="https://pbs.twimg.com/media/DzYo8NoVAAAIbSL.jpg" TargetMode="External" /><Relationship Id="rId378" Type="http://schemas.openxmlformats.org/officeDocument/2006/relationships/hyperlink" Target="http://pbs.twimg.com/profile_images/1097726252721557504/K5hgGbr9_normal.jpg" TargetMode="External" /><Relationship Id="rId379" Type="http://schemas.openxmlformats.org/officeDocument/2006/relationships/hyperlink" Target="http://pbs.twimg.com/profile_images/901170317749571585/wdLRMqgZ_normal.jpg" TargetMode="External" /><Relationship Id="rId380" Type="http://schemas.openxmlformats.org/officeDocument/2006/relationships/hyperlink" Target="http://pbs.twimg.com/profile_images/793498273403199488/OoFtxree_normal.jpg" TargetMode="External" /><Relationship Id="rId381" Type="http://schemas.openxmlformats.org/officeDocument/2006/relationships/hyperlink" Target="http://pbs.twimg.com/profile_images/836155460193497089/t5prJNMQ_normal.jpg" TargetMode="External" /><Relationship Id="rId382" Type="http://schemas.openxmlformats.org/officeDocument/2006/relationships/hyperlink" Target="http://pbs.twimg.com/profile_images/991864012592775168/dUBmousT_normal.jpg" TargetMode="External" /><Relationship Id="rId383" Type="http://schemas.openxmlformats.org/officeDocument/2006/relationships/hyperlink" Target="https://pbs.twimg.com/media/DzJgWYDWoAUTzoi.jpg" TargetMode="External" /><Relationship Id="rId384" Type="http://schemas.openxmlformats.org/officeDocument/2006/relationships/hyperlink" Target="https://pbs.twimg.com/media/DzQ0ICFX4AUsATM.jpg" TargetMode="External" /><Relationship Id="rId385" Type="http://schemas.openxmlformats.org/officeDocument/2006/relationships/hyperlink" Target="http://pbs.twimg.com/profile_images/525254619211890689/9XJaUIH3_normal.jpeg" TargetMode="External" /><Relationship Id="rId386" Type="http://schemas.openxmlformats.org/officeDocument/2006/relationships/hyperlink" Target="http://pbs.twimg.com/profile_images/1011258903403917313/8KannnG-_normal.jpg" TargetMode="External" /><Relationship Id="rId387" Type="http://schemas.openxmlformats.org/officeDocument/2006/relationships/hyperlink" Target="http://pbs.twimg.com/profile_images/1088387094462877697/DxP6bQne_normal.jpg" TargetMode="External" /><Relationship Id="rId388" Type="http://schemas.openxmlformats.org/officeDocument/2006/relationships/hyperlink" Target="https://pbs.twimg.com/media/DzBCOSVWsAAEYPu.jpg" TargetMode="External" /><Relationship Id="rId389" Type="http://schemas.openxmlformats.org/officeDocument/2006/relationships/hyperlink" Target="https://twitter.com/freestylediabet/status/1094581777144971270" TargetMode="External" /><Relationship Id="rId390" Type="http://schemas.openxmlformats.org/officeDocument/2006/relationships/hyperlink" Target="https://twitter.com/latboyd1/status/1096463757230764033" TargetMode="External" /><Relationship Id="rId391" Type="http://schemas.openxmlformats.org/officeDocument/2006/relationships/hyperlink" Target="https://twitter.com/gbdoctchost/status/1095792054855262208" TargetMode="External" /><Relationship Id="rId392" Type="http://schemas.openxmlformats.org/officeDocument/2006/relationships/hyperlink" Target="https://twitter.com/tims_pants/status/1095010616861958144" TargetMode="External" /><Relationship Id="rId393" Type="http://schemas.openxmlformats.org/officeDocument/2006/relationships/hyperlink" Target="https://twitter.com/1paulcoker/status/1094985107918802944" TargetMode="External" /><Relationship Id="rId394" Type="http://schemas.openxmlformats.org/officeDocument/2006/relationships/hyperlink" Target="https://twitter.com/tims_pants/status/1094909528041246720" TargetMode="External" /><Relationship Id="rId395" Type="http://schemas.openxmlformats.org/officeDocument/2006/relationships/hyperlink" Target="https://twitter.com/nelliexoxoxo/status/1097848621326831616" TargetMode="External" /><Relationship Id="rId396" Type="http://schemas.openxmlformats.org/officeDocument/2006/relationships/hyperlink" Target="https://twitter.com/breckbear/status/1096463542876819457" TargetMode="External" /><Relationship Id="rId397" Type="http://schemas.openxmlformats.org/officeDocument/2006/relationships/hyperlink" Target="https://twitter.com/marcynovakwx/status/1096462963735752706" TargetMode="External" /><Relationship Id="rId398" Type="http://schemas.openxmlformats.org/officeDocument/2006/relationships/hyperlink" Target="https://twitter.com/marcynovakwx/status/1096463867633377290" TargetMode="External" /><Relationship Id="rId399" Type="http://schemas.openxmlformats.org/officeDocument/2006/relationships/hyperlink" Target="https://twitter.com/thedinobetic/status/1097655674539069442" TargetMode="External" /><Relationship Id="rId400" Type="http://schemas.openxmlformats.org/officeDocument/2006/relationships/hyperlink" Target="https://twitter.com/sopitas/status/1097559622326530048" TargetMode="External" /><Relationship Id="rId401" Type="http://schemas.openxmlformats.org/officeDocument/2006/relationships/hyperlink" Target="https://twitter.com/aprilormand/status/1096097157990490113" TargetMode="External" /><Relationship Id="rId402" Type="http://schemas.openxmlformats.org/officeDocument/2006/relationships/hyperlink" Target="https://twitter.com/krisguy/status/1097606494810386432" TargetMode="External" /><Relationship Id="rId403" Type="http://schemas.openxmlformats.org/officeDocument/2006/relationships/hyperlink" Target="https://twitter.com/stephiesteez/status/1096464052438601734" TargetMode="External" /><Relationship Id="rId404" Type="http://schemas.openxmlformats.org/officeDocument/2006/relationships/hyperlink" Target="https://twitter.com/kfer_games/status/1094874327500115970" TargetMode="External" /><Relationship Id="rId405" Type="http://schemas.openxmlformats.org/officeDocument/2006/relationships/hyperlink" Target="https://twitter.com/kayratcliffff/status/1097842112526278656" TargetMode="External" /><Relationship Id="rId406" Type="http://schemas.openxmlformats.org/officeDocument/2006/relationships/hyperlink" Target="https://twitter.com/pinkieheather/status/1096108582892900352" TargetMode="External" /><Relationship Id="rId407" Type="http://schemas.openxmlformats.org/officeDocument/2006/relationships/hyperlink" Target="https://twitter.com/pinkieheather/status/1097823374787645442" TargetMode="External" /><Relationship Id="rId408" Type="http://schemas.openxmlformats.org/officeDocument/2006/relationships/hyperlink" Target="https://twitter.com/grumpy_pumper/status/1095415709910396930" TargetMode="External" /><Relationship Id="rId409" Type="http://schemas.openxmlformats.org/officeDocument/2006/relationships/hyperlink" Target="https://twitter.com/accuchek_us/status/964504200380993536" TargetMode="External" /><Relationship Id="rId410" Type="http://schemas.openxmlformats.org/officeDocument/2006/relationships/hyperlink" Target="https://twitter.com/mistermints/status/1090395211015114752" TargetMode="External" /><Relationship Id="rId411" Type="http://schemas.openxmlformats.org/officeDocument/2006/relationships/hyperlink" Target="https://twitter.com/diabetessisters/status/1095064108666404865" TargetMode="External" /><Relationship Id="rId412" Type="http://schemas.openxmlformats.org/officeDocument/2006/relationships/hyperlink" Target="https://twitter.com/diabetessisters/status/1095043599320973320" TargetMode="External" /><Relationship Id="rId413" Type="http://schemas.openxmlformats.org/officeDocument/2006/relationships/hyperlink" Target="https://twitter.com/therachelmayo/status/1095557926549422080" TargetMode="External" /><Relationship Id="rId414" Type="http://schemas.openxmlformats.org/officeDocument/2006/relationships/hyperlink" Target="https://twitter.com/yoga_o/status/1097587795936329731" TargetMode="External" /><Relationship Id="rId415" Type="http://schemas.openxmlformats.org/officeDocument/2006/relationships/hyperlink" Target="https://twitter.com/lifeofadiabetic/status/1097495036344877057" TargetMode="External" /><Relationship Id="rId416" Type="http://schemas.openxmlformats.org/officeDocument/2006/relationships/hyperlink" Target="https://twitter.com/hangrypancreas/status/1094536735252332544" TargetMode="External" /><Relationship Id="rId417" Type="http://schemas.openxmlformats.org/officeDocument/2006/relationships/hyperlink" Target="https://twitter.com/michaelschweitz/status/1094447527837995008" TargetMode="External" /><Relationship Id="rId418" Type="http://schemas.openxmlformats.org/officeDocument/2006/relationships/hyperlink" Target="https://api.twitter.com/1.1/geo/id/3eb2c704fe8a50cb.json" TargetMode="External" /><Relationship Id="rId419" Type="http://schemas.openxmlformats.org/officeDocument/2006/relationships/hyperlink" Target="https://api.twitter.com/1.1/geo/id/003a365b39428a40.json" TargetMode="External" /><Relationship Id="rId420" Type="http://schemas.openxmlformats.org/officeDocument/2006/relationships/hyperlink" Target="https://api.twitter.com/1.1/geo/id/a6c257c61f294ec1.json" TargetMode="External" /><Relationship Id="rId421" Type="http://schemas.openxmlformats.org/officeDocument/2006/relationships/comments" Target="../comments15.xml" /><Relationship Id="rId422" Type="http://schemas.openxmlformats.org/officeDocument/2006/relationships/vmlDrawing" Target="../drawings/vmlDrawing6.vml" /><Relationship Id="rId423" Type="http://schemas.openxmlformats.org/officeDocument/2006/relationships/table" Target="../tables/table25.xml" /><Relationship Id="rId42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iVELmT9B2O" TargetMode="External" /><Relationship Id="rId2" Type="http://schemas.openxmlformats.org/officeDocument/2006/relationships/hyperlink" Target="http://t.co/OOTO6rmnxk" TargetMode="External" /><Relationship Id="rId3" Type="http://schemas.openxmlformats.org/officeDocument/2006/relationships/hyperlink" Target="http://t.co/nFK0lN5hlS" TargetMode="External" /><Relationship Id="rId4" Type="http://schemas.openxmlformats.org/officeDocument/2006/relationships/hyperlink" Target="https://t.co/vmK4izzWl7" TargetMode="External" /><Relationship Id="rId5" Type="http://schemas.openxmlformats.org/officeDocument/2006/relationships/hyperlink" Target="http://t.co/g0PGZY2ViJ" TargetMode="External" /><Relationship Id="rId6" Type="http://schemas.openxmlformats.org/officeDocument/2006/relationships/hyperlink" Target="https://t.co/gOf6Tnvkbv" TargetMode="External" /><Relationship Id="rId7" Type="http://schemas.openxmlformats.org/officeDocument/2006/relationships/hyperlink" Target="https://t.co/7E9xWA9zUg" TargetMode="External" /><Relationship Id="rId8" Type="http://schemas.openxmlformats.org/officeDocument/2006/relationships/hyperlink" Target="http://t.co/nmb6fNw4r4" TargetMode="External" /><Relationship Id="rId9" Type="http://schemas.openxmlformats.org/officeDocument/2006/relationships/hyperlink" Target="http://t.co/pRAruwt7rV" TargetMode="External" /><Relationship Id="rId10" Type="http://schemas.openxmlformats.org/officeDocument/2006/relationships/hyperlink" Target="https://t.co/JTIpORLxFP" TargetMode="External" /><Relationship Id="rId11" Type="http://schemas.openxmlformats.org/officeDocument/2006/relationships/hyperlink" Target="http://t.co/UBghHfSbiA" TargetMode="External" /><Relationship Id="rId12" Type="http://schemas.openxmlformats.org/officeDocument/2006/relationships/hyperlink" Target="https://t.co/OYJp0qIqQv" TargetMode="External" /><Relationship Id="rId13" Type="http://schemas.openxmlformats.org/officeDocument/2006/relationships/hyperlink" Target="https://t.co/krZDXWzBR1" TargetMode="External" /><Relationship Id="rId14" Type="http://schemas.openxmlformats.org/officeDocument/2006/relationships/hyperlink" Target="https://t.co/0yAZxRU3gV" TargetMode="External" /><Relationship Id="rId15" Type="http://schemas.openxmlformats.org/officeDocument/2006/relationships/hyperlink" Target="http://t.co/DDxeJpBBr7" TargetMode="External" /><Relationship Id="rId16" Type="http://schemas.openxmlformats.org/officeDocument/2006/relationships/hyperlink" Target="http://t.co/cGE0JuixoE" TargetMode="External" /><Relationship Id="rId17" Type="http://schemas.openxmlformats.org/officeDocument/2006/relationships/hyperlink" Target="https://t.co/Gr6uTGUScB" TargetMode="External" /><Relationship Id="rId18" Type="http://schemas.openxmlformats.org/officeDocument/2006/relationships/hyperlink" Target="http://t.co/ixehwKylAu" TargetMode="External" /><Relationship Id="rId19" Type="http://schemas.openxmlformats.org/officeDocument/2006/relationships/hyperlink" Target="https://t.co/wrQRudx1e9" TargetMode="External" /><Relationship Id="rId20" Type="http://schemas.openxmlformats.org/officeDocument/2006/relationships/hyperlink" Target="https://t.co/JS1VfHYK3k" TargetMode="External" /><Relationship Id="rId21" Type="http://schemas.openxmlformats.org/officeDocument/2006/relationships/hyperlink" Target="http://t.co/kg84quk4A3" TargetMode="External" /><Relationship Id="rId22" Type="http://schemas.openxmlformats.org/officeDocument/2006/relationships/hyperlink" Target="http://t.co/nYho3XMem0" TargetMode="External" /><Relationship Id="rId23" Type="http://schemas.openxmlformats.org/officeDocument/2006/relationships/hyperlink" Target="https://t.co/Z6kJaOC5Ho" TargetMode="External" /><Relationship Id="rId24" Type="http://schemas.openxmlformats.org/officeDocument/2006/relationships/hyperlink" Target="http://t.co/wBE5J8jEx6" TargetMode="External" /><Relationship Id="rId25" Type="http://schemas.openxmlformats.org/officeDocument/2006/relationships/hyperlink" Target="https://t.co/cfpQ45pPS8" TargetMode="External" /><Relationship Id="rId26" Type="http://schemas.openxmlformats.org/officeDocument/2006/relationships/hyperlink" Target="https://t.co/PmRuYCapzG" TargetMode="External" /><Relationship Id="rId27" Type="http://schemas.openxmlformats.org/officeDocument/2006/relationships/hyperlink" Target="https://t.co/RnRvPYis5W" TargetMode="External" /><Relationship Id="rId28" Type="http://schemas.openxmlformats.org/officeDocument/2006/relationships/hyperlink" Target="http://t.co/g6xi2VTsY4" TargetMode="External" /><Relationship Id="rId29" Type="http://schemas.openxmlformats.org/officeDocument/2006/relationships/hyperlink" Target="https://t.co/CaQ69CFhKg" TargetMode="External" /><Relationship Id="rId30" Type="http://schemas.openxmlformats.org/officeDocument/2006/relationships/hyperlink" Target="https://t.co/GojAQ1bpDQ" TargetMode="External" /><Relationship Id="rId31" Type="http://schemas.openxmlformats.org/officeDocument/2006/relationships/hyperlink" Target="http://t.co/jomeE6HI0O" TargetMode="External" /><Relationship Id="rId32" Type="http://schemas.openxmlformats.org/officeDocument/2006/relationships/hyperlink" Target="https://t.co/b8XluXt92e" TargetMode="External" /><Relationship Id="rId33" Type="http://schemas.openxmlformats.org/officeDocument/2006/relationships/hyperlink" Target="https://t.co/Ow2f4lQf9c" TargetMode="External" /><Relationship Id="rId34" Type="http://schemas.openxmlformats.org/officeDocument/2006/relationships/hyperlink" Target="https://t.co/aZNgwnD2IC" TargetMode="External" /><Relationship Id="rId35" Type="http://schemas.openxmlformats.org/officeDocument/2006/relationships/hyperlink" Target="http://t.co/n3iwl5jf8Q" TargetMode="External" /><Relationship Id="rId36" Type="http://schemas.openxmlformats.org/officeDocument/2006/relationships/hyperlink" Target="http://t.co/ry4rIS72O1" TargetMode="External" /><Relationship Id="rId37" Type="http://schemas.openxmlformats.org/officeDocument/2006/relationships/hyperlink" Target="https://t.co/VpkjLGkc7G" TargetMode="External" /><Relationship Id="rId38" Type="http://schemas.openxmlformats.org/officeDocument/2006/relationships/hyperlink" Target="https://t.co/jxcNpb8mAr" TargetMode="External" /><Relationship Id="rId39" Type="http://schemas.openxmlformats.org/officeDocument/2006/relationships/hyperlink" Target="https://t.co/dECnfQ8KRg" TargetMode="External" /><Relationship Id="rId40" Type="http://schemas.openxmlformats.org/officeDocument/2006/relationships/hyperlink" Target="https://t.co/0C4zptsiIS" TargetMode="External" /><Relationship Id="rId41" Type="http://schemas.openxmlformats.org/officeDocument/2006/relationships/hyperlink" Target="http://t.co/gLlPKKntjv" TargetMode="External" /><Relationship Id="rId42" Type="http://schemas.openxmlformats.org/officeDocument/2006/relationships/hyperlink" Target="https://t.co/LPwpIoZbne" TargetMode="External" /><Relationship Id="rId43" Type="http://schemas.openxmlformats.org/officeDocument/2006/relationships/hyperlink" Target="https://t.co/xGQcmCKk2A" TargetMode="External" /><Relationship Id="rId44" Type="http://schemas.openxmlformats.org/officeDocument/2006/relationships/hyperlink" Target="https://t.co/U2eIaBLI8M" TargetMode="External" /><Relationship Id="rId45" Type="http://schemas.openxmlformats.org/officeDocument/2006/relationships/hyperlink" Target="http://t.co/cSpbhtr1e5" TargetMode="External" /><Relationship Id="rId46" Type="http://schemas.openxmlformats.org/officeDocument/2006/relationships/hyperlink" Target="http://t.co/lLKHtMFyht" TargetMode="External" /><Relationship Id="rId47" Type="http://schemas.openxmlformats.org/officeDocument/2006/relationships/hyperlink" Target="https://t.co/CchNXuUEiJ" TargetMode="External" /><Relationship Id="rId48" Type="http://schemas.openxmlformats.org/officeDocument/2006/relationships/hyperlink" Target="https://t.co/ovTnvHYFLD" TargetMode="External" /><Relationship Id="rId49" Type="http://schemas.openxmlformats.org/officeDocument/2006/relationships/hyperlink" Target="https://t.co/PkragiOHf9" TargetMode="External" /><Relationship Id="rId50" Type="http://schemas.openxmlformats.org/officeDocument/2006/relationships/hyperlink" Target="https://t.co/eZX4BhiDJj" TargetMode="External" /><Relationship Id="rId51" Type="http://schemas.openxmlformats.org/officeDocument/2006/relationships/hyperlink" Target="https://t.co/Mt6Hhn4xp0" TargetMode="External" /><Relationship Id="rId52" Type="http://schemas.openxmlformats.org/officeDocument/2006/relationships/hyperlink" Target="https://t.co/eovEyBWLfh" TargetMode="External" /><Relationship Id="rId53" Type="http://schemas.openxmlformats.org/officeDocument/2006/relationships/hyperlink" Target="https://t.co/9iNYmnJ8jx" TargetMode="External" /><Relationship Id="rId54" Type="http://schemas.openxmlformats.org/officeDocument/2006/relationships/hyperlink" Target="https://t.co/RKoqpNILjH" TargetMode="External" /><Relationship Id="rId55" Type="http://schemas.openxmlformats.org/officeDocument/2006/relationships/hyperlink" Target="https://t.co/aeCpa5HQc8" TargetMode="External" /><Relationship Id="rId56" Type="http://schemas.openxmlformats.org/officeDocument/2006/relationships/hyperlink" Target="http://t.co/eRudcGJAFv" TargetMode="External" /><Relationship Id="rId57" Type="http://schemas.openxmlformats.org/officeDocument/2006/relationships/hyperlink" Target="https://t.co/m2amuj9zzJ" TargetMode="External" /><Relationship Id="rId58" Type="http://schemas.openxmlformats.org/officeDocument/2006/relationships/hyperlink" Target="https://pbs.twimg.com/profile_banners/19979836/1514818078" TargetMode="External" /><Relationship Id="rId59" Type="http://schemas.openxmlformats.org/officeDocument/2006/relationships/hyperlink" Target="https://pbs.twimg.com/profile_banners/19709040/1547589547" TargetMode="External" /><Relationship Id="rId60" Type="http://schemas.openxmlformats.org/officeDocument/2006/relationships/hyperlink" Target="https://pbs.twimg.com/profile_banners/2610329652/1475186588" TargetMode="External" /><Relationship Id="rId61" Type="http://schemas.openxmlformats.org/officeDocument/2006/relationships/hyperlink" Target="https://pbs.twimg.com/profile_banners/2360027623/1535126738" TargetMode="External" /><Relationship Id="rId62" Type="http://schemas.openxmlformats.org/officeDocument/2006/relationships/hyperlink" Target="https://pbs.twimg.com/profile_banners/23794763/1546278811" TargetMode="External" /><Relationship Id="rId63" Type="http://schemas.openxmlformats.org/officeDocument/2006/relationships/hyperlink" Target="https://pbs.twimg.com/profile_banners/17861851/1541201679" TargetMode="External" /><Relationship Id="rId64" Type="http://schemas.openxmlformats.org/officeDocument/2006/relationships/hyperlink" Target="https://pbs.twimg.com/profile_banners/172496840/1538529419" TargetMode="External" /><Relationship Id="rId65" Type="http://schemas.openxmlformats.org/officeDocument/2006/relationships/hyperlink" Target="https://pbs.twimg.com/profile_banners/35961145/1525267954" TargetMode="External" /><Relationship Id="rId66" Type="http://schemas.openxmlformats.org/officeDocument/2006/relationships/hyperlink" Target="https://pbs.twimg.com/profile_banners/20815041/1542794829" TargetMode="External" /><Relationship Id="rId67" Type="http://schemas.openxmlformats.org/officeDocument/2006/relationships/hyperlink" Target="https://pbs.twimg.com/profile_banners/130781810/1534857671" TargetMode="External" /><Relationship Id="rId68" Type="http://schemas.openxmlformats.org/officeDocument/2006/relationships/hyperlink" Target="https://pbs.twimg.com/profile_banners/137319302/1546960749" TargetMode="External" /><Relationship Id="rId69" Type="http://schemas.openxmlformats.org/officeDocument/2006/relationships/hyperlink" Target="https://pbs.twimg.com/profile_banners/360054369/1543426558" TargetMode="External" /><Relationship Id="rId70" Type="http://schemas.openxmlformats.org/officeDocument/2006/relationships/hyperlink" Target="https://pbs.twimg.com/profile_banners/4892525403/1465524120" TargetMode="External" /><Relationship Id="rId71" Type="http://schemas.openxmlformats.org/officeDocument/2006/relationships/hyperlink" Target="https://pbs.twimg.com/profile_banners/814214060254302208/1548693522" TargetMode="External" /><Relationship Id="rId72" Type="http://schemas.openxmlformats.org/officeDocument/2006/relationships/hyperlink" Target="https://pbs.twimg.com/profile_banners/20888936/1530185303" TargetMode="External" /><Relationship Id="rId73" Type="http://schemas.openxmlformats.org/officeDocument/2006/relationships/hyperlink" Target="https://pbs.twimg.com/profile_banners/19598501/1531150844" TargetMode="External" /><Relationship Id="rId74" Type="http://schemas.openxmlformats.org/officeDocument/2006/relationships/hyperlink" Target="https://pbs.twimg.com/profile_banners/19656443/1548970650" TargetMode="External" /><Relationship Id="rId75" Type="http://schemas.openxmlformats.org/officeDocument/2006/relationships/hyperlink" Target="https://pbs.twimg.com/profile_banners/26865139/1541094312" TargetMode="External" /><Relationship Id="rId76" Type="http://schemas.openxmlformats.org/officeDocument/2006/relationships/hyperlink" Target="https://pbs.twimg.com/profile_banners/29284224/1532375614" TargetMode="External" /><Relationship Id="rId77" Type="http://schemas.openxmlformats.org/officeDocument/2006/relationships/hyperlink" Target="https://pbs.twimg.com/profile_banners/2869261544/1445477215" TargetMode="External" /><Relationship Id="rId78" Type="http://schemas.openxmlformats.org/officeDocument/2006/relationships/hyperlink" Target="https://pbs.twimg.com/profile_banners/52665081/1545386640" TargetMode="External" /><Relationship Id="rId79" Type="http://schemas.openxmlformats.org/officeDocument/2006/relationships/hyperlink" Target="https://pbs.twimg.com/profile_banners/250064520/1450687044" TargetMode="External" /><Relationship Id="rId80" Type="http://schemas.openxmlformats.org/officeDocument/2006/relationships/hyperlink" Target="https://pbs.twimg.com/profile_banners/285486566/1539218423" TargetMode="External" /><Relationship Id="rId81" Type="http://schemas.openxmlformats.org/officeDocument/2006/relationships/hyperlink" Target="https://pbs.twimg.com/profile_banners/39954364/1549149935" TargetMode="External" /><Relationship Id="rId82" Type="http://schemas.openxmlformats.org/officeDocument/2006/relationships/hyperlink" Target="https://pbs.twimg.com/profile_banners/9610122/1546882739" TargetMode="External" /><Relationship Id="rId83" Type="http://schemas.openxmlformats.org/officeDocument/2006/relationships/hyperlink" Target="https://pbs.twimg.com/profile_banners/714958556668293120/1550443649" TargetMode="External" /><Relationship Id="rId84" Type="http://schemas.openxmlformats.org/officeDocument/2006/relationships/hyperlink" Target="https://pbs.twimg.com/profile_banners/44346920/1523044196" TargetMode="External" /><Relationship Id="rId85" Type="http://schemas.openxmlformats.org/officeDocument/2006/relationships/hyperlink" Target="https://pbs.twimg.com/profile_banners/461650258/1440132460" TargetMode="External" /><Relationship Id="rId86" Type="http://schemas.openxmlformats.org/officeDocument/2006/relationships/hyperlink" Target="https://pbs.twimg.com/profile_banners/3362741/1543075790" TargetMode="External" /><Relationship Id="rId87" Type="http://schemas.openxmlformats.org/officeDocument/2006/relationships/hyperlink" Target="https://pbs.twimg.com/profile_banners/17861812/1538950364" TargetMode="External" /><Relationship Id="rId88" Type="http://schemas.openxmlformats.org/officeDocument/2006/relationships/hyperlink" Target="https://pbs.twimg.com/profile_banners/52137566/1491440037" TargetMode="External" /><Relationship Id="rId89" Type="http://schemas.openxmlformats.org/officeDocument/2006/relationships/hyperlink" Target="https://pbs.twimg.com/profile_banners/198288711/1465327301" TargetMode="External" /><Relationship Id="rId90" Type="http://schemas.openxmlformats.org/officeDocument/2006/relationships/hyperlink" Target="https://pbs.twimg.com/profile_banners/165693021/1546606926" TargetMode="External" /><Relationship Id="rId91" Type="http://schemas.openxmlformats.org/officeDocument/2006/relationships/hyperlink" Target="https://pbs.twimg.com/profile_banners/392939310/1431733770" TargetMode="External" /><Relationship Id="rId92" Type="http://schemas.openxmlformats.org/officeDocument/2006/relationships/hyperlink" Target="https://pbs.twimg.com/profile_banners/3588618214/1507141450" TargetMode="External" /><Relationship Id="rId93" Type="http://schemas.openxmlformats.org/officeDocument/2006/relationships/hyperlink" Target="https://pbs.twimg.com/profile_banners/1009037550277808129/1545120528" TargetMode="External" /><Relationship Id="rId94" Type="http://schemas.openxmlformats.org/officeDocument/2006/relationships/hyperlink" Target="https://pbs.twimg.com/profile_banners/899621888904892416/1503321715" TargetMode="External" /><Relationship Id="rId95" Type="http://schemas.openxmlformats.org/officeDocument/2006/relationships/hyperlink" Target="https://pbs.twimg.com/profile_banners/127363719/1547588878" TargetMode="External" /><Relationship Id="rId96" Type="http://schemas.openxmlformats.org/officeDocument/2006/relationships/hyperlink" Target="https://pbs.twimg.com/profile_banners/20064228/1545142041" TargetMode="External" /><Relationship Id="rId97" Type="http://schemas.openxmlformats.org/officeDocument/2006/relationships/hyperlink" Target="https://pbs.twimg.com/profile_banners/2910393595/1549581224" TargetMode="External" /><Relationship Id="rId98" Type="http://schemas.openxmlformats.org/officeDocument/2006/relationships/hyperlink" Target="https://pbs.twimg.com/profile_banners/20154733/1444652268" TargetMode="External" /><Relationship Id="rId99" Type="http://schemas.openxmlformats.org/officeDocument/2006/relationships/hyperlink" Target="https://pbs.twimg.com/profile_banners/134424503/1407676088" TargetMode="External" /><Relationship Id="rId100" Type="http://schemas.openxmlformats.org/officeDocument/2006/relationships/hyperlink" Target="https://pbs.twimg.com/profile_banners/55063378/1548198739" TargetMode="External" /><Relationship Id="rId101" Type="http://schemas.openxmlformats.org/officeDocument/2006/relationships/hyperlink" Target="https://pbs.twimg.com/profile_banners/27914143/1525276898" TargetMode="External" /><Relationship Id="rId102" Type="http://schemas.openxmlformats.org/officeDocument/2006/relationships/hyperlink" Target="https://pbs.twimg.com/profile_banners/62430721/1490834151" TargetMode="External" /><Relationship Id="rId103" Type="http://schemas.openxmlformats.org/officeDocument/2006/relationships/hyperlink" Target="https://pbs.twimg.com/profile_banners/15383851/1506554838" TargetMode="External" /><Relationship Id="rId104" Type="http://schemas.openxmlformats.org/officeDocument/2006/relationships/hyperlink" Target="https://pbs.twimg.com/profile_banners/2791751166/1409918787" TargetMode="External" /><Relationship Id="rId105" Type="http://schemas.openxmlformats.org/officeDocument/2006/relationships/hyperlink" Target="https://pbs.twimg.com/profile_banners/809198082/1549553509" TargetMode="External" /><Relationship Id="rId106" Type="http://schemas.openxmlformats.org/officeDocument/2006/relationships/hyperlink" Target="https://pbs.twimg.com/profile_banners/25663411/1548668406" TargetMode="External" /><Relationship Id="rId107" Type="http://schemas.openxmlformats.org/officeDocument/2006/relationships/hyperlink" Target="https://pbs.twimg.com/profile_banners/18582971/1518151295" TargetMode="External" /><Relationship Id="rId108" Type="http://schemas.openxmlformats.org/officeDocument/2006/relationships/hyperlink" Target="https://pbs.twimg.com/profile_banners/437949816/1520389926" TargetMode="External" /><Relationship Id="rId109" Type="http://schemas.openxmlformats.org/officeDocument/2006/relationships/hyperlink" Target="https://pbs.twimg.com/profile_banners/2522335141/1549082805" TargetMode="External" /><Relationship Id="rId110" Type="http://schemas.openxmlformats.org/officeDocument/2006/relationships/hyperlink" Target="https://pbs.twimg.com/profile_banners/280366012/1549423962" TargetMode="External" /><Relationship Id="rId111" Type="http://schemas.openxmlformats.org/officeDocument/2006/relationships/hyperlink" Target="https://pbs.twimg.com/profile_banners/1146845174/1543538983" TargetMode="External" /><Relationship Id="rId112" Type="http://schemas.openxmlformats.org/officeDocument/2006/relationships/hyperlink" Target="https://pbs.twimg.com/profile_banners/1032847614/1550575510" TargetMode="External" /><Relationship Id="rId113" Type="http://schemas.openxmlformats.org/officeDocument/2006/relationships/hyperlink" Target="https://pbs.twimg.com/profile_banners/758780144538583040/1469743767" TargetMode="External" /><Relationship Id="rId114" Type="http://schemas.openxmlformats.org/officeDocument/2006/relationships/hyperlink" Target="https://pbs.twimg.com/profile_banners/7035392/1531324791" TargetMode="External" /><Relationship Id="rId115" Type="http://schemas.openxmlformats.org/officeDocument/2006/relationships/hyperlink" Target="https://pbs.twimg.com/profile_banners/3366476494/1548369680" TargetMode="External" /><Relationship Id="rId116" Type="http://schemas.openxmlformats.org/officeDocument/2006/relationships/hyperlink" Target="https://pbs.twimg.com/profile_banners/333339802/1549287803" TargetMode="External" /><Relationship Id="rId117" Type="http://schemas.openxmlformats.org/officeDocument/2006/relationships/hyperlink" Target="https://pbs.twimg.com/profile_banners/2873250622/1544076258" TargetMode="External" /><Relationship Id="rId118" Type="http://schemas.openxmlformats.org/officeDocument/2006/relationships/hyperlink" Target="https://pbs.twimg.com/profile_banners/497609330/1550553310" TargetMode="External" /><Relationship Id="rId119" Type="http://schemas.openxmlformats.org/officeDocument/2006/relationships/hyperlink" Target="https://pbs.twimg.com/profile_banners/776844760476712960/1496083688" TargetMode="External" /><Relationship Id="rId120" Type="http://schemas.openxmlformats.org/officeDocument/2006/relationships/hyperlink" Target="https://pbs.twimg.com/profile_banners/551087679/1545398489" TargetMode="External" /><Relationship Id="rId121" Type="http://schemas.openxmlformats.org/officeDocument/2006/relationships/hyperlink" Target="https://pbs.twimg.com/profile_banners/112063126/1489895004"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3/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9/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4/bg.gif" TargetMode="External" /><Relationship Id="rId149" Type="http://schemas.openxmlformats.org/officeDocument/2006/relationships/hyperlink" Target="http://abs.twimg.com/images/themes/theme3/bg.gif"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6/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8/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8/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9/bg.gif"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4/bg.gif" TargetMode="External" /><Relationship Id="rId171" Type="http://schemas.openxmlformats.org/officeDocument/2006/relationships/hyperlink" Target="http://abs.twimg.com/images/themes/theme12/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8/bg.gif"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2/bg.gif" TargetMode="External" /><Relationship Id="rId179" Type="http://schemas.openxmlformats.org/officeDocument/2006/relationships/hyperlink" Target="http://abs.twimg.com/images/themes/theme16/bg.gif" TargetMode="External" /><Relationship Id="rId180" Type="http://schemas.openxmlformats.org/officeDocument/2006/relationships/hyperlink" Target="http://abs.twimg.com/images/themes/theme5/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5/bg.gif"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pbs.twimg.com/profile_images/938126381837357057/IGICXKTA_normal.jpg" TargetMode="External" /><Relationship Id="rId195" Type="http://schemas.openxmlformats.org/officeDocument/2006/relationships/hyperlink" Target="http://pbs.twimg.com/profile_images/1085296187383500800/8mUH1RjZ_normal.jpg" TargetMode="External" /><Relationship Id="rId196" Type="http://schemas.openxmlformats.org/officeDocument/2006/relationships/hyperlink" Target="http://pbs.twimg.com/profile_images/781615325976662017/M-GoZjJE_normal.jpg" TargetMode="External" /><Relationship Id="rId197" Type="http://schemas.openxmlformats.org/officeDocument/2006/relationships/hyperlink" Target="http://pbs.twimg.com/profile_images/1033022561926438913/AyMvanr1_normal.jpg" TargetMode="External" /><Relationship Id="rId198" Type="http://schemas.openxmlformats.org/officeDocument/2006/relationships/hyperlink" Target="http://pbs.twimg.com/profile_images/1057814228520853505/z9O6xm99_normal.jpg" TargetMode="External" /><Relationship Id="rId199" Type="http://schemas.openxmlformats.org/officeDocument/2006/relationships/hyperlink" Target="http://pbs.twimg.com/profile_images/651424538836668416/VjHfgFW5_normal.jpg" TargetMode="External" /><Relationship Id="rId200" Type="http://schemas.openxmlformats.org/officeDocument/2006/relationships/hyperlink" Target="http://abs.twimg.com/sticky/default_profile_images/default_profile_normal.png" TargetMode="External" /><Relationship Id="rId201" Type="http://schemas.openxmlformats.org/officeDocument/2006/relationships/hyperlink" Target="http://pbs.twimg.com/profile_images/922783622033281024/x0mEGajw_normal.jpg" TargetMode="External" /><Relationship Id="rId202" Type="http://schemas.openxmlformats.org/officeDocument/2006/relationships/hyperlink" Target="http://pbs.twimg.com/profile_images/492316992162914304/psZCEYD8_normal.jpeg" TargetMode="External" /><Relationship Id="rId203" Type="http://schemas.openxmlformats.org/officeDocument/2006/relationships/hyperlink" Target="http://pbs.twimg.com/profile_images/528147660033622017/PMIdLs6J_normal.jpeg" TargetMode="External" /><Relationship Id="rId204" Type="http://schemas.openxmlformats.org/officeDocument/2006/relationships/hyperlink" Target="http://pbs.twimg.com/profile_images/950295399293734913/7yo-WN5y_normal.jpg" TargetMode="External" /><Relationship Id="rId205" Type="http://schemas.openxmlformats.org/officeDocument/2006/relationships/hyperlink" Target="http://pbs.twimg.com/profile_images/950374034419716098/VZ6y028J_normal.jpg" TargetMode="External" /><Relationship Id="rId206" Type="http://schemas.openxmlformats.org/officeDocument/2006/relationships/hyperlink" Target="http://pbs.twimg.com/profile_images/3046804227/e701c8e1fd102dd8e797c491ea1b8fb0_normal.png" TargetMode="External" /><Relationship Id="rId207" Type="http://schemas.openxmlformats.org/officeDocument/2006/relationships/hyperlink" Target="http://pbs.twimg.com/profile_images/734182508858871809/Dv1K7QxC_normal.jpg" TargetMode="External" /><Relationship Id="rId208" Type="http://schemas.openxmlformats.org/officeDocument/2006/relationships/hyperlink" Target="http://pbs.twimg.com/profile_images/1003987154790281216/yZqKaWdV_normal.jpg" TargetMode="External" /><Relationship Id="rId209" Type="http://schemas.openxmlformats.org/officeDocument/2006/relationships/hyperlink" Target="http://pbs.twimg.com/profile_images/974717623899324416/ZubJHxyL_normal.jpg" TargetMode="External" /><Relationship Id="rId210" Type="http://schemas.openxmlformats.org/officeDocument/2006/relationships/hyperlink" Target="http://pbs.twimg.com/profile_images/1083675405805080576/ykib3kLC_normal.jpg" TargetMode="External" /><Relationship Id="rId211" Type="http://schemas.openxmlformats.org/officeDocument/2006/relationships/hyperlink" Target="http://pbs.twimg.com/profile_images/992072375557472258/t16Q41ME_normal.jpg" TargetMode="External" /><Relationship Id="rId212" Type="http://schemas.openxmlformats.org/officeDocument/2006/relationships/hyperlink" Target="http://pbs.twimg.com/profile_images/653661227730763776/dgDqy21Q_normal.jpg" TargetMode="External" /><Relationship Id="rId213" Type="http://schemas.openxmlformats.org/officeDocument/2006/relationships/hyperlink" Target="http://pbs.twimg.com/profile_images/525020936810942464/7U3ssBEq_normal.png" TargetMode="External" /><Relationship Id="rId214" Type="http://schemas.openxmlformats.org/officeDocument/2006/relationships/hyperlink" Target="http://pbs.twimg.com/profile_images/948274182315495424/tTIEIpOn_normal.jpg" TargetMode="External" /><Relationship Id="rId215" Type="http://schemas.openxmlformats.org/officeDocument/2006/relationships/hyperlink" Target="http://pbs.twimg.com/profile_images/793498273403199488/OoFtxree_normal.jpg" TargetMode="External" /><Relationship Id="rId216" Type="http://schemas.openxmlformats.org/officeDocument/2006/relationships/hyperlink" Target="http://pbs.twimg.com/profile_images/686209922481139717/Cf6vU7zn_normal.jpg" TargetMode="External" /><Relationship Id="rId217" Type="http://schemas.openxmlformats.org/officeDocument/2006/relationships/hyperlink" Target="http://pbs.twimg.com/profile_images/703354335653076993/uv4XroIt_normal.jpg" TargetMode="External" /><Relationship Id="rId218" Type="http://schemas.openxmlformats.org/officeDocument/2006/relationships/hyperlink" Target="http://pbs.twimg.com/profile_images/606957935269314560/ojDYcEHV_normal.jpg" TargetMode="External" /><Relationship Id="rId219" Type="http://schemas.openxmlformats.org/officeDocument/2006/relationships/hyperlink" Target="http://pbs.twimg.com/profile_images/701523989575966724/dHBKCmgf_normal.jpg" TargetMode="External" /><Relationship Id="rId220" Type="http://schemas.openxmlformats.org/officeDocument/2006/relationships/hyperlink" Target="http://abs.twimg.com/sticky/default_profile_images/default_profile_normal.png" TargetMode="External" /><Relationship Id="rId221" Type="http://schemas.openxmlformats.org/officeDocument/2006/relationships/hyperlink" Target="http://pbs.twimg.com/profile_images/908262706704257024/iSXH-PG1_normal.jpg" TargetMode="External" /><Relationship Id="rId222" Type="http://schemas.openxmlformats.org/officeDocument/2006/relationships/hyperlink" Target="http://pbs.twimg.com/profile_images/413642695987310592/B83WEjEM_normal.png" TargetMode="External" /><Relationship Id="rId223" Type="http://schemas.openxmlformats.org/officeDocument/2006/relationships/hyperlink" Target="http://pbs.twimg.com/profile_images/492096852699791360/ZZTjE2_p_normal.jpeg" TargetMode="External" /><Relationship Id="rId224" Type="http://schemas.openxmlformats.org/officeDocument/2006/relationships/hyperlink" Target="http://pbs.twimg.com/profile_images/900718424346832897/4zSPcK38_normal.jpg" TargetMode="External" /><Relationship Id="rId225" Type="http://schemas.openxmlformats.org/officeDocument/2006/relationships/hyperlink" Target="http://pbs.twimg.com/profile_images/1097325685268537344/TC2v1utr_normal.jpg" TargetMode="External" /><Relationship Id="rId226" Type="http://schemas.openxmlformats.org/officeDocument/2006/relationships/hyperlink" Target="http://pbs.twimg.com/profile_images/813188765573185536/U9freU8O_normal.jpg" TargetMode="External" /><Relationship Id="rId227" Type="http://schemas.openxmlformats.org/officeDocument/2006/relationships/hyperlink" Target="http://pbs.twimg.com/profile_images/959490036877029377/z1gSzzib_normal.jpg" TargetMode="External" /><Relationship Id="rId228" Type="http://schemas.openxmlformats.org/officeDocument/2006/relationships/hyperlink" Target="http://pbs.twimg.com/profile_images/1097266305336373249/fOSe5VzX_normal.jpg" TargetMode="External" /><Relationship Id="rId229" Type="http://schemas.openxmlformats.org/officeDocument/2006/relationships/hyperlink" Target="http://pbs.twimg.com/profile_images/620937430938554368/TseGZVDU_normal.jpg" TargetMode="External" /><Relationship Id="rId230" Type="http://schemas.openxmlformats.org/officeDocument/2006/relationships/hyperlink" Target="http://pbs.twimg.com/profile_images/618019913442045952/iwIoJrbD_normal.jpg" TargetMode="External" /><Relationship Id="rId231" Type="http://schemas.openxmlformats.org/officeDocument/2006/relationships/hyperlink" Target="http://pbs.twimg.com/profile_images/1066360955917881344/1JEzA5He_normal.jpg" TargetMode="External" /><Relationship Id="rId232" Type="http://schemas.openxmlformats.org/officeDocument/2006/relationships/hyperlink" Target="http://pbs.twimg.com/profile_images/1012011869975048193/Jy9eUhY__normal.jpg" TargetMode="External" /><Relationship Id="rId233" Type="http://schemas.openxmlformats.org/officeDocument/2006/relationships/hyperlink" Target="http://pbs.twimg.com/profile_images/1082437958739918848/eWuqhpSg_normal.jpg" TargetMode="External" /><Relationship Id="rId234" Type="http://schemas.openxmlformats.org/officeDocument/2006/relationships/hyperlink" Target="http://pbs.twimg.com/profile_images/1011258903403917313/8KannnG-_normal.jpg" TargetMode="External" /><Relationship Id="rId235" Type="http://schemas.openxmlformats.org/officeDocument/2006/relationships/hyperlink" Target="http://pbs.twimg.com/profile_images/525254619211890689/9XJaUIH3_normal.jpeg" TargetMode="External" /><Relationship Id="rId236" Type="http://schemas.openxmlformats.org/officeDocument/2006/relationships/hyperlink" Target="http://pbs.twimg.com/profile_images/754276161178505217/ip3gkpak_normal.jpg" TargetMode="External" /><Relationship Id="rId237" Type="http://schemas.openxmlformats.org/officeDocument/2006/relationships/hyperlink" Target="http://pbs.twimg.com/profile_images/1075710136/facebook_profile_normal.jpg" TargetMode="External" /><Relationship Id="rId238" Type="http://schemas.openxmlformats.org/officeDocument/2006/relationships/hyperlink" Target="http://pbs.twimg.com/profile_images/599363372778397696/KgwAoN4p_normal.jpg" TargetMode="External" /><Relationship Id="rId239" Type="http://schemas.openxmlformats.org/officeDocument/2006/relationships/hyperlink" Target="http://pbs.twimg.com/profile_images/902670929188311040/EHiLAHTd_normal.jpg" TargetMode="External" /><Relationship Id="rId240" Type="http://schemas.openxmlformats.org/officeDocument/2006/relationships/hyperlink" Target="http://pbs.twimg.com/profile_images/1012266294433996800/c_xyE2fU_normal.jpg" TargetMode="External" /><Relationship Id="rId241" Type="http://schemas.openxmlformats.org/officeDocument/2006/relationships/hyperlink" Target="http://pbs.twimg.com/profile_images/908327820484501504/WvgTayLK_normal.jpg" TargetMode="External" /><Relationship Id="rId242" Type="http://schemas.openxmlformats.org/officeDocument/2006/relationships/hyperlink" Target="http://pbs.twimg.com/profile_images/1080297089735802880/CM0X9ZAm_normal.jpg" TargetMode="External" /><Relationship Id="rId243" Type="http://schemas.openxmlformats.org/officeDocument/2006/relationships/hyperlink" Target="http://pbs.twimg.com/profile_images/1075029961654833152/d3wT-BwI_normal.jpg" TargetMode="External" /><Relationship Id="rId244" Type="http://schemas.openxmlformats.org/officeDocument/2006/relationships/hyperlink" Target="http://pbs.twimg.com/profile_images/743568137900044288/NB71scoI_normal.jpg" TargetMode="External" /><Relationship Id="rId245" Type="http://schemas.openxmlformats.org/officeDocument/2006/relationships/hyperlink" Target="http://pbs.twimg.com/profile_images/1051582385760989186/QTj-PfZt_normal.jpg" TargetMode="External" /><Relationship Id="rId246" Type="http://schemas.openxmlformats.org/officeDocument/2006/relationships/hyperlink" Target="http://pbs.twimg.com/profile_images/836155460193497089/t5prJNMQ_normal.jpg" TargetMode="External" /><Relationship Id="rId247" Type="http://schemas.openxmlformats.org/officeDocument/2006/relationships/hyperlink" Target="http://pbs.twimg.com/profile_images/761385095387152384/wjq3K-W__normal.jpg" TargetMode="External" /><Relationship Id="rId248" Type="http://schemas.openxmlformats.org/officeDocument/2006/relationships/hyperlink" Target="http://pbs.twimg.com/profile_images/1087844472216375296/ucoaVcVe_normal.jpg" TargetMode="External" /><Relationship Id="rId249" Type="http://schemas.openxmlformats.org/officeDocument/2006/relationships/hyperlink" Target="http://pbs.twimg.com/profile_images/991864012592775168/dUBmousT_normal.jpg" TargetMode="External" /><Relationship Id="rId250" Type="http://schemas.openxmlformats.org/officeDocument/2006/relationships/hyperlink" Target="http://pbs.twimg.com/profile_images/1088387094462877697/DxP6bQne_normal.jpg" TargetMode="External" /><Relationship Id="rId251" Type="http://schemas.openxmlformats.org/officeDocument/2006/relationships/hyperlink" Target="http://pbs.twimg.com/profile_images/913183219641487361/tOz_jELC_normal.jpg" TargetMode="External" /><Relationship Id="rId252" Type="http://schemas.openxmlformats.org/officeDocument/2006/relationships/hyperlink" Target="http://pbs.twimg.com/profile_images/74119015/avatar7485_1.gif_normal.jpeg" TargetMode="External" /><Relationship Id="rId253" Type="http://schemas.openxmlformats.org/officeDocument/2006/relationships/hyperlink" Target="http://pbs.twimg.com/profile_images/762454744094822401/NWoCkYPy_normal.jpg" TargetMode="External" /><Relationship Id="rId254" Type="http://schemas.openxmlformats.org/officeDocument/2006/relationships/hyperlink" Target="http://pbs.twimg.com/profile_images/901170317749571585/wdLRMqgZ_normal.jpg" TargetMode="External" /><Relationship Id="rId255" Type="http://schemas.openxmlformats.org/officeDocument/2006/relationships/hyperlink" Target="http://pbs.twimg.com/profile_images/1068493065675976704/Z5ukqtm9_normal.jpg" TargetMode="External" /><Relationship Id="rId256" Type="http://schemas.openxmlformats.org/officeDocument/2006/relationships/hyperlink" Target="http://pbs.twimg.com/profile_images/1077044418568437761/xtEvu7Rm_normal.jpg" TargetMode="External" /><Relationship Id="rId257" Type="http://schemas.openxmlformats.org/officeDocument/2006/relationships/hyperlink" Target="http://pbs.twimg.com/profile_images/800489830694187008/lVapsDEB_normal.jpg" TargetMode="External" /><Relationship Id="rId258" Type="http://schemas.openxmlformats.org/officeDocument/2006/relationships/hyperlink" Target="http://pbs.twimg.com/profile_images/1046536445672865792/1ZQM9lNr_normal.jpg" TargetMode="External" /><Relationship Id="rId259" Type="http://schemas.openxmlformats.org/officeDocument/2006/relationships/hyperlink" Target="http://pbs.twimg.com/profile_images/1081346976988446720/YBbLtkH6_normal.jpg" TargetMode="External" /><Relationship Id="rId260" Type="http://schemas.openxmlformats.org/officeDocument/2006/relationships/hyperlink" Target="http://pbs.twimg.com/profile_images/1071360286953738240/urVAUvCj_normal.jpg" TargetMode="External" /><Relationship Id="rId261" Type="http://schemas.openxmlformats.org/officeDocument/2006/relationships/hyperlink" Target="http://pbs.twimg.com/profile_images/887996557286666240/9U9sDjxr_normal.jpg" TargetMode="External" /><Relationship Id="rId262" Type="http://schemas.openxmlformats.org/officeDocument/2006/relationships/hyperlink" Target="http://pbs.twimg.com/profile_images/1063194030111113216/-IKLo02r_normal.jpg" TargetMode="External" /><Relationship Id="rId263" Type="http://schemas.openxmlformats.org/officeDocument/2006/relationships/hyperlink" Target="http://pbs.twimg.com/profile_images/1017076004102303744/Ee4VXFgL_normal.jpg" TargetMode="External" /><Relationship Id="rId264" Type="http://schemas.openxmlformats.org/officeDocument/2006/relationships/hyperlink" Target="http://pbs.twimg.com/profile_images/1084920961361600512/XEq12JCQ_normal.jpg" TargetMode="External" /><Relationship Id="rId265" Type="http://schemas.openxmlformats.org/officeDocument/2006/relationships/hyperlink" Target="http://pbs.twimg.com/profile_images/813405483243544576/PdVBN43__normal.jpg" TargetMode="External" /><Relationship Id="rId266" Type="http://schemas.openxmlformats.org/officeDocument/2006/relationships/hyperlink" Target="http://pbs.twimg.com/profile_images/1094373541657620480/dQo75JID_normal.jpg" TargetMode="External" /><Relationship Id="rId267" Type="http://schemas.openxmlformats.org/officeDocument/2006/relationships/hyperlink" Target="http://pbs.twimg.com/profile_images/1090847390570037249/vWZkgBmV_normal.jpg" TargetMode="External" /><Relationship Id="rId268" Type="http://schemas.openxmlformats.org/officeDocument/2006/relationships/hyperlink" Target="http://pbs.twimg.com/profile_images/1097726252721557504/K5hgGbr9_normal.jpg" TargetMode="External" /><Relationship Id="rId269" Type="http://schemas.openxmlformats.org/officeDocument/2006/relationships/hyperlink" Target="http://pbs.twimg.com/profile_images/893913189502640128/oz-i_N9-_normal.jpg" TargetMode="External" /><Relationship Id="rId270" Type="http://schemas.openxmlformats.org/officeDocument/2006/relationships/hyperlink" Target="http://pbs.twimg.com/profile_images/1076105606275174400/Pe0mHbRO_normal.jpg" TargetMode="External" /><Relationship Id="rId271" Type="http://schemas.openxmlformats.org/officeDocument/2006/relationships/hyperlink" Target="http://pbs.twimg.com/profile_images/843312466280960000/lGHSSd0X_normal.jpg" TargetMode="External" /><Relationship Id="rId272" Type="http://schemas.openxmlformats.org/officeDocument/2006/relationships/hyperlink" Target="https://twitter.com/jeffbman" TargetMode="External" /><Relationship Id="rId273" Type="http://schemas.openxmlformats.org/officeDocument/2006/relationships/hyperlink" Target="https://twitter.com/ebay" TargetMode="External" /><Relationship Id="rId274" Type="http://schemas.openxmlformats.org/officeDocument/2006/relationships/hyperlink" Target="https://twitter.com/sharpermanstan" TargetMode="External" /><Relationship Id="rId275" Type="http://schemas.openxmlformats.org/officeDocument/2006/relationships/hyperlink" Target="https://twitter.com/uwfinnovation" TargetMode="External" /><Relationship Id="rId276" Type="http://schemas.openxmlformats.org/officeDocument/2006/relationships/hyperlink" Target="https://twitter.com/amdiabetesassn" TargetMode="External" /><Relationship Id="rId277" Type="http://schemas.openxmlformats.org/officeDocument/2006/relationships/hyperlink" Target="https://twitter.com/mdt_diabetes" TargetMode="External" /><Relationship Id="rId278" Type="http://schemas.openxmlformats.org/officeDocument/2006/relationships/hyperlink" Target="https://twitter.com/omnipodca" TargetMode="External" /><Relationship Id="rId279" Type="http://schemas.openxmlformats.org/officeDocument/2006/relationships/hyperlink" Target="https://twitter.com/lillypad" TargetMode="External" /><Relationship Id="rId280" Type="http://schemas.openxmlformats.org/officeDocument/2006/relationships/hyperlink" Target="https://twitter.com/merck" TargetMode="External" /><Relationship Id="rId281" Type="http://schemas.openxmlformats.org/officeDocument/2006/relationships/hyperlink" Target="https://twitter.com/roche" TargetMode="External" /><Relationship Id="rId282" Type="http://schemas.openxmlformats.org/officeDocument/2006/relationships/hyperlink" Target="https://twitter.com/bayer4crops" TargetMode="External" /><Relationship Id="rId283" Type="http://schemas.openxmlformats.org/officeDocument/2006/relationships/hyperlink" Target="https://twitter.com/bayer" TargetMode="External" /><Relationship Id="rId284" Type="http://schemas.openxmlformats.org/officeDocument/2006/relationships/hyperlink" Target="https://twitter.com/abbottnews" TargetMode="External" /><Relationship Id="rId285" Type="http://schemas.openxmlformats.org/officeDocument/2006/relationships/hyperlink" Target="https://twitter.com/socialdeskpcola" TargetMode="External" /><Relationship Id="rId286" Type="http://schemas.openxmlformats.org/officeDocument/2006/relationships/hyperlink" Target="https://twitter.com/doolittleinst" TargetMode="External" /><Relationship Id="rId287" Type="http://schemas.openxmlformats.org/officeDocument/2006/relationships/hyperlink" Target="https://twitter.com/ihmc" TargetMode="External" /><Relationship Id="rId288" Type="http://schemas.openxmlformats.org/officeDocument/2006/relationships/hyperlink" Target="https://twitter.com/hca" TargetMode="External" /><Relationship Id="rId289" Type="http://schemas.openxmlformats.org/officeDocument/2006/relationships/hyperlink" Target="https://twitter.com/shhpens" TargetMode="External" /><Relationship Id="rId290" Type="http://schemas.openxmlformats.org/officeDocument/2006/relationships/hyperlink" Target="https://twitter.com/ebhc" TargetMode="External" /><Relationship Id="rId291" Type="http://schemas.openxmlformats.org/officeDocument/2006/relationships/hyperlink" Target="https://twitter.com/andrewsinst" TargetMode="External" /><Relationship Id="rId292" Type="http://schemas.openxmlformats.org/officeDocument/2006/relationships/hyperlink" Target="https://twitter.com/ada_diabetespro" TargetMode="External" /><Relationship Id="rId293" Type="http://schemas.openxmlformats.org/officeDocument/2006/relationships/hyperlink" Target="https://twitter.com/accuchek_us" TargetMode="External" /><Relationship Id="rId294" Type="http://schemas.openxmlformats.org/officeDocument/2006/relationships/hyperlink" Target="https://twitter.com/tims_pants" TargetMode="External" /><Relationship Id="rId295" Type="http://schemas.openxmlformats.org/officeDocument/2006/relationships/hyperlink" Target="https://twitter.com/diabetestechsoc" TargetMode="External" /><Relationship Id="rId296" Type="http://schemas.openxmlformats.org/officeDocument/2006/relationships/hyperlink" Target="https://twitter.com/dexcom" TargetMode="External" /><Relationship Id="rId297" Type="http://schemas.openxmlformats.org/officeDocument/2006/relationships/hyperlink" Target="https://twitter.com/1paulcoker" TargetMode="External" /><Relationship Id="rId298" Type="http://schemas.openxmlformats.org/officeDocument/2006/relationships/hyperlink" Target="https://twitter.com/brightember" TargetMode="External" /><Relationship Id="rId299" Type="http://schemas.openxmlformats.org/officeDocument/2006/relationships/hyperlink" Target="https://twitter.com/accuchek_de" TargetMode="External" /><Relationship Id="rId300" Type="http://schemas.openxmlformats.org/officeDocument/2006/relationships/hyperlink" Target="https://twitter.com/staeffblo" TargetMode="External" /><Relationship Id="rId301" Type="http://schemas.openxmlformats.org/officeDocument/2006/relationships/hyperlink" Target="https://twitter.com/lisajeynd" TargetMode="External" /><Relationship Id="rId302" Type="http://schemas.openxmlformats.org/officeDocument/2006/relationships/hyperlink" Target="https://twitter.com/gbdoctchost" TargetMode="External" /><Relationship Id="rId303" Type="http://schemas.openxmlformats.org/officeDocument/2006/relationships/hyperlink" Target="https://twitter.com/melodywhore" TargetMode="External" /><Relationship Id="rId304" Type="http://schemas.openxmlformats.org/officeDocument/2006/relationships/hyperlink" Target="https://twitter.com/bhinneka" TargetMode="External" /><Relationship Id="rId305" Type="http://schemas.openxmlformats.org/officeDocument/2006/relationships/hyperlink" Target="https://twitter.com/diabeteshf" TargetMode="External" /><Relationship Id="rId306" Type="http://schemas.openxmlformats.org/officeDocument/2006/relationships/hyperlink" Target="https://twitter.com/tayloraschott" TargetMode="External" /><Relationship Id="rId307" Type="http://schemas.openxmlformats.org/officeDocument/2006/relationships/hyperlink" Target="https://twitter.com/accuchek_ca" TargetMode="External" /><Relationship Id="rId308" Type="http://schemas.openxmlformats.org/officeDocument/2006/relationships/hyperlink" Target="https://twitter.com/hakimgzl89" TargetMode="External" /><Relationship Id="rId309" Type="http://schemas.openxmlformats.org/officeDocument/2006/relationships/hyperlink" Target="https://twitter.com/sopitas" TargetMode="External" /><Relationship Id="rId310" Type="http://schemas.openxmlformats.org/officeDocument/2006/relationships/hyperlink" Target="https://twitter.com/stephenstype1" TargetMode="External" /><Relationship Id="rId311" Type="http://schemas.openxmlformats.org/officeDocument/2006/relationships/hyperlink" Target="https://twitter.com/sweetercherise" TargetMode="External" /><Relationship Id="rId312" Type="http://schemas.openxmlformats.org/officeDocument/2006/relationships/hyperlink" Target="https://twitter.com/lifeofadiabetic" TargetMode="External" /><Relationship Id="rId313" Type="http://schemas.openxmlformats.org/officeDocument/2006/relationships/hyperlink" Target="https://twitter.com/yoga_o" TargetMode="External" /><Relationship Id="rId314" Type="http://schemas.openxmlformats.org/officeDocument/2006/relationships/hyperlink" Target="https://twitter.com/bianske" TargetMode="External" /><Relationship Id="rId315" Type="http://schemas.openxmlformats.org/officeDocument/2006/relationships/hyperlink" Target="https://twitter.com/accuchek_nl" TargetMode="External" /><Relationship Id="rId316" Type="http://schemas.openxmlformats.org/officeDocument/2006/relationships/hyperlink" Target="https://twitter.com/peterbdale" TargetMode="External" /><Relationship Id="rId317" Type="http://schemas.openxmlformats.org/officeDocument/2006/relationships/hyperlink" Target="https://twitter.com/freestylediabet" TargetMode="External" /><Relationship Id="rId318" Type="http://schemas.openxmlformats.org/officeDocument/2006/relationships/hyperlink" Target="https://twitter.com/accuchek_pk" TargetMode="External" /><Relationship Id="rId319" Type="http://schemas.openxmlformats.org/officeDocument/2006/relationships/hyperlink" Target="https://twitter.com/lipbalmdesigns" TargetMode="External" /><Relationship Id="rId320" Type="http://schemas.openxmlformats.org/officeDocument/2006/relationships/hyperlink" Target="https://twitter.com/michaelschweitz" TargetMode="External" /><Relationship Id="rId321" Type="http://schemas.openxmlformats.org/officeDocument/2006/relationships/hyperlink" Target="https://twitter.com/cwdiabetes" TargetMode="External" /><Relationship Id="rId322" Type="http://schemas.openxmlformats.org/officeDocument/2006/relationships/hyperlink" Target="https://twitter.com/beyondtype1" TargetMode="External" /><Relationship Id="rId323" Type="http://schemas.openxmlformats.org/officeDocument/2006/relationships/hyperlink" Target="https://twitter.com/kfer_games" TargetMode="External" /><Relationship Id="rId324" Type="http://schemas.openxmlformats.org/officeDocument/2006/relationships/hyperlink" Target="https://twitter.com/mistermints" TargetMode="External" /><Relationship Id="rId325" Type="http://schemas.openxmlformats.org/officeDocument/2006/relationships/hyperlink" Target="https://twitter.com/diabetesheroes" TargetMode="External" /><Relationship Id="rId326" Type="http://schemas.openxmlformats.org/officeDocument/2006/relationships/hyperlink" Target="https://twitter.com/diatribenews" TargetMode="External" /><Relationship Id="rId327" Type="http://schemas.openxmlformats.org/officeDocument/2006/relationships/hyperlink" Target="https://twitter.com/diabetessisters" TargetMode="External" /><Relationship Id="rId328" Type="http://schemas.openxmlformats.org/officeDocument/2006/relationships/hyperlink" Target="https://twitter.com/hangrypancreas" TargetMode="External" /><Relationship Id="rId329" Type="http://schemas.openxmlformats.org/officeDocument/2006/relationships/hyperlink" Target="https://twitter.com/diabetesmine" TargetMode="External" /><Relationship Id="rId330" Type="http://schemas.openxmlformats.org/officeDocument/2006/relationships/hyperlink" Target="https://twitter.com/johnspiral" TargetMode="External" /><Relationship Id="rId331" Type="http://schemas.openxmlformats.org/officeDocument/2006/relationships/hyperlink" Target="https://twitter.com/pbluenovember" TargetMode="External" /><Relationship Id="rId332" Type="http://schemas.openxmlformats.org/officeDocument/2006/relationships/hyperlink" Target="https://twitter.com/grumpy_pumper" TargetMode="External" /><Relationship Id="rId333" Type="http://schemas.openxmlformats.org/officeDocument/2006/relationships/hyperlink" Target="https://twitter.com/renzas" TargetMode="External" /><Relationship Id="rId334" Type="http://schemas.openxmlformats.org/officeDocument/2006/relationships/hyperlink" Target="https://twitter.com/therachelmayo" TargetMode="External" /><Relationship Id="rId335" Type="http://schemas.openxmlformats.org/officeDocument/2006/relationships/hyperlink" Target="https://twitter.com/aprilormand" TargetMode="External" /><Relationship Id="rId336" Type="http://schemas.openxmlformats.org/officeDocument/2006/relationships/hyperlink" Target="https://twitter.com/lifeforachild" TargetMode="External" /><Relationship Id="rId337" Type="http://schemas.openxmlformats.org/officeDocument/2006/relationships/hyperlink" Target="https://twitter.com/stephiesteez" TargetMode="External" /><Relationship Id="rId338" Type="http://schemas.openxmlformats.org/officeDocument/2006/relationships/hyperlink" Target="https://twitter.com/latboyd1" TargetMode="External" /><Relationship Id="rId339" Type="http://schemas.openxmlformats.org/officeDocument/2006/relationships/hyperlink" Target="https://twitter.com/marcynovakwx" TargetMode="External" /><Relationship Id="rId340" Type="http://schemas.openxmlformats.org/officeDocument/2006/relationships/hyperlink" Target="https://twitter.com/justiceseeker03" TargetMode="External" /><Relationship Id="rId341" Type="http://schemas.openxmlformats.org/officeDocument/2006/relationships/hyperlink" Target="https://twitter.com/chelcierice" TargetMode="External" /><Relationship Id="rId342" Type="http://schemas.openxmlformats.org/officeDocument/2006/relationships/hyperlink" Target="https://twitter.com/beyondtype2" TargetMode="External" /><Relationship Id="rId343" Type="http://schemas.openxmlformats.org/officeDocument/2006/relationships/hyperlink" Target="https://twitter.com/krisguy" TargetMode="External" /><Relationship Id="rId344" Type="http://schemas.openxmlformats.org/officeDocument/2006/relationships/hyperlink" Target="https://twitter.com/nelliexoxoxo" TargetMode="External" /><Relationship Id="rId345" Type="http://schemas.openxmlformats.org/officeDocument/2006/relationships/hyperlink" Target="https://twitter.com/kayratcliffff" TargetMode="External" /><Relationship Id="rId346" Type="http://schemas.openxmlformats.org/officeDocument/2006/relationships/hyperlink" Target="https://twitter.com/pinkieheather" TargetMode="External" /><Relationship Id="rId347" Type="http://schemas.openxmlformats.org/officeDocument/2006/relationships/hyperlink" Target="https://twitter.com/thedinobetic" TargetMode="External" /><Relationship Id="rId348" Type="http://schemas.openxmlformats.org/officeDocument/2006/relationships/hyperlink" Target="https://twitter.com/accuchekchile" TargetMode="External" /><Relationship Id="rId349" Type="http://schemas.openxmlformats.org/officeDocument/2006/relationships/hyperlink" Target="https://twitter.com/sweetpeagifts" TargetMode="External" /><Relationship Id="rId350" Type="http://schemas.openxmlformats.org/officeDocument/2006/relationships/hyperlink" Target="https://t.co/iGV5vkBsp5" TargetMode="External" /><Relationship Id="rId351" Type="http://schemas.openxmlformats.org/officeDocument/2006/relationships/hyperlink" Target="https://t.co/Z1DW92y3W1" TargetMode="External" /><Relationship Id="rId352" Type="http://schemas.openxmlformats.org/officeDocument/2006/relationships/hyperlink" Target="https://t.co/6lDbZWDPQ6" TargetMode="External" /><Relationship Id="rId353" Type="http://schemas.openxmlformats.org/officeDocument/2006/relationships/hyperlink" Target="https://t.co/C18O774Ag4" TargetMode="External" /><Relationship Id="rId354" Type="http://schemas.openxmlformats.org/officeDocument/2006/relationships/hyperlink" Target="https://pbs.twimg.com/profile_banners/1556456478/1547909005" TargetMode="External" /><Relationship Id="rId355" Type="http://schemas.openxmlformats.org/officeDocument/2006/relationships/hyperlink" Target="https://pbs.twimg.com/profile_banners/1564438328/1516842747" TargetMode="External" /><Relationship Id="rId356" Type="http://schemas.openxmlformats.org/officeDocument/2006/relationships/hyperlink" Target="https://pbs.twimg.com/profile_banners/30868693/1493246653" TargetMode="External" /><Relationship Id="rId357" Type="http://schemas.openxmlformats.org/officeDocument/2006/relationships/hyperlink" Target="https://pbs.twimg.com/profile_banners/195950960/1501991191"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9/bg.gif" TargetMode="External" /><Relationship Id="rId362" Type="http://schemas.openxmlformats.org/officeDocument/2006/relationships/hyperlink" Target="http://abs.twimg.com/images/themes/theme14/bg.gif" TargetMode="External" /><Relationship Id="rId363" Type="http://schemas.openxmlformats.org/officeDocument/2006/relationships/hyperlink" Target="http://pbs.twimg.com/profile_images/1082710482501419009/DEWwmdsh_normal.jpg" TargetMode="External" /><Relationship Id="rId364" Type="http://schemas.openxmlformats.org/officeDocument/2006/relationships/hyperlink" Target="http://pbs.twimg.com/profile_images/1049980331737182208/NLKmyYP3_normal.jpg" TargetMode="External" /><Relationship Id="rId365" Type="http://schemas.openxmlformats.org/officeDocument/2006/relationships/hyperlink" Target="http://pbs.twimg.com/profile_images/1007611568614531072/yOb4YLFf_normal.jpg" TargetMode="External" /><Relationship Id="rId366" Type="http://schemas.openxmlformats.org/officeDocument/2006/relationships/hyperlink" Target="http://pbs.twimg.com/profile_images/1089955613260562432/vomF2XxB_normal.jpg" TargetMode="External" /><Relationship Id="rId367" Type="http://schemas.openxmlformats.org/officeDocument/2006/relationships/hyperlink" Target="http://pbs.twimg.com/profile_images/896104499248541696/Um5a-RU8_normal.jpg" TargetMode="External" /><Relationship Id="rId368" Type="http://schemas.openxmlformats.org/officeDocument/2006/relationships/hyperlink" Target="https://twitter.com/breckbear" TargetMode="External" /><Relationship Id="rId369" Type="http://schemas.openxmlformats.org/officeDocument/2006/relationships/hyperlink" Target="https://twitter.com/emilytvnews" TargetMode="External" /><Relationship Id="rId370" Type="http://schemas.openxmlformats.org/officeDocument/2006/relationships/hyperlink" Target="https://twitter.com/chipmaxhamwx" TargetMode="External" /><Relationship Id="rId371" Type="http://schemas.openxmlformats.org/officeDocument/2006/relationships/hyperlink" Target="https://twitter.com/okcfox" TargetMode="External" /><Relationship Id="rId372" Type="http://schemas.openxmlformats.org/officeDocument/2006/relationships/hyperlink" Target="https://twitter.com/dansnyderfox25" TargetMode="External" /><Relationship Id="rId373" Type="http://schemas.openxmlformats.org/officeDocument/2006/relationships/comments" Target="../comments2.xml" /><Relationship Id="rId374" Type="http://schemas.openxmlformats.org/officeDocument/2006/relationships/vmlDrawing" Target="../drawings/vmlDrawing2.vml" /><Relationship Id="rId375" Type="http://schemas.openxmlformats.org/officeDocument/2006/relationships/table" Target="../tables/table2.xml" /><Relationship Id="rId376" Type="http://schemas.openxmlformats.org/officeDocument/2006/relationships/drawing" Target="../drawings/drawing1.xml" /><Relationship Id="rId37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19.7109375" style="0" bestFit="1" customWidth="1"/>
    <col min="61" max="61" width="25.421875" style="0" bestFit="1" customWidth="1"/>
    <col min="62" max="62" width="18.57421875" style="0" bestFit="1" customWidth="1"/>
    <col min="63" max="63" width="22.28125" style="0" bestFit="1" customWidth="1"/>
    <col min="64" max="64" width="15.7109375" style="0" bestFit="1" customWidth="1"/>
    <col min="65" max="65" width="27.28125" style="0" bestFit="1" customWidth="1"/>
    <col min="66" max="66" width="33.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1448</v>
      </c>
      <c r="BB2" s="13" t="s">
        <v>1475</v>
      </c>
      <c r="BC2" s="13" t="s">
        <v>1476</v>
      </c>
      <c r="BD2" s="52" t="s">
        <v>1505</v>
      </c>
      <c r="BE2" s="52" t="s">
        <v>1506</v>
      </c>
      <c r="BF2" s="52" t="s">
        <v>1507</v>
      </c>
      <c r="BG2" s="52" t="s">
        <v>1508</v>
      </c>
      <c r="BH2" s="52" t="s">
        <v>1509</v>
      </c>
      <c r="BI2" s="52" t="s">
        <v>1510</v>
      </c>
      <c r="BJ2" s="52" t="s">
        <v>1511</v>
      </c>
      <c r="BK2" s="52" t="s">
        <v>1512</v>
      </c>
      <c r="BL2" s="52" t="s">
        <v>1513</v>
      </c>
      <c r="BM2" s="52" t="s">
        <v>2251</v>
      </c>
      <c r="BN2" s="52" t="s">
        <v>2252</v>
      </c>
    </row>
    <row r="3" spans="1:66" ht="15" customHeight="1">
      <c r="A3" s="66" t="s">
        <v>232</v>
      </c>
      <c r="B3" s="66" t="s">
        <v>271</v>
      </c>
      <c r="C3" s="67" t="s">
        <v>1535</v>
      </c>
      <c r="D3" s="68">
        <v>3</v>
      </c>
      <c r="E3" s="69" t="s">
        <v>132</v>
      </c>
      <c r="F3" s="70">
        <v>32</v>
      </c>
      <c r="G3" s="67"/>
      <c r="H3" s="71"/>
      <c r="I3" s="72"/>
      <c r="J3" s="72"/>
      <c r="K3" s="34" t="s">
        <v>65</v>
      </c>
      <c r="L3" s="73">
        <v>3</v>
      </c>
      <c r="M3" s="73"/>
      <c r="N3" s="74"/>
      <c r="O3" s="81" t="s">
        <v>310</v>
      </c>
      <c r="P3" s="83">
        <v>43506.11167824074</v>
      </c>
      <c r="Q3" s="81" t="s">
        <v>313</v>
      </c>
      <c r="R3" s="85" t="s">
        <v>438</v>
      </c>
      <c r="S3" s="81" t="s">
        <v>472</v>
      </c>
      <c r="T3" s="81" t="s">
        <v>493</v>
      </c>
      <c r="U3" s="81"/>
      <c r="V3" s="85" t="s">
        <v>554</v>
      </c>
      <c r="W3" s="83">
        <v>43506.11167824074</v>
      </c>
      <c r="X3" s="85" t="s">
        <v>587</v>
      </c>
      <c r="Y3" s="81"/>
      <c r="Z3" s="81"/>
      <c r="AA3" s="87" t="s">
        <v>721</v>
      </c>
      <c r="AB3" s="81"/>
      <c r="AC3" s="81" t="b">
        <v>0</v>
      </c>
      <c r="AD3" s="81">
        <v>0</v>
      </c>
      <c r="AE3" s="87" t="s">
        <v>879</v>
      </c>
      <c r="AF3" s="81" t="b">
        <v>0</v>
      </c>
      <c r="AG3" s="81" t="s">
        <v>914</v>
      </c>
      <c r="AH3" s="81"/>
      <c r="AI3" s="87" t="s">
        <v>879</v>
      </c>
      <c r="AJ3" s="81" t="b">
        <v>0</v>
      </c>
      <c r="AK3" s="81">
        <v>0</v>
      </c>
      <c r="AL3" s="87" t="s">
        <v>879</v>
      </c>
      <c r="AM3" s="81" t="s">
        <v>928</v>
      </c>
      <c r="AN3" s="81" t="b">
        <v>0</v>
      </c>
      <c r="AO3" s="87" t="s">
        <v>721</v>
      </c>
      <c r="AP3" s="81" t="s">
        <v>196</v>
      </c>
      <c r="AQ3" s="81">
        <v>0</v>
      </c>
      <c r="AR3" s="81">
        <v>0</v>
      </c>
      <c r="AS3" s="81"/>
      <c r="AT3" s="81"/>
      <c r="AU3" s="81"/>
      <c r="AV3" s="81"/>
      <c r="AW3" s="81"/>
      <c r="AX3" s="81"/>
      <c r="AY3" s="81"/>
      <c r="AZ3" s="81"/>
      <c r="BA3">
        <v>1</v>
      </c>
      <c r="BB3" s="81" t="str">
        <f>REPLACE(INDEX(GroupVertices[Group],MATCH(Edges[[#This Row],[Vertex 1]],GroupVertices[Vertex],0)),1,1,"")</f>
        <v>5</v>
      </c>
      <c r="BC3" s="81" t="str">
        <f>REPLACE(INDEX(GroupVertices[Group],MATCH(Edges[[#This Row],[Vertex 2]],GroupVertices[Vertex],0)),1,1,"")</f>
        <v>5</v>
      </c>
      <c r="BD3" s="48">
        <v>1</v>
      </c>
      <c r="BE3" s="49">
        <v>5.555555555555555</v>
      </c>
      <c r="BF3" s="48">
        <v>0</v>
      </c>
      <c r="BG3" s="49">
        <v>0</v>
      </c>
      <c r="BH3" s="34"/>
      <c r="BI3" s="34"/>
      <c r="BJ3" s="48">
        <v>17</v>
      </c>
      <c r="BK3" s="49">
        <v>94.44444444444444</v>
      </c>
      <c r="BL3" s="48">
        <v>18</v>
      </c>
      <c r="BM3" s="48">
        <v>0</v>
      </c>
      <c r="BN3" s="49">
        <v>0</v>
      </c>
    </row>
    <row r="4" spans="1:66" ht="15" customHeight="1">
      <c r="A4" s="66" t="s">
        <v>233</v>
      </c>
      <c r="B4" s="66" t="s">
        <v>272</v>
      </c>
      <c r="C4" s="67" t="s">
        <v>1535</v>
      </c>
      <c r="D4" s="68">
        <v>3</v>
      </c>
      <c r="E4" s="69" t="s">
        <v>132</v>
      </c>
      <c r="F4" s="70">
        <v>32</v>
      </c>
      <c r="G4" s="67"/>
      <c r="H4" s="71"/>
      <c r="I4" s="72"/>
      <c r="J4" s="72"/>
      <c r="K4" s="34" t="s">
        <v>65</v>
      </c>
      <c r="L4" s="80">
        <v>4</v>
      </c>
      <c r="M4" s="80"/>
      <c r="N4" s="74"/>
      <c r="O4" s="82" t="s">
        <v>310</v>
      </c>
      <c r="P4" s="84">
        <v>43506.54033564815</v>
      </c>
      <c r="Q4" s="82" t="s">
        <v>314</v>
      </c>
      <c r="R4" s="86" t="s">
        <v>439</v>
      </c>
      <c r="S4" s="82" t="s">
        <v>473</v>
      </c>
      <c r="T4" s="82"/>
      <c r="U4" s="82"/>
      <c r="V4" s="86" t="s">
        <v>555</v>
      </c>
      <c r="W4" s="84">
        <v>43506.54033564815</v>
      </c>
      <c r="X4" s="86" t="s">
        <v>588</v>
      </c>
      <c r="Y4" s="82"/>
      <c r="Z4" s="82"/>
      <c r="AA4" s="88" t="s">
        <v>722</v>
      </c>
      <c r="AB4" s="82"/>
      <c r="AC4" s="82" t="b">
        <v>0</v>
      </c>
      <c r="AD4" s="82">
        <v>0</v>
      </c>
      <c r="AE4" s="88" t="s">
        <v>880</v>
      </c>
      <c r="AF4" s="82" t="b">
        <v>1</v>
      </c>
      <c r="AG4" s="82" t="s">
        <v>915</v>
      </c>
      <c r="AH4" s="82"/>
      <c r="AI4" s="88" t="s">
        <v>921</v>
      </c>
      <c r="AJ4" s="82" t="b">
        <v>0</v>
      </c>
      <c r="AK4" s="82">
        <v>0</v>
      </c>
      <c r="AL4" s="88" t="s">
        <v>879</v>
      </c>
      <c r="AM4" s="82" t="s">
        <v>929</v>
      </c>
      <c r="AN4" s="82" t="b">
        <v>0</v>
      </c>
      <c r="AO4" s="88" t="s">
        <v>722</v>
      </c>
      <c r="AP4" s="82" t="s">
        <v>196</v>
      </c>
      <c r="AQ4" s="82">
        <v>0</v>
      </c>
      <c r="AR4" s="82">
        <v>0</v>
      </c>
      <c r="AS4" s="82" t="s">
        <v>938</v>
      </c>
      <c r="AT4" s="82" t="s">
        <v>942</v>
      </c>
      <c r="AU4" s="82" t="s">
        <v>944</v>
      </c>
      <c r="AV4" s="82" t="s">
        <v>946</v>
      </c>
      <c r="AW4" s="82" t="s">
        <v>950</v>
      </c>
      <c r="AX4" s="82" t="s">
        <v>954</v>
      </c>
      <c r="AY4" s="82" t="s">
        <v>958</v>
      </c>
      <c r="AZ4" s="86" t="s">
        <v>960</v>
      </c>
      <c r="BA4">
        <v>1</v>
      </c>
      <c r="BB4" s="81" t="str">
        <f>REPLACE(INDEX(GroupVertices[Group],MATCH(Edges[[#This Row],[Vertex 1]],GroupVertices[Vertex],0)),1,1,"")</f>
        <v>2</v>
      </c>
      <c r="BC4" s="81" t="str">
        <f>REPLACE(INDEX(GroupVertices[Group],MATCH(Edges[[#This Row],[Vertex 2]],GroupVertices[Vertex],0)),1,1,"")</f>
        <v>2</v>
      </c>
      <c r="BD4" s="48"/>
      <c r="BE4" s="49"/>
      <c r="BF4" s="48"/>
      <c r="BG4" s="49"/>
      <c r="BH4" s="34"/>
      <c r="BI4" s="34"/>
      <c r="BJ4" s="48"/>
      <c r="BK4" s="49"/>
      <c r="BL4" s="48"/>
      <c r="BM4" s="48"/>
      <c r="BN4" s="49"/>
    </row>
    <row r="5" spans="1:66" ht="15">
      <c r="A5" s="66" t="s">
        <v>233</v>
      </c>
      <c r="B5" s="66" t="s">
        <v>273</v>
      </c>
      <c r="C5" s="67" t="s">
        <v>1535</v>
      </c>
      <c r="D5" s="68">
        <v>3</v>
      </c>
      <c r="E5" s="69" t="s">
        <v>132</v>
      </c>
      <c r="F5" s="70">
        <v>32</v>
      </c>
      <c r="G5" s="67"/>
      <c r="H5" s="71"/>
      <c r="I5" s="72"/>
      <c r="J5" s="72"/>
      <c r="K5" s="34" t="s">
        <v>65</v>
      </c>
      <c r="L5" s="80">
        <v>5</v>
      </c>
      <c r="M5" s="80"/>
      <c r="N5" s="74"/>
      <c r="O5" s="82" t="s">
        <v>310</v>
      </c>
      <c r="P5" s="84">
        <v>43506.54033564815</v>
      </c>
      <c r="Q5" s="82" t="s">
        <v>314</v>
      </c>
      <c r="R5" s="86" t="s">
        <v>439</v>
      </c>
      <c r="S5" s="82" t="s">
        <v>473</v>
      </c>
      <c r="T5" s="82"/>
      <c r="U5" s="82"/>
      <c r="V5" s="86" t="s">
        <v>555</v>
      </c>
      <c r="W5" s="84">
        <v>43506.54033564815</v>
      </c>
      <c r="X5" s="86" t="s">
        <v>588</v>
      </c>
      <c r="Y5" s="82"/>
      <c r="Z5" s="82"/>
      <c r="AA5" s="88" t="s">
        <v>722</v>
      </c>
      <c r="AB5" s="82"/>
      <c r="AC5" s="82" t="b">
        <v>0</v>
      </c>
      <c r="AD5" s="82">
        <v>0</v>
      </c>
      <c r="AE5" s="88" t="s">
        <v>880</v>
      </c>
      <c r="AF5" s="82" t="b">
        <v>1</v>
      </c>
      <c r="AG5" s="82" t="s">
        <v>915</v>
      </c>
      <c r="AH5" s="82"/>
      <c r="AI5" s="88" t="s">
        <v>921</v>
      </c>
      <c r="AJ5" s="82" t="b">
        <v>0</v>
      </c>
      <c r="AK5" s="82">
        <v>0</v>
      </c>
      <c r="AL5" s="88" t="s">
        <v>879</v>
      </c>
      <c r="AM5" s="82" t="s">
        <v>929</v>
      </c>
      <c r="AN5" s="82" t="b">
        <v>0</v>
      </c>
      <c r="AO5" s="88" t="s">
        <v>722</v>
      </c>
      <c r="AP5" s="82" t="s">
        <v>196</v>
      </c>
      <c r="AQ5" s="82">
        <v>0</v>
      </c>
      <c r="AR5" s="82">
        <v>0</v>
      </c>
      <c r="AS5" s="82" t="s">
        <v>938</v>
      </c>
      <c r="AT5" s="82" t="s">
        <v>942</v>
      </c>
      <c r="AU5" s="82" t="s">
        <v>944</v>
      </c>
      <c r="AV5" s="82" t="s">
        <v>946</v>
      </c>
      <c r="AW5" s="82" t="s">
        <v>950</v>
      </c>
      <c r="AX5" s="82" t="s">
        <v>954</v>
      </c>
      <c r="AY5" s="82" t="s">
        <v>958</v>
      </c>
      <c r="AZ5" s="86" t="s">
        <v>960</v>
      </c>
      <c r="BA5">
        <v>1</v>
      </c>
      <c r="BB5" s="81" t="str">
        <f>REPLACE(INDEX(GroupVertices[Group],MATCH(Edges[[#This Row],[Vertex 1]],GroupVertices[Vertex],0)),1,1,"")</f>
        <v>2</v>
      </c>
      <c r="BC5" s="81" t="str">
        <f>REPLACE(INDEX(GroupVertices[Group],MATCH(Edges[[#This Row],[Vertex 2]],GroupVertices[Vertex],0)),1,1,"")</f>
        <v>2</v>
      </c>
      <c r="BD5" s="48"/>
      <c r="BE5" s="49"/>
      <c r="BF5" s="48"/>
      <c r="BG5" s="49"/>
      <c r="BH5" s="34"/>
      <c r="BI5" s="34"/>
      <c r="BJ5" s="48"/>
      <c r="BK5" s="49"/>
      <c r="BL5" s="48"/>
      <c r="BM5" s="48"/>
      <c r="BN5" s="49"/>
    </row>
    <row r="6" spans="1:66" ht="15">
      <c r="A6" s="66" t="s">
        <v>233</v>
      </c>
      <c r="B6" s="66" t="s">
        <v>274</v>
      </c>
      <c r="C6" s="67" t="s">
        <v>1535</v>
      </c>
      <c r="D6" s="68">
        <v>3</v>
      </c>
      <c r="E6" s="69" t="s">
        <v>132</v>
      </c>
      <c r="F6" s="70">
        <v>32</v>
      </c>
      <c r="G6" s="67"/>
      <c r="H6" s="71"/>
      <c r="I6" s="72"/>
      <c r="J6" s="72"/>
      <c r="K6" s="34" t="s">
        <v>65</v>
      </c>
      <c r="L6" s="80">
        <v>6</v>
      </c>
      <c r="M6" s="80"/>
      <c r="N6" s="74"/>
      <c r="O6" s="82" t="s">
        <v>310</v>
      </c>
      <c r="P6" s="84">
        <v>43506.54033564815</v>
      </c>
      <c r="Q6" s="82" t="s">
        <v>314</v>
      </c>
      <c r="R6" s="86" t="s">
        <v>439</v>
      </c>
      <c r="S6" s="82" t="s">
        <v>473</v>
      </c>
      <c r="T6" s="82"/>
      <c r="U6" s="82"/>
      <c r="V6" s="86" t="s">
        <v>555</v>
      </c>
      <c r="W6" s="84">
        <v>43506.54033564815</v>
      </c>
      <c r="X6" s="86" t="s">
        <v>588</v>
      </c>
      <c r="Y6" s="82"/>
      <c r="Z6" s="82"/>
      <c r="AA6" s="88" t="s">
        <v>722</v>
      </c>
      <c r="AB6" s="82"/>
      <c r="AC6" s="82" t="b">
        <v>0</v>
      </c>
      <c r="AD6" s="82">
        <v>0</v>
      </c>
      <c r="AE6" s="88" t="s">
        <v>880</v>
      </c>
      <c r="AF6" s="82" t="b">
        <v>1</v>
      </c>
      <c r="AG6" s="82" t="s">
        <v>915</v>
      </c>
      <c r="AH6" s="82"/>
      <c r="AI6" s="88" t="s">
        <v>921</v>
      </c>
      <c r="AJ6" s="82" t="b">
        <v>0</v>
      </c>
      <c r="AK6" s="82">
        <v>0</v>
      </c>
      <c r="AL6" s="88" t="s">
        <v>879</v>
      </c>
      <c r="AM6" s="82" t="s">
        <v>929</v>
      </c>
      <c r="AN6" s="82" t="b">
        <v>0</v>
      </c>
      <c r="AO6" s="88" t="s">
        <v>722</v>
      </c>
      <c r="AP6" s="82" t="s">
        <v>196</v>
      </c>
      <c r="AQ6" s="82">
        <v>0</v>
      </c>
      <c r="AR6" s="82">
        <v>0</v>
      </c>
      <c r="AS6" s="82" t="s">
        <v>938</v>
      </c>
      <c r="AT6" s="82" t="s">
        <v>942</v>
      </c>
      <c r="AU6" s="82" t="s">
        <v>944</v>
      </c>
      <c r="AV6" s="82" t="s">
        <v>946</v>
      </c>
      <c r="AW6" s="82" t="s">
        <v>950</v>
      </c>
      <c r="AX6" s="82" t="s">
        <v>954</v>
      </c>
      <c r="AY6" s="82" t="s">
        <v>958</v>
      </c>
      <c r="AZ6" s="86" t="s">
        <v>960</v>
      </c>
      <c r="BA6">
        <v>1</v>
      </c>
      <c r="BB6" s="81" t="str">
        <f>REPLACE(INDEX(GroupVertices[Group],MATCH(Edges[[#This Row],[Vertex 1]],GroupVertices[Vertex],0)),1,1,"")</f>
        <v>2</v>
      </c>
      <c r="BC6" s="81" t="str">
        <f>REPLACE(INDEX(GroupVertices[Group],MATCH(Edges[[#This Row],[Vertex 2]],GroupVertices[Vertex],0)),1,1,"")</f>
        <v>2</v>
      </c>
      <c r="BD6" s="48"/>
      <c r="BE6" s="49"/>
      <c r="BF6" s="48"/>
      <c r="BG6" s="49"/>
      <c r="BH6" s="34"/>
      <c r="BI6" s="34"/>
      <c r="BJ6" s="48"/>
      <c r="BK6" s="49"/>
      <c r="BL6" s="48"/>
      <c r="BM6" s="48"/>
      <c r="BN6" s="49"/>
    </row>
    <row r="7" spans="1:66" ht="15">
      <c r="A7" s="66" t="s">
        <v>233</v>
      </c>
      <c r="B7" s="66" t="s">
        <v>275</v>
      </c>
      <c r="C7" s="67" t="s">
        <v>1535</v>
      </c>
      <c r="D7" s="68">
        <v>3</v>
      </c>
      <c r="E7" s="69" t="s">
        <v>132</v>
      </c>
      <c r="F7" s="70">
        <v>32</v>
      </c>
      <c r="G7" s="67"/>
      <c r="H7" s="71"/>
      <c r="I7" s="72"/>
      <c r="J7" s="72"/>
      <c r="K7" s="34" t="s">
        <v>65</v>
      </c>
      <c r="L7" s="80">
        <v>7</v>
      </c>
      <c r="M7" s="80"/>
      <c r="N7" s="74"/>
      <c r="O7" s="82" t="s">
        <v>310</v>
      </c>
      <c r="P7" s="84">
        <v>43506.54033564815</v>
      </c>
      <c r="Q7" s="82" t="s">
        <v>314</v>
      </c>
      <c r="R7" s="86" t="s">
        <v>439</v>
      </c>
      <c r="S7" s="82" t="s">
        <v>473</v>
      </c>
      <c r="T7" s="82"/>
      <c r="U7" s="82"/>
      <c r="V7" s="86" t="s">
        <v>555</v>
      </c>
      <c r="W7" s="84">
        <v>43506.54033564815</v>
      </c>
      <c r="X7" s="86" t="s">
        <v>588</v>
      </c>
      <c r="Y7" s="82"/>
      <c r="Z7" s="82"/>
      <c r="AA7" s="88" t="s">
        <v>722</v>
      </c>
      <c r="AB7" s="82"/>
      <c r="AC7" s="82" t="b">
        <v>0</v>
      </c>
      <c r="AD7" s="82">
        <v>0</v>
      </c>
      <c r="AE7" s="88" t="s">
        <v>880</v>
      </c>
      <c r="AF7" s="82" t="b">
        <v>1</v>
      </c>
      <c r="AG7" s="82" t="s">
        <v>915</v>
      </c>
      <c r="AH7" s="82"/>
      <c r="AI7" s="88" t="s">
        <v>921</v>
      </c>
      <c r="AJ7" s="82" t="b">
        <v>0</v>
      </c>
      <c r="AK7" s="82">
        <v>0</v>
      </c>
      <c r="AL7" s="88" t="s">
        <v>879</v>
      </c>
      <c r="AM7" s="82" t="s">
        <v>929</v>
      </c>
      <c r="AN7" s="82" t="b">
        <v>0</v>
      </c>
      <c r="AO7" s="88" t="s">
        <v>722</v>
      </c>
      <c r="AP7" s="82" t="s">
        <v>196</v>
      </c>
      <c r="AQ7" s="82">
        <v>0</v>
      </c>
      <c r="AR7" s="82">
        <v>0</v>
      </c>
      <c r="AS7" s="82" t="s">
        <v>938</v>
      </c>
      <c r="AT7" s="82" t="s">
        <v>942</v>
      </c>
      <c r="AU7" s="82" t="s">
        <v>944</v>
      </c>
      <c r="AV7" s="82" t="s">
        <v>946</v>
      </c>
      <c r="AW7" s="82" t="s">
        <v>950</v>
      </c>
      <c r="AX7" s="82" t="s">
        <v>954</v>
      </c>
      <c r="AY7" s="82" t="s">
        <v>958</v>
      </c>
      <c r="AZ7" s="86" t="s">
        <v>960</v>
      </c>
      <c r="BA7">
        <v>1</v>
      </c>
      <c r="BB7" s="81" t="str">
        <f>REPLACE(INDEX(GroupVertices[Group],MATCH(Edges[[#This Row],[Vertex 1]],GroupVertices[Vertex],0)),1,1,"")</f>
        <v>2</v>
      </c>
      <c r="BC7" s="81" t="str">
        <f>REPLACE(INDEX(GroupVertices[Group],MATCH(Edges[[#This Row],[Vertex 2]],GroupVertices[Vertex],0)),1,1,"")</f>
        <v>2</v>
      </c>
      <c r="BD7" s="48"/>
      <c r="BE7" s="49"/>
      <c r="BF7" s="48"/>
      <c r="BG7" s="49"/>
      <c r="BH7" s="34"/>
      <c r="BI7" s="34"/>
      <c r="BJ7" s="48"/>
      <c r="BK7" s="49"/>
      <c r="BL7" s="48"/>
      <c r="BM7" s="48"/>
      <c r="BN7" s="49"/>
    </row>
    <row r="8" spans="1:66" ht="15">
      <c r="A8" s="66" t="s">
        <v>233</v>
      </c>
      <c r="B8" s="66" t="s">
        <v>276</v>
      </c>
      <c r="C8" s="67" t="s">
        <v>1535</v>
      </c>
      <c r="D8" s="68">
        <v>3</v>
      </c>
      <c r="E8" s="69" t="s">
        <v>132</v>
      </c>
      <c r="F8" s="70">
        <v>32</v>
      </c>
      <c r="G8" s="67"/>
      <c r="H8" s="71"/>
      <c r="I8" s="72"/>
      <c r="J8" s="72"/>
      <c r="K8" s="34" t="s">
        <v>65</v>
      </c>
      <c r="L8" s="80">
        <v>8</v>
      </c>
      <c r="M8" s="80"/>
      <c r="N8" s="74"/>
      <c r="O8" s="82" t="s">
        <v>310</v>
      </c>
      <c r="P8" s="84">
        <v>43506.54033564815</v>
      </c>
      <c r="Q8" s="82" t="s">
        <v>314</v>
      </c>
      <c r="R8" s="86" t="s">
        <v>439</v>
      </c>
      <c r="S8" s="82" t="s">
        <v>473</v>
      </c>
      <c r="T8" s="82"/>
      <c r="U8" s="82"/>
      <c r="V8" s="86" t="s">
        <v>555</v>
      </c>
      <c r="W8" s="84">
        <v>43506.54033564815</v>
      </c>
      <c r="X8" s="86" t="s">
        <v>588</v>
      </c>
      <c r="Y8" s="82"/>
      <c r="Z8" s="82"/>
      <c r="AA8" s="88" t="s">
        <v>722</v>
      </c>
      <c r="AB8" s="82"/>
      <c r="AC8" s="82" t="b">
        <v>0</v>
      </c>
      <c r="AD8" s="82">
        <v>0</v>
      </c>
      <c r="AE8" s="88" t="s">
        <v>880</v>
      </c>
      <c r="AF8" s="82" t="b">
        <v>1</v>
      </c>
      <c r="AG8" s="82" t="s">
        <v>915</v>
      </c>
      <c r="AH8" s="82"/>
      <c r="AI8" s="88" t="s">
        <v>921</v>
      </c>
      <c r="AJ8" s="82" t="b">
        <v>0</v>
      </c>
      <c r="AK8" s="82">
        <v>0</v>
      </c>
      <c r="AL8" s="88" t="s">
        <v>879</v>
      </c>
      <c r="AM8" s="82" t="s">
        <v>929</v>
      </c>
      <c r="AN8" s="82" t="b">
        <v>0</v>
      </c>
      <c r="AO8" s="88" t="s">
        <v>722</v>
      </c>
      <c r="AP8" s="82" t="s">
        <v>196</v>
      </c>
      <c r="AQ8" s="82">
        <v>0</v>
      </c>
      <c r="AR8" s="82">
        <v>0</v>
      </c>
      <c r="AS8" s="82" t="s">
        <v>938</v>
      </c>
      <c r="AT8" s="82" t="s">
        <v>942</v>
      </c>
      <c r="AU8" s="82" t="s">
        <v>944</v>
      </c>
      <c r="AV8" s="82" t="s">
        <v>946</v>
      </c>
      <c r="AW8" s="82" t="s">
        <v>950</v>
      </c>
      <c r="AX8" s="82" t="s">
        <v>954</v>
      </c>
      <c r="AY8" s="82" t="s">
        <v>958</v>
      </c>
      <c r="AZ8" s="86" t="s">
        <v>960</v>
      </c>
      <c r="BA8">
        <v>1</v>
      </c>
      <c r="BB8" s="81" t="str">
        <f>REPLACE(INDEX(GroupVertices[Group],MATCH(Edges[[#This Row],[Vertex 1]],GroupVertices[Vertex],0)),1,1,"")</f>
        <v>2</v>
      </c>
      <c r="BC8" s="81" t="str">
        <f>REPLACE(INDEX(GroupVertices[Group],MATCH(Edges[[#This Row],[Vertex 2]],GroupVertices[Vertex],0)),1,1,"")</f>
        <v>2</v>
      </c>
      <c r="BD8" s="48"/>
      <c r="BE8" s="49"/>
      <c r="BF8" s="48"/>
      <c r="BG8" s="49"/>
      <c r="BH8" s="34"/>
      <c r="BI8" s="34"/>
      <c r="BJ8" s="48"/>
      <c r="BK8" s="49"/>
      <c r="BL8" s="48"/>
      <c r="BM8" s="48"/>
      <c r="BN8" s="49"/>
    </row>
    <row r="9" spans="1:66" ht="15">
      <c r="A9" s="66" t="s">
        <v>233</v>
      </c>
      <c r="B9" s="66" t="s">
        <v>277</v>
      </c>
      <c r="C9" s="67" t="s">
        <v>1535</v>
      </c>
      <c r="D9" s="68">
        <v>3</v>
      </c>
      <c r="E9" s="69" t="s">
        <v>132</v>
      </c>
      <c r="F9" s="70">
        <v>32</v>
      </c>
      <c r="G9" s="67"/>
      <c r="H9" s="71"/>
      <c r="I9" s="72"/>
      <c r="J9" s="72"/>
      <c r="K9" s="34" t="s">
        <v>65</v>
      </c>
      <c r="L9" s="80">
        <v>9</v>
      </c>
      <c r="M9" s="80"/>
      <c r="N9" s="74"/>
      <c r="O9" s="82" t="s">
        <v>310</v>
      </c>
      <c r="P9" s="84">
        <v>43506.54033564815</v>
      </c>
      <c r="Q9" s="82" t="s">
        <v>314</v>
      </c>
      <c r="R9" s="86" t="s">
        <v>439</v>
      </c>
      <c r="S9" s="82" t="s">
        <v>473</v>
      </c>
      <c r="T9" s="82"/>
      <c r="U9" s="82"/>
      <c r="V9" s="86" t="s">
        <v>555</v>
      </c>
      <c r="W9" s="84">
        <v>43506.54033564815</v>
      </c>
      <c r="X9" s="86" t="s">
        <v>588</v>
      </c>
      <c r="Y9" s="82"/>
      <c r="Z9" s="82"/>
      <c r="AA9" s="88" t="s">
        <v>722</v>
      </c>
      <c r="AB9" s="82"/>
      <c r="AC9" s="82" t="b">
        <v>0</v>
      </c>
      <c r="AD9" s="82">
        <v>0</v>
      </c>
      <c r="AE9" s="88" t="s">
        <v>880</v>
      </c>
      <c r="AF9" s="82" t="b">
        <v>1</v>
      </c>
      <c r="AG9" s="82" t="s">
        <v>915</v>
      </c>
      <c r="AH9" s="82"/>
      <c r="AI9" s="88" t="s">
        <v>921</v>
      </c>
      <c r="AJ9" s="82" t="b">
        <v>0</v>
      </c>
      <c r="AK9" s="82">
        <v>0</v>
      </c>
      <c r="AL9" s="88" t="s">
        <v>879</v>
      </c>
      <c r="AM9" s="82" t="s">
        <v>929</v>
      </c>
      <c r="AN9" s="82" t="b">
        <v>0</v>
      </c>
      <c r="AO9" s="88" t="s">
        <v>722</v>
      </c>
      <c r="AP9" s="82" t="s">
        <v>196</v>
      </c>
      <c r="AQ9" s="82">
        <v>0</v>
      </c>
      <c r="AR9" s="82">
        <v>0</v>
      </c>
      <c r="AS9" s="82" t="s">
        <v>938</v>
      </c>
      <c r="AT9" s="82" t="s">
        <v>942</v>
      </c>
      <c r="AU9" s="82" t="s">
        <v>944</v>
      </c>
      <c r="AV9" s="82" t="s">
        <v>946</v>
      </c>
      <c r="AW9" s="82" t="s">
        <v>950</v>
      </c>
      <c r="AX9" s="82" t="s">
        <v>954</v>
      </c>
      <c r="AY9" s="82" t="s">
        <v>958</v>
      </c>
      <c r="AZ9" s="86" t="s">
        <v>960</v>
      </c>
      <c r="BA9">
        <v>1</v>
      </c>
      <c r="BB9" s="81" t="str">
        <f>REPLACE(INDEX(GroupVertices[Group],MATCH(Edges[[#This Row],[Vertex 1]],GroupVertices[Vertex],0)),1,1,"")</f>
        <v>2</v>
      </c>
      <c r="BC9" s="81" t="str">
        <f>REPLACE(INDEX(GroupVertices[Group],MATCH(Edges[[#This Row],[Vertex 2]],GroupVertices[Vertex],0)),1,1,"")</f>
        <v>2</v>
      </c>
      <c r="BD9" s="48"/>
      <c r="BE9" s="49"/>
      <c r="BF9" s="48"/>
      <c r="BG9" s="49"/>
      <c r="BH9" s="34"/>
      <c r="BI9" s="34"/>
      <c r="BJ9" s="48"/>
      <c r="BK9" s="49"/>
      <c r="BL9" s="48"/>
      <c r="BM9" s="48"/>
      <c r="BN9" s="49"/>
    </row>
    <row r="10" spans="1:66" ht="15">
      <c r="A10" s="66" t="s">
        <v>233</v>
      </c>
      <c r="B10" s="66" t="s">
        <v>278</v>
      </c>
      <c r="C10" s="67" t="s">
        <v>1535</v>
      </c>
      <c r="D10" s="68">
        <v>3</v>
      </c>
      <c r="E10" s="69" t="s">
        <v>132</v>
      </c>
      <c r="F10" s="70">
        <v>32</v>
      </c>
      <c r="G10" s="67"/>
      <c r="H10" s="71"/>
      <c r="I10" s="72"/>
      <c r="J10" s="72"/>
      <c r="K10" s="34" t="s">
        <v>65</v>
      </c>
      <c r="L10" s="80">
        <v>10</v>
      </c>
      <c r="M10" s="80"/>
      <c r="N10" s="74"/>
      <c r="O10" s="82" t="s">
        <v>310</v>
      </c>
      <c r="P10" s="84">
        <v>43506.54033564815</v>
      </c>
      <c r="Q10" s="82" t="s">
        <v>314</v>
      </c>
      <c r="R10" s="86" t="s">
        <v>439</v>
      </c>
      <c r="S10" s="82" t="s">
        <v>473</v>
      </c>
      <c r="T10" s="82"/>
      <c r="U10" s="82"/>
      <c r="V10" s="86" t="s">
        <v>555</v>
      </c>
      <c r="W10" s="84">
        <v>43506.54033564815</v>
      </c>
      <c r="X10" s="86" t="s">
        <v>588</v>
      </c>
      <c r="Y10" s="82"/>
      <c r="Z10" s="82"/>
      <c r="AA10" s="88" t="s">
        <v>722</v>
      </c>
      <c r="AB10" s="82"/>
      <c r="AC10" s="82" t="b">
        <v>0</v>
      </c>
      <c r="AD10" s="82">
        <v>0</v>
      </c>
      <c r="AE10" s="88" t="s">
        <v>880</v>
      </c>
      <c r="AF10" s="82" t="b">
        <v>1</v>
      </c>
      <c r="AG10" s="82" t="s">
        <v>915</v>
      </c>
      <c r="AH10" s="82"/>
      <c r="AI10" s="88" t="s">
        <v>921</v>
      </c>
      <c r="AJ10" s="82" t="b">
        <v>0</v>
      </c>
      <c r="AK10" s="82">
        <v>0</v>
      </c>
      <c r="AL10" s="88" t="s">
        <v>879</v>
      </c>
      <c r="AM10" s="82" t="s">
        <v>929</v>
      </c>
      <c r="AN10" s="82" t="b">
        <v>0</v>
      </c>
      <c r="AO10" s="88" t="s">
        <v>722</v>
      </c>
      <c r="AP10" s="82" t="s">
        <v>196</v>
      </c>
      <c r="AQ10" s="82">
        <v>0</v>
      </c>
      <c r="AR10" s="82">
        <v>0</v>
      </c>
      <c r="AS10" s="82" t="s">
        <v>938</v>
      </c>
      <c r="AT10" s="82" t="s">
        <v>942</v>
      </c>
      <c r="AU10" s="82" t="s">
        <v>944</v>
      </c>
      <c r="AV10" s="82" t="s">
        <v>946</v>
      </c>
      <c r="AW10" s="82" t="s">
        <v>950</v>
      </c>
      <c r="AX10" s="82" t="s">
        <v>954</v>
      </c>
      <c r="AY10" s="82" t="s">
        <v>958</v>
      </c>
      <c r="AZ10" s="86" t="s">
        <v>960</v>
      </c>
      <c r="BA10">
        <v>1</v>
      </c>
      <c r="BB10" s="81" t="str">
        <f>REPLACE(INDEX(GroupVertices[Group],MATCH(Edges[[#This Row],[Vertex 1]],GroupVertices[Vertex],0)),1,1,"")</f>
        <v>2</v>
      </c>
      <c r="BC10" s="81" t="str">
        <f>REPLACE(INDEX(GroupVertices[Group],MATCH(Edges[[#This Row],[Vertex 2]],GroupVertices[Vertex],0)),1,1,"")</f>
        <v>2</v>
      </c>
      <c r="BD10" s="48"/>
      <c r="BE10" s="49"/>
      <c r="BF10" s="48"/>
      <c r="BG10" s="49"/>
      <c r="BH10" s="34"/>
      <c r="BI10" s="34"/>
      <c r="BJ10" s="48"/>
      <c r="BK10" s="49"/>
      <c r="BL10" s="48"/>
      <c r="BM10" s="48"/>
      <c r="BN10" s="49"/>
    </row>
    <row r="11" spans="1:66" ht="15">
      <c r="A11" s="66" t="s">
        <v>233</v>
      </c>
      <c r="B11" s="66" t="s">
        <v>279</v>
      </c>
      <c r="C11" s="67" t="s">
        <v>1535</v>
      </c>
      <c r="D11" s="68">
        <v>3</v>
      </c>
      <c r="E11" s="69" t="s">
        <v>132</v>
      </c>
      <c r="F11" s="70">
        <v>32</v>
      </c>
      <c r="G11" s="67"/>
      <c r="H11" s="71"/>
      <c r="I11" s="72"/>
      <c r="J11" s="72"/>
      <c r="K11" s="34" t="s">
        <v>65</v>
      </c>
      <c r="L11" s="80">
        <v>11</v>
      </c>
      <c r="M11" s="80"/>
      <c r="N11" s="74"/>
      <c r="O11" s="82" t="s">
        <v>310</v>
      </c>
      <c r="P11" s="84">
        <v>43506.54033564815</v>
      </c>
      <c r="Q11" s="82" t="s">
        <v>314</v>
      </c>
      <c r="R11" s="86" t="s">
        <v>439</v>
      </c>
      <c r="S11" s="82" t="s">
        <v>473</v>
      </c>
      <c r="T11" s="82"/>
      <c r="U11" s="82"/>
      <c r="V11" s="86" t="s">
        <v>555</v>
      </c>
      <c r="W11" s="84">
        <v>43506.54033564815</v>
      </c>
      <c r="X11" s="86" t="s">
        <v>588</v>
      </c>
      <c r="Y11" s="82"/>
      <c r="Z11" s="82"/>
      <c r="AA11" s="88" t="s">
        <v>722</v>
      </c>
      <c r="AB11" s="82"/>
      <c r="AC11" s="82" t="b">
        <v>0</v>
      </c>
      <c r="AD11" s="82">
        <v>0</v>
      </c>
      <c r="AE11" s="88" t="s">
        <v>880</v>
      </c>
      <c r="AF11" s="82" t="b">
        <v>1</v>
      </c>
      <c r="AG11" s="82" t="s">
        <v>915</v>
      </c>
      <c r="AH11" s="82"/>
      <c r="AI11" s="88" t="s">
        <v>921</v>
      </c>
      <c r="AJ11" s="82" t="b">
        <v>0</v>
      </c>
      <c r="AK11" s="82">
        <v>0</v>
      </c>
      <c r="AL11" s="88" t="s">
        <v>879</v>
      </c>
      <c r="AM11" s="82" t="s">
        <v>929</v>
      </c>
      <c r="AN11" s="82" t="b">
        <v>0</v>
      </c>
      <c r="AO11" s="88" t="s">
        <v>722</v>
      </c>
      <c r="AP11" s="82" t="s">
        <v>196</v>
      </c>
      <c r="AQ11" s="82">
        <v>0</v>
      </c>
      <c r="AR11" s="82">
        <v>0</v>
      </c>
      <c r="AS11" s="82" t="s">
        <v>938</v>
      </c>
      <c r="AT11" s="82" t="s">
        <v>942</v>
      </c>
      <c r="AU11" s="82" t="s">
        <v>944</v>
      </c>
      <c r="AV11" s="82" t="s">
        <v>946</v>
      </c>
      <c r="AW11" s="82" t="s">
        <v>950</v>
      </c>
      <c r="AX11" s="82" t="s">
        <v>954</v>
      </c>
      <c r="AY11" s="82" t="s">
        <v>958</v>
      </c>
      <c r="AZ11" s="86" t="s">
        <v>960</v>
      </c>
      <c r="BA11">
        <v>1</v>
      </c>
      <c r="BB11" s="81" t="str">
        <f>REPLACE(INDEX(GroupVertices[Group],MATCH(Edges[[#This Row],[Vertex 1]],GroupVertices[Vertex],0)),1,1,"")</f>
        <v>2</v>
      </c>
      <c r="BC11" s="81" t="str">
        <f>REPLACE(INDEX(GroupVertices[Group],MATCH(Edges[[#This Row],[Vertex 2]],GroupVertices[Vertex],0)),1,1,"")</f>
        <v>2</v>
      </c>
      <c r="BD11" s="48"/>
      <c r="BE11" s="49"/>
      <c r="BF11" s="48"/>
      <c r="BG11" s="49"/>
      <c r="BH11" s="34"/>
      <c r="BI11" s="34"/>
      <c r="BJ11" s="48"/>
      <c r="BK11" s="49"/>
      <c r="BL11" s="48"/>
      <c r="BM11" s="48"/>
      <c r="BN11" s="49"/>
    </row>
    <row r="12" spans="1:66" ht="15">
      <c r="A12" s="66" t="s">
        <v>233</v>
      </c>
      <c r="B12" s="66" t="s">
        <v>280</v>
      </c>
      <c r="C12" s="67" t="s">
        <v>1535</v>
      </c>
      <c r="D12" s="68">
        <v>3</v>
      </c>
      <c r="E12" s="69" t="s">
        <v>132</v>
      </c>
      <c r="F12" s="70">
        <v>32</v>
      </c>
      <c r="G12" s="67"/>
      <c r="H12" s="71"/>
      <c r="I12" s="72"/>
      <c r="J12" s="72"/>
      <c r="K12" s="34" t="s">
        <v>65</v>
      </c>
      <c r="L12" s="80">
        <v>12</v>
      </c>
      <c r="M12" s="80"/>
      <c r="N12" s="74"/>
      <c r="O12" s="82" t="s">
        <v>310</v>
      </c>
      <c r="P12" s="84">
        <v>43506.54033564815</v>
      </c>
      <c r="Q12" s="82" t="s">
        <v>314</v>
      </c>
      <c r="R12" s="86" t="s">
        <v>439</v>
      </c>
      <c r="S12" s="82" t="s">
        <v>473</v>
      </c>
      <c r="T12" s="82"/>
      <c r="U12" s="82"/>
      <c r="V12" s="86" t="s">
        <v>555</v>
      </c>
      <c r="W12" s="84">
        <v>43506.54033564815</v>
      </c>
      <c r="X12" s="86" t="s">
        <v>588</v>
      </c>
      <c r="Y12" s="82"/>
      <c r="Z12" s="82"/>
      <c r="AA12" s="88" t="s">
        <v>722</v>
      </c>
      <c r="AB12" s="82"/>
      <c r="AC12" s="82" t="b">
        <v>0</v>
      </c>
      <c r="AD12" s="82">
        <v>0</v>
      </c>
      <c r="AE12" s="88" t="s">
        <v>880</v>
      </c>
      <c r="AF12" s="82" t="b">
        <v>1</v>
      </c>
      <c r="AG12" s="82" t="s">
        <v>915</v>
      </c>
      <c r="AH12" s="82"/>
      <c r="AI12" s="88" t="s">
        <v>921</v>
      </c>
      <c r="AJ12" s="82" t="b">
        <v>0</v>
      </c>
      <c r="AK12" s="82">
        <v>0</v>
      </c>
      <c r="AL12" s="88" t="s">
        <v>879</v>
      </c>
      <c r="AM12" s="82" t="s">
        <v>929</v>
      </c>
      <c r="AN12" s="82" t="b">
        <v>0</v>
      </c>
      <c r="AO12" s="88" t="s">
        <v>722</v>
      </c>
      <c r="AP12" s="82" t="s">
        <v>196</v>
      </c>
      <c r="AQ12" s="82">
        <v>0</v>
      </c>
      <c r="AR12" s="82">
        <v>0</v>
      </c>
      <c r="AS12" s="82" t="s">
        <v>938</v>
      </c>
      <c r="AT12" s="82" t="s">
        <v>942</v>
      </c>
      <c r="AU12" s="82" t="s">
        <v>944</v>
      </c>
      <c r="AV12" s="82" t="s">
        <v>946</v>
      </c>
      <c r="AW12" s="82" t="s">
        <v>950</v>
      </c>
      <c r="AX12" s="82" t="s">
        <v>954</v>
      </c>
      <c r="AY12" s="82" t="s">
        <v>958</v>
      </c>
      <c r="AZ12" s="86" t="s">
        <v>960</v>
      </c>
      <c r="BA12">
        <v>1</v>
      </c>
      <c r="BB12" s="81" t="str">
        <f>REPLACE(INDEX(GroupVertices[Group],MATCH(Edges[[#This Row],[Vertex 1]],GroupVertices[Vertex],0)),1,1,"")</f>
        <v>2</v>
      </c>
      <c r="BC12" s="81" t="str">
        <f>REPLACE(INDEX(GroupVertices[Group],MATCH(Edges[[#This Row],[Vertex 2]],GroupVertices[Vertex],0)),1,1,"")</f>
        <v>2</v>
      </c>
      <c r="BD12" s="48"/>
      <c r="BE12" s="49"/>
      <c r="BF12" s="48"/>
      <c r="BG12" s="49"/>
      <c r="BH12" s="34"/>
      <c r="BI12" s="34"/>
      <c r="BJ12" s="48"/>
      <c r="BK12" s="49"/>
      <c r="BL12" s="48"/>
      <c r="BM12" s="48"/>
      <c r="BN12" s="49"/>
    </row>
    <row r="13" spans="1:66" ht="15">
      <c r="A13" s="66" t="s">
        <v>233</v>
      </c>
      <c r="B13" s="66" t="s">
        <v>281</v>
      </c>
      <c r="C13" s="67" t="s">
        <v>1535</v>
      </c>
      <c r="D13" s="68">
        <v>3</v>
      </c>
      <c r="E13" s="69" t="s">
        <v>132</v>
      </c>
      <c r="F13" s="70">
        <v>32</v>
      </c>
      <c r="G13" s="67"/>
      <c r="H13" s="71"/>
      <c r="I13" s="72"/>
      <c r="J13" s="72"/>
      <c r="K13" s="34" t="s">
        <v>65</v>
      </c>
      <c r="L13" s="80">
        <v>13</v>
      </c>
      <c r="M13" s="80"/>
      <c r="N13" s="74"/>
      <c r="O13" s="82" t="s">
        <v>310</v>
      </c>
      <c r="P13" s="84">
        <v>43506.54033564815</v>
      </c>
      <c r="Q13" s="82" t="s">
        <v>314</v>
      </c>
      <c r="R13" s="86" t="s">
        <v>439</v>
      </c>
      <c r="S13" s="82" t="s">
        <v>473</v>
      </c>
      <c r="T13" s="82"/>
      <c r="U13" s="82"/>
      <c r="V13" s="86" t="s">
        <v>555</v>
      </c>
      <c r="W13" s="84">
        <v>43506.54033564815</v>
      </c>
      <c r="X13" s="86" t="s">
        <v>588</v>
      </c>
      <c r="Y13" s="82"/>
      <c r="Z13" s="82"/>
      <c r="AA13" s="88" t="s">
        <v>722</v>
      </c>
      <c r="AB13" s="82"/>
      <c r="AC13" s="82" t="b">
        <v>0</v>
      </c>
      <c r="AD13" s="82">
        <v>0</v>
      </c>
      <c r="AE13" s="88" t="s">
        <v>880</v>
      </c>
      <c r="AF13" s="82" t="b">
        <v>1</v>
      </c>
      <c r="AG13" s="82" t="s">
        <v>915</v>
      </c>
      <c r="AH13" s="82"/>
      <c r="AI13" s="88" t="s">
        <v>921</v>
      </c>
      <c r="AJ13" s="82" t="b">
        <v>0</v>
      </c>
      <c r="AK13" s="82">
        <v>0</v>
      </c>
      <c r="AL13" s="88" t="s">
        <v>879</v>
      </c>
      <c r="AM13" s="82" t="s">
        <v>929</v>
      </c>
      <c r="AN13" s="82" t="b">
        <v>0</v>
      </c>
      <c r="AO13" s="88" t="s">
        <v>722</v>
      </c>
      <c r="AP13" s="82" t="s">
        <v>196</v>
      </c>
      <c r="AQ13" s="82">
        <v>0</v>
      </c>
      <c r="AR13" s="82">
        <v>0</v>
      </c>
      <c r="AS13" s="82" t="s">
        <v>938</v>
      </c>
      <c r="AT13" s="82" t="s">
        <v>942</v>
      </c>
      <c r="AU13" s="82" t="s">
        <v>944</v>
      </c>
      <c r="AV13" s="82" t="s">
        <v>946</v>
      </c>
      <c r="AW13" s="82" t="s">
        <v>950</v>
      </c>
      <c r="AX13" s="82" t="s">
        <v>954</v>
      </c>
      <c r="AY13" s="82" t="s">
        <v>958</v>
      </c>
      <c r="AZ13" s="86" t="s">
        <v>960</v>
      </c>
      <c r="BA13">
        <v>1</v>
      </c>
      <c r="BB13" s="81" t="str">
        <f>REPLACE(INDEX(GroupVertices[Group],MATCH(Edges[[#This Row],[Vertex 1]],GroupVertices[Vertex],0)),1,1,"")</f>
        <v>2</v>
      </c>
      <c r="BC13" s="81" t="str">
        <f>REPLACE(INDEX(GroupVertices[Group],MATCH(Edges[[#This Row],[Vertex 2]],GroupVertices[Vertex],0)),1,1,"")</f>
        <v>2</v>
      </c>
      <c r="BD13" s="48"/>
      <c r="BE13" s="49"/>
      <c r="BF13" s="48"/>
      <c r="BG13" s="49"/>
      <c r="BH13" s="34"/>
      <c r="BI13" s="34"/>
      <c r="BJ13" s="48"/>
      <c r="BK13" s="49"/>
      <c r="BL13" s="48"/>
      <c r="BM13" s="48"/>
      <c r="BN13" s="49"/>
    </row>
    <row r="14" spans="1:66" ht="15">
      <c r="A14" s="66" t="s">
        <v>233</v>
      </c>
      <c r="B14" s="66" t="s">
        <v>282</v>
      </c>
      <c r="C14" s="67" t="s">
        <v>1535</v>
      </c>
      <c r="D14" s="68">
        <v>3</v>
      </c>
      <c r="E14" s="69" t="s">
        <v>132</v>
      </c>
      <c r="F14" s="70">
        <v>32</v>
      </c>
      <c r="G14" s="67"/>
      <c r="H14" s="71"/>
      <c r="I14" s="72"/>
      <c r="J14" s="72"/>
      <c r="K14" s="34" t="s">
        <v>65</v>
      </c>
      <c r="L14" s="80">
        <v>14</v>
      </c>
      <c r="M14" s="80"/>
      <c r="N14" s="74"/>
      <c r="O14" s="82" t="s">
        <v>310</v>
      </c>
      <c r="P14" s="84">
        <v>43506.54033564815</v>
      </c>
      <c r="Q14" s="82" t="s">
        <v>314</v>
      </c>
      <c r="R14" s="86" t="s">
        <v>439</v>
      </c>
      <c r="S14" s="82" t="s">
        <v>473</v>
      </c>
      <c r="T14" s="82"/>
      <c r="U14" s="82"/>
      <c r="V14" s="86" t="s">
        <v>555</v>
      </c>
      <c r="W14" s="84">
        <v>43506.54033564815</v>
      </c>
      <c r="X14" s="86" t="s">
        <v>588</v>
      </c>
      <c r="Y14" s="82"/>
      <c r="Z14" s="82"/>
      <c r="AA14" s="88" t="s">
        <v>722</v>
      </c>
      <c r="AB14" s="82"/>
      <c r="AC14" s="82" t="b">
        <v>0</v>
      </c>
      <c r="AD14" s="82">
        <v>0</v>
      </c>
      <c r="AE14" s="88" t="s">
        <v>880</v>
      </c>
      <c r="AF14" s="82" t="b">
        <v>1</v>
      </c>
      <c r="AG14" s="82" t="s">
        <v>915</v>
      </c>
      <c r="AH14" s="82"/>
      <c r="AI14" s="88" t="s">
        <v>921</v>
      </c>
      <c r="AJ14" s="82" t="b">
        <v>0</v>
      </c>
      <c r="AK14" s="82">
        <v>0</v>
      </c>
      <c r="AL14" s="88" t="s">
        <v>879</v>
      </c>
      <c r="AM14" s="82" t="s">
        <v>929</v>
      </c>
      <c r="AN14" s="82" t="b">
        <v>0</v>
      </c>
      <c r="AO14" s="88" t="s">
        <v>722</v>
      </c>
      <c r="AP14" s="82" t="s">
        <v>196</v>
      </c>
      <c r="AQ14" s="82">
        <v>0</v>
      </c>
      <c r="AR14" s="82">
        <v>0</v>
      </c>
      <c r="AS14" s="82" t="s">
        <v>938</v>
      </c>
      <c r="AT14" s="82" t="s">
        <v>942</v>
      </c>
      <c r="AU14" s="82" t="s">
        <v>944</v>
      </c>
      <c r="AV14" s="82" t="s">
        <v>946</v>
      </c>
      <c r="AW14" s="82" t="s">
        <v>950</v>
      </c>
      <c r="AX14" s="82" t="s">
        <v>954</v>
      </c>
      <c r="AY14" s="82" t="s">
        <v>958</v>
      </c>
      <c r="AZ14" s="86" t="s">
        <v>960</v>
      </c>
      <c r="BA14">
        <v>1</v>
      </c>
      <c r="BB14" s="81" t="str">
        <f>REPLACE(INDEX(GroupVertices[Group],MATCH(Edges[[#This Row],[Vertex 1]],GroupVertices[Vertex],0)),1,1,"")</f>
        <v>2</v>
      </c>
      <c r="BC14" s="81" t="str">
        <f>REPLACE(INDEX(GroupVertices[Group],MATCH(Edges[[#This Row],[Vertex 2]],GroupVertices[Vertex],0)),1,1,"")</f>
        <v>2</v>
      </c>
      <c r="BD14" s="48"/>
      <c r="BE14" s="49"/>
      <c r="BF14" s="48"/>
      <c r="BG14" s="49"/>
      <c r="BH14" s="34"/>
      <c r="BI14" s="34"/>
      <c r="BJ14" s="48"/>
      <c r="BK14" s="49"/>
      <c r="BL14" s="48"/>
      <c r="BM14" s="48"/>
      <c r="BN14" s="49"/>
    </row>
    <row r="15" spans="1:66" ht="15">
      <c r="A15" s="66" t="s">
        <v>233</v>
      </c>
      <c r="B15" s="66" t="s">
        <v>283</v>
      </c>
      <c r="C15" s="67" t="s">
        <v>1535</v>
      </c>
      <c r="D15" s="68">
        <v>3</v>
      </c>
      <c r="E15" s="69" t="s">
        <v>132</v>
      </c>
      <c r="F15" s="70">
        <v>32</v>
      </c>
      <c r="G15" s="67"/>
      <c r="H15" s="71"/>
      <c r="I15" s="72"/>
      <c r="J15" s="72"/>
      <c r="K15" s="34" t="s">
        <v>65</v>
      </c>
      <c r="L15" s="80">
        <v>15</v>
      </c>
      <c r="M15" s="80"/>
      <c r="N15" s="74"/>
      <c r="O15" s="82" t="s">
        <v>310</v>
      </c>
      <c r="P15" s="84">
        <v>43506.54033564815</v>
      </c>
      <c r="Q15" s="82" t="s">
        <v>314</v>
      </c>
      <c r="R15" s="86" t="s">
        <v>439</v>
      </c>
      <c r="S15" s="82" t="s">
        <v>473</v>
      </c>
      <c r="T15" s="82"/>
      <c r="U15" s="82"/>
      <c r="V15" s="86" t="s">
        <v>555</v>
      </c>
      <c r="W15" s="84">
        <v>43506.54033564815</v>
      </c>
      <c r="X15" s="86" t="s">
        <v>588</v>
      </c>
      <c r="Y15" s="82"/>
      <c r="Z15" s="82"/>
      <c r="AA15" s="88" t="s">
        <v>722</v>
      </c>
      <c r="AB15" s="82"/>
      <c r="AC15" s="82" t="b">
        <v>0</v>
      </c>
      <c r="AD15" s="82">
        <v>0</v>
      </c>
      <c r="AE15" s="88" t="s">
        <v>880</v>
      </c>
      <c r="AF15" s="82" t="b">
        <v>1</v>
      </c>
      <c r="AG15" s="82" t="s">
        <v>915</v>
      </c>
      <c r="AH15" s="82"/>
      <c r="AI15" s="88" t="s">
        <v>921</v>
      </c>
      <c r="AJ15" s="82" t="b">
        <v>0</v>
      </c>
      <c r="AK15" s="82">
        <v>0</v>
      </c>
      <c r="AL15" s="88" t="s">
        <v>879</v>
      </c>
      <c r="AM15" s="82" t="s">
        <v>929</v>
      </c>
      <c r="AN15" s="82" t="b">
        <v>0</v>
      </c>
      <c r="AO15" s="88" t="s">
        <v>722</v>
      </c>
      <c r="AP15" s="82" t="s">
        <v>196</v>
      </c>
      <c r="AQ15" s="82">
        <v>0</v>
      </c>
      <c r="AR15" s="82">
        <v>0</v>
      </c>
      <c r="AS15" s="82" t="s">
        <v>938</v>
      </c>
      <c r="AT15" s="82" t="s">
        <v>942</v>
      </c>
      <c r="AU15" s="82" t="s">
        <v>944</v>
      </c>
      <c r="AV15" s="82" t="s">
        <v>946</v>
      </c>
      <c r="AW15" s="82" t="s">
        <v>950</v>
      </c>
      <c r="AX15" s="82" t="s">
        <v>954</v>
      </c>
      <c r="AY15" s="82" t="s">
        <v>958</v>
      </c>
      <c r="AZ15" s="86" t="s">
        <v>960</v>
      </c>
      <c r="BA15">
        <v>1</v>
      </c>
      <c r="BB15" s="81" t="str">
        <f>REPLACE(INDEX(GroupVertices[Group],MATCH(Edges[[#This Row],[Vertex 1]],GroupVertices[Vertex],0)),1,1,"")</f>
        <v>2</v>
      </c>
      <c r="BC15" s="81" t="str">
        <f>REPLACE(INDEX(GroupVertices[Group],MATCH(Edges[[#This Row],[Vertex 2]],GroupVertices[Vertex],0)),1,1,"")</f>
        <v>2</v>
      </c>
      <c r="BD15" s="48"/>
      <c r="BE15" s="49"/>
      <c r="BF15" s="48"/>
      <c r="BG15" s="49"/>
      <c r="BH15" s="34"/>
      <c r="BI15" s="34"/>
      <c r="BJ15" s="48"/>
      <c r="BK15" s="49"/>
      <c r="BL15" s="48"/>
      <c r="BM15" s="48"/>
      <c r="BN15" s="49"/>
    </row>
    <row r="16" spans="1:66" ht="15">
      <c r="A16" s="66" t="s">
        <v>233</v>
      </c>
      <c r="B16" s="66" t="s">
        <v>284</v>
      </c>
      <c r="C16" s="67" t="s">
        <v>1535</v>
      </c>
      <c r="D16" s="68">
        <v>3</v>
      </c>
      <c r="E16" s="69" t="s">
        <v>132</v>
      </c>
      <c r="F16" s="70">
        <v>32</v>
      </c>
      <c r="G16" s="67"/>
      <c r="H16" s="71"/>
      <c r="I16" s="72"/>
      <c r="J16" s="72"/>
      <c r="K16" s="34" t="s">
        <v>65</v>
      </c>
      <c r="L16" s="80">
        <v>16</v>
      </c>
      <c r="M16" s="80"/>
      <c r="N16" s="74"/>
      <c r="O16" s="82" t="s">
        <v>310</v>
      </c>
      <c r="P16" s="84">
        <v>43506.54033564815</v>
      </c>
      <c r="Q16" s="82" t="s">
        <v>314</v>
      </c>
      <c r="R16" s="86" t="s">
        <v>439</v>
      </c>
      <c r="S16" s="82" t="s">
        <v>473</v>
      </c>
      <c r="T16" s="82"/>
      <c r="U16" s="82"/>
      <c r="V16" s="86" t="s">
        <v>555</v>
      </c>
      <c r="W16" s="84">
        <v>43506.54033564815</v>
      </c>
      <c r="X16" s="86" t="s">
        <v>588</v>
      </c>
      <c r="Y16" s="82"/>
      <c r="Z16" s="82"/>
      <c r="AA16" s="88" t="s">
        <v>722</v>
      </c>
      <c r="AB16" s="82"/>
      <c r="AC16" s="82" t="b">
        <v>0</v>
      </c>
      <c r="AD16" s="82">
        <v>0</v>
      </c>
      <c r="AE16" s="88" t="s">
        <v>880</v>
      </c>
      <c r="AF16" s="82" t="b">
        <v>1</v>
      </c>
      <c r="AG16" s="82" t="s">
        <v>915</v>
      </c>
      <c r="AH16" s="82"/>
      <c r="AI16" s="88" t="s">
        <v>921</v>
      </c>
      <c r="AJ16" s="82" t="b">
        <v>0</v>
      </c>
      <c r="AK16" s="82">
        <v>0</v>
      </c>
      <c r="AL16" s="88" t="s">
        <v>879</v>
      </c>
      <c r="AM16" s="82" t="s">
        <v>929</v>
      </c>
      <c r="AN16" s="82" t="b">
        <v>0</v>
      </c>
      <c r="AO16" s="88" t="s">
        <v>722</v>
      </c>
      <c r="AP16" s="82" t="s">
        <v>196</v>
      </c>
      <c r="AQ16" s="82">
        <v>0</v>
      </c>
      <c r="AR16" s="82">
        <v>0</v>
      </c>
      <c r="AS16" s="82" t="s">
        <v>938</v>
      </c>
      <c r="AT16" s="82" t="s">
        <v>942</v>
      </c>
      <c r="AU16" s="82" t="s">
        <v>944</v>
      </c>
      <c r="AV16" s="82" t="s">
        <v>946</v>
      </c>
      <c r="AW16" s="82" t="s">
        <v>950</v>
      </c>
      <c r="AX16" s="82" t="s">
        <v>954</v>
      </c>
      <c r="AY16" s="82" t="s">
        <v>958</v>
      </c>
      <c r="AZ16" s="86" t="s">
        <v>960</v>
      </c>
      <c r="BA16">
        <v>1</v>
      </c>
      <c r="BB16" s="81" t="str">
        <f>REPLACE(INDEX(GroupVertices[Group],MATCH(Edges[[#This Row],[Vertex 1]],GroupVertices[Vertex],0)),1,1,"")</f>
        <v>2</v>
      </c>
      <c r="BC16" s="81" t="str">
        <f>REPLACE(INDEX(GroupVertices[Group],MATCH(Edges[[#This Row],[Vertex 2]],GroupVertices[Vertex],0)),1,1,"")</f>
        <v>2</v>
      </c>
      <c r="BD16" s="48"/>
      <c r="BE16" s="49"/>
      <c r="BF16" s="48"/>
      <c r="BG16" s="49"/>
      <c r="BH16" s="34"/>
      <c r="BI16" s="34"/>
      <c r="BJ16" s="48"/>
      <c r="BK16" s="49"/>
      <c r="BL16" s="48"/>
      <c r="BM16" s="48"/>
      <c r="BN16" s="49"/>
    </row>
    <row r="17" spans="1:66" ht="15">
      <c r="A17" s="66" t="s">
        <v>233</v>
      </c>
      <c r="B17" s="66" t="s">
        <v>285</v>
      </c>
      <c r="C17" s="67" t="s">
        <v>1535</v>
      </c>
      <c r="D17" s="68">
        <v>3</v>
      </c>
      <c r="E17" s="69" t="s">
        <v>132</v>
      </c>
      <c r="F17" s="70">
        <v>32</v>
      </c>
      <c r="G17" s="67"/>
      <c r="H17" s="71"/>
      <c r="I17" s="72"/>
      <c r="J17" s="72"/>
      <c r="K17" s="34" t="s">
        <v>65</v>
      </c>
      <c r="L17" s="80">
        <v>17</v>
      </c>
      <c r="M17" s="80"/>
      <c r="N17" s="74"/>
      <c r="O17" s="82" t="s">
        <v>310</v>
      </c>
      <c r="P17" s="84">
        <v>43506.54033564815</v>
      </c>
      <c r="Q17" s="82" t="s">
        <v>314</v>
      </c>
      <c r="R17" s="86" t="s">
        <v>439</v>
      </c>
      <c r="S17" s="82" t="s">
        <v>473</v>
      </c>
      <c r="T17" s="82"/>
      <c r="U17" s="82"/>
      <c r="V17" s="86" t="s">
        <v>555</v>
      </c>
      <c r="W17" s="84">
        <v>43506.54033564815</v>
      </c>
      <c r="X17" s="86" t="s">
        <v>588</v>
      </c>
      <c r="Y17" s="82"/>
      <c r="Z17" s="82"/>
      <c r="AA17" s="88" t="s">
        <v>722</v>
      </c>
      <c r="AB17" s="82"/>
      <c r="AC17" s="82" t="b">
        <v>0</v>
      </c>
      <c r="AD17" s="82">
        <v>0</v>
      </c>
      <c r="AE17" s="88" t="s">
        <v>880</v>
      </c>
      <c r="AF17" s="82" t="b">
        <v>1</v>
      </c>
      <c r="AG17" s="82" t="s">
        <v>915</v>
      </c>
      <c r="AH17" s="82"/>
      <c r="AI17" s="88" t="s">
        <v>921</v>
      </c>
      <c r="AJ17" s="82" t="b">
        <v>0</v>
      </c>
      <c r="AK17" s="82">
        <v>0</v>
      </c>
      <c r="AL17" s="88" t="s">
        <v>879</v>
      </c>
      <c r="AM17" s="82" t="s">
        <v>929</v>
      </c>
      <c r="AN17" s="82" t="b">
        <v>0</v>
      </c>
      <c r="AO17" s="88" t="s">
        <v>722</v>
      </c>
      <c r="AP17" s="82" t="s">
        <v>196</v>
      </c>
      <c r="AQ17" s="82">
        <v>0</v>
      </c>
      <c r="AR17" s="82">
        <v>0</v>
      </c>
      <c r="AS17" s="82" t="s">
        <v>938</v>
      </c>
      <c r="AT17" s="82" t="s">
        <v>942</v>
      </c>
      <c r="AU17" s="82" t="s">
        <v>944</v>
      </c>
      <c r="AV17" s="82" t="s">
        <v>946</v>
      </c>
      <c r="AW17" s="82" t="s">
        <v>950</v>
      </c>
      <c r="AX17" s="82" t="s">
        <v>954</v>
      </c>
      <c r="AY17" s="82" t="s">
        <v>958</v>
      </c>
      <c r="AZ17" s="86" t="s">
        <v>960</v>
      </c>
      <c r="BA17">
        <v>1</v>
      </c>
      <c r="BB17" s="81" t="str">
        <f>REPLACE(INDEX(GroupVertices[Group],MATCH(Edges[[#This Row],[Vertex 1]],GroupVertices[Vertex],0)),1,1,"")</f>
        <v>2</v>
      </c>
      <c r="BC17" s="81" t="str">
        <f>REPLACE(INDEX(GroupVertices[Group],MATCH(Edges[[#This Row],[Vertex 2]],GroupVertices[Vertex],0)),1,1,"")</f>
        <v>2</v>
      </c>
      <c r="BD17" s="48"/>
      <c r="BE17" s="49"/>
      <c r="BF17" s="48"/>
      <c r="BG17" s="49"/>
      <c r="BH17" s="34"/>
      <c r="BI17" s="34"/>
      <c r="BJ17" s="48"/>
      <c r="BK17" s="49"/>
      <c r="BL17" s="48"/>
      <c r="BM17" s="48"/>
      <c r="BN17" s="49"/>
    </row>
    <row r="18" spans="1:66" ht="15">
      <c r="A18" s="66" t="s">
        <v>233</v>
      </c>
      <c r="B18" s="66" t="s">
        <v>286</v>
      </c>
      <c r="C18" s="67" t="s">
        <v>1535</v>
      </c>
      <c r="D18" s="68">
        <v>3</v>
      </c>
      <c r="E18" s="69" t="s">
        <v>132</v>
      </c>
      <c r="F18" s="70">
        <v>32</v>
      </c>
      <c r="G18" s="67"/>
      <c r="H18" s="71"/>
      <c r="I18" s="72"/>
      <c r="J18" s="72"/>
      <c r="K18" s="34" t="s">
        <v>65</v>
      </c>
      <c r="L18" s="80">
        <v>18</v>
      </c>
      <c r="M18" s="80"/>
      <c r="N18" s="74"/>
      <c r="O18" s="82" t="s">
        <v>310</v>
      </c>
      <c r="P18" s="84">
        <v>43506.54033564815</v>
      </c>
      <c r="Q18" s="82" t="s">
        <v>314</v>
      </c>
      <c r="R18" s="86" t="s">
        <v>439</v>
      </c>
      <c r="S18" s="82" t="s">
        <v>473</v>
      </c>
      <c r="T18" s="82"/>
      <c r="U18" s="82"/>
      <c r="V18" s="86" t="s">
        <v>555</v>
      </c>
      <c r="W18" s="84">
        <v>43506.54033564815</v>
      </c>
      <c r="X18" s="86" t="s">
        <v>588</v>
      </c>
      <c r="Y18" s="82"/>
      <c r="Z18" s="82"/>
      <c r="AA18" s="88" t="s">
        <v>722</v>
      </c>
      <c r="AB18" s="82"/>
      <c r="AC18" s="82" t="b">
        <v>0</v>
      </c>
      <c r="AD18" s="82">
        <v>0</v>
      </c>
      <c r="AE18" s="88" t="s">
        <v>880</v>
      </c>
      <c r="AF18" s="82" t="b">
        <v>1</v>
      </c>
      <c r="AG18" s="82" t="s">
        <v>915</v>
      </c>
      <c r="AH18" s="82"/>
      <c r="AI18" s="88" t="s">
        <v>921</v>
      </c>
      <c r="AJ18" s="82" t="b">
        <v>0</v>
      </c>
      <c r="AK18" s="82">
        <v>0</v>
      </c>
      <c r="AL18" s="88" t="s">
        <v>879</v>
      </c>
      <c r="AM18" s="82" t="s">
        <v>929</v>
      </c>
      <c r="AN18" s="82" t="b">
        <v>0</v>
      </c>
      <c r="AO18" s="88" t="s">
        <v>722</v>
      </c>
      <c r="AP18" s="82" t="s">
        <v>196</v>
      </c>
      <c r="AQ18" s="82">
        <v>0</v>
      </c>
      <c r="AR18" s="82">
        <v>0</v>
      </c>
      <c r="AS18" s="82" t="s">
        <v>938</v>
      </c>
      <c r="AT18" s="82" t="s">
        <v>942</v>
      </c>
      <c r="AU18" s="82" t="s">
        <v>944</v>
      </c>
      <c r="AV18" s="82" t="s">
        <v>946</v>
      </c>
      <c r="AW18" s="82" t="s">
        <v>950</v>
      </c>
      <c r="AX18" s="82" t="s">
        <v>954</v>
      </c>
      <c r="AY18" s="82" t="s">
        <v>958</v>
      </c>
      <c r="AZ18" s="86" t="s">
        <v>960</v>
      </c>
      <c r="BA18">
        <v>1</v>
      </c>
      <c r="BB18" s="81" t="str">
        <f>REPLACE(INDEX(GroupVertices[Group],MATCH(Edges[[#This Row],[Vertex 1]],GroupVertices[Vertex],0)),1,1,"")</f>
        <v>2</v>
      </c>
      <c r="BC18" s="81" t="str">
        <f>REPLACE(INDEX(GroupVertices[Group],MATCH(Edges[[#This Row],[Vertex 2]],GroupVertices[Vertex],0)),1,1,"")</f>
        <v>2</v>
      </c>
      <c r="BD18" s="48"/>
      <c r="BE18" s="49"/>
      <c r="BF18" s="48"/>
      <c r="BG18" s="49"/>
      <c r="BH18" s="34"/>
      <c r="BI18" s="34"/>
      <c r="BJ18" s="48"/>
      <c r="BK18" s="49"/>
      <c r="BL18" s="48"/>
      <c r="BM18" s="48"/>
      <c r="BN18" s="49"/>
    </row>
    <row r="19" spans="1:66" ht="15">
      <c r="A19" s="66" t="s">
        <v>233</v>
      </c>
      <c r="B19" s="66" t="s">
        <v>287</v>
      </c>
      <c r="C19" s="67" t="s">
        <v>1535</v>
      </c>
      <c r="D19" s="68">
        <v>3</v>
      </c>
      <c r="E19" s="69" t="s">
        <v>132</v>
      </c>
      <c r="F19" s="70">
        <v>32</v>
      </c>
      <c r="G19" s="67"/>
      <c r="H19" s="71"/>
      <c r="I19" s="72"/>
      <c r="J19" s="72"/>
      <c r="K19" s="34" t="s">
        <v>65</v>
      </c>
      <c r="L19" s="80">
        <v>19</v>
      </c>
      <c r="M19" s="80"/>
      <c r="N19" s="74"/>
      <c r="O19" s="82" t="s">
        <v>310</v>
      </c>
      <c r="P19" s="84">
        <v>43506.54033564815</v>
      </c>
      <c r="Q19" s="82" t="s">
        <v>314</v>
      </c>
      <c r="R19" s="86" t="s">
        <v>439</v>
      </c>
      <c r="S19" s="82" t="s">
        <v>473</v>
      </c>
      <c r="T19" s="82"/>
      <c r="U19" s="82"/>
      <c r="V19" s="86" t="s">
        <v>555</v>
      </c>
      <c r="W19" s="84">
        <v>43506.54033564815</v>
      </c>
      <c r="X19" s="86" t="s">
        <v>588</v>
      </c>
      <c r="Y19" s="82"/>
      <c r="Z19" s="82"/>
      <c r="AA19" s="88" t="s">
        <v>722</v>
      </c>
      <c r="AB19" s="82"/>
      <c r="AC19" s="82" t="b">
        <v>0</v>
      </c>
      <c r="AD19" s="82">
        <v>0</v>
      </c>
      <c r="AE19" s="88" t="s">
        <v>880</v>
      </c>
      <c r="AF19" s="82" t="b">
        <v>1</v>
      </c>
      <c r="AG19" s="82" t="s">
        <v>915</v>
      </c>
      <c r="AH19" s="82"/>
      <c r="AI19" s="88" t="s">
        <v>921</v>
      </c>
      <c r="AJ19" s="82" t="b">
        <v>0</v>
      </c>
      <c r="AK19" s="82">
        <v>0</v>
      </c>
      <c r="AL19" s="88" t="s">
        <v>879</v>
      </c>
      <c r="AM19" s="82" t="s">
        <v>929</v>
      </c>
      <c r="AN19" s="82" t="b">
        <v>0</v>
      </c>
      <c r="AO19" s="88" t="s">
        <v>722</v>
      </c>
      <c r="AP19" s="82" t="s">
        <v>196</v>
      </c>
      <c r="AQ19" s="82">
        <v>0</v>
      </c>
      <c r="AR19" s="82">
        <v>0</v>
      </c>
      <c r="AS19" s="82" t="s">
        <v>938</v>
      </c>
      <c r="AT19" s="82" t="s">
        <v>942</v>
      </c>
      <c r="AU19" s="82" t="s">
        <v>944</v>
      </c>
      <c r="AV19" s="82" t="s">
        <v>946</v>
      </c>
      <c r="AW19" s="82" t="s">
        <v>950</v>
      </c>
      <c r="AX19" s="82" t="s">
        <v>954</v>
      </c>
      <c r="AY19" s="82" t="s">
        <v>958</v>
      </c>
      <c r="AZ19" s="86" t="s">
        <v>960</v>
      </c>
      <c r="BA19">
        <v>1</v>
      </c>
      <c r="BB19" s="81" t="str">
        <f>REPLACE(INDEX(GroupVertices[Group],MATCH(Edges[[#This Row],[Vertex 1]],GroupVertices[Vertex],0)),1,1,"")</f>
        <v>2</v>
      </c>
      <c r="BC19" s="81" t="str">
        <f>REPLACE(INDEX(GroupVertices[Group],MATCH(Edges[[#This Row],[Vertex 2]],GroupVertices[Vertex],0)),1,1,"")</f>
        <v>2</v>
      </c>
      <c r="BD19" s="48"/>
      <c r="BE19" s="49"/>
      <c r="BF19" s="48"/>
      <c r="BG19" s="49"/>
      <c r="BH19" s="34"/>
      <c r="BI19" s="34"/>
      <c r="BJ19" s="48"/>
      <c r="BK19" s="49"/>
      <c r="BL19" s="48"/>
      <c r="BM19" s="48"/>
      <c r="BN19" s="49"/>
    </row>
    <row r="20" spans="1:66" ht="15">
      <c r="A20" s="66" t="s">
        <v>233</v>
      </c>
      <c r="B20" s="66" t="s">
        <v>288</v>
      </c>
      <c r="C20" s="67" t="s">
        <v>1535</v>
      </c>
      <c r="D20" s="68">
        <v>3</v>
      </c>
      <c r="E20" s="69" t="s">
        <v>132</v>
      </c>
      <c r="F20" s="70">
        <v>32</v>
      </c>
      <c r="G20" s="67"/>
      <c r="H20" s="71"/>
      <c r="I20" s="72"/>
      <c r="J20" s="72"/>
      <c r="K20" s="34" t="s">
        <v>65</v>
      </c>
      <c r="L20" s="80">
        <v>20</v>
      </c>
      <c r="M20" s="80"/>
      <c r="N20" s="74"/>
      <c r="O20" s="82" t="s">
        <v>311</v>
      </c>
      <c r="P20" s="84">
        <v>43506.54033564815</v>
      </c>
      <c r="Q20" s="82" t="s">
        <v>314</v>
      </c>
      <c r="R20" s="86" t="s">
        <v>439</v>
      </c>
      <c r="S20" s="82" t="s">
        <v>473</v>
      </c>
      <c r="T20" s="82"/>
      <c r="U20" s="82"/>
      <c r="V20" s="86" t="s">
        <v>555</v>
      </c>
      <c r="W20" s="84">
        <v>43506.54033564815</v>
      </c>
      <c r="X20" s="86" t="s">
        <v>588</v>
      </c>
      <c r="Y20" s="82"/>
      <c r="Z20" s="82"/>
      <c r="AA20" s="88" t="s">
        <v>722</v>
      </c>
      <c r="AB20" s="82"/>
      <c r="AC20" s="82" t="b">
        <v>0</v>
      </c>
      <c r="AD20" s="82">
        <v>0</v>
      </c>
      <c r="AE20" s="88" t="s">
        <v>880</v>
      </c>
      <c r="AF20" s="82" t="b">
        <v>1</v>
      </c>
      <c r="AG20" s="82" t="s">
        <v>915</v>
      </c>
      <c r="AH20" s="82"/>
      <c r="AI20" s="88" t="s">
        <v>921</v>
      </c>
      <c r="AJ20" s="82" t="b">
        <v>0</v>
      </c>
      <c r="AK20" s="82">
        <v>0</v>
      </c>
      <c r="AL20" s="88" t="s">
        <v>879</v>
      </c>
      <c r="AM20" s="82" t="s">
        <v>929</v>
      </c>
      <c r="AN20" s="82" t="b">
        <v>0</v>
      </c>
      <c r="AO20" s="88" t="s">
        <v>722</v>
      </c>
      <c r="AP20" s="82" t="s">
        <v>196</v>
      </c>
      <c r="AQ20" s="82">
        <v>0</v>
      </c>
      <c r="AR20" s="82">
        <v>0</v>
      </c>
      <c r="AS20" s="82" t="s">
        <v>938</v>
      </c>
      <c r="AT20" s="82" t="s">
        <v>942</v>
      </c>
      <c r="AU20" s="82" t="s">
        <v>944</v>
      </c>
      <c r="AV20" s="82" t="s">
        <v>946</v>
      </c>
      <c r="AW20" s="82" t="s">
        <v>950</v>
      </c>
      <c r="AX20" s="82" t="s">
        <v>954</v>
      </c>
      <c r="AY20" s="82" t="s">
        <v>958</v>
      </c>
      <c r="AZ20" s="86" t="s">
        <v>960</v>
      </c>
      <c r="BA20">
        <v>1</v>
      </c>
      <c r="BB20" s="81" t="str">
        <f>REPLACE(INDEX(GroupVertices[Group],MATCH(Edges[[#This Row],[Vertex 1]],GroupVertices[Vertex],0)),1,1,"")</f>
        <v>2</v>
      </c>
      <c r="BC20" s="81" t="str">
        <f>REPLACE(INDEX(GroupVertices[Group],MATCH(Edges[[#This Row],[Vertex 2]],GroupVertices[Vertex],0)),1,1,"")</f>
        <v>2</v>
      </c>
      <c r="BD20" s="48"/>
      <c r="BE20" s="49"/>
      <c r="BF20" s="48"/>
      <c r="BG20" s="49"/>
      <c r="BH20" s="34"/>
      <c r="BI20" s="34"/>
      <c r="BJ20" s="48"/>
      <c r="BK20" s="49"/>
      <c r="BL20" s="48"/>
      <c r="BM20" s="48"/>
      <c r="BN20" s="49"/>
    </row>
    <row r="21" spans="1:66" ht="15">
      <c r="A21" s="66" t="s">
        <v>233</v>
      </c>
      <c r="B21" s="66" t="s">
        <v>253</v>
      </c>
      <c r="C21" s="67" t="s">
        <v>1535</v>
      </c>
      <c r="D21" s="68">
        <v>3</v>
      </c>
      <c r="E21" s="69" t="s">
        <v>132</v>
      </c>
      <c r="F21" s="70">
        <v>32</v>
      </c>
      <c r="G21" s="67"/>
      <c r="H21" s="71"/>
      <c r="I21" s="72"/>
      <c r="J21" s="72"/>
      <c r="K21" s="34" t="s">
        <v>65</v>
      </c>
      <c r="L21" s="80">
        <v>21</v>
      </c>
      <c r="M21" s="80"/>
      <c r="N21" s="74"/>
      <c r="O21" s="82" t="s">
        <v>310</v>
      </c>
      <c r="P21" s="84">
        <v>43506.54033564815</v>
      </c>
      <c r="Q21" s="82" t="s">
        <v>314</v>
      </c>
      <c r="R21" s="86" t="s">
        <v>439</v>
      </c>
      <c r="S21" s="82" t="s">
        <v>473</v>
      </c>
      <c r="T21" s="82"/>
      <c r="U21" s="82"/>
      <c r="V21" s="86" t="s">
        <v>555</v>
      </c>
      <c r="W21" s="84">
        <v>43506.54033564815</v>
      </c>
      <c r="X21" s="86" t="s">
        <v>588</v>
      </c>
      <c r="Y21" s="82"/>
      <c r="Z21" s="82"/>
      <c r="AA21" s="88" t="s">
        <v>722</v>
      </c>
      <c r="AB21" s="82"/>
      <c r="AC21" s="82" t="b">
        <v>0</v>
      </c>
      <c r="AD21" s="82">
        <v>0</v>
      </c>
      <c r="AE21" s="88" t="s">
        <v>880</v>
      </c>
      <c r="AF21" s="82" t="b">
        <v>1</v>
      </c>
      <c r="AG21" s="82" t="s">
        <v>915</v>
      </c>
      <c r="AH21" s="82"/>
      <c r="AI21" s="88" t="s">
        <v>921</v>
      </c>
      <c r="AJ21" s="82" t="b">
        <v>0</v>
      </c>
      <c r="AK21" s="82">
        <v>0</v>
      </c>
      <c r="AL21" s="88" t="s">
        <v>879</v>
      </c>
      <c r="AM21" s="82" t="s">
        <v>929</v>
      </c>
      <c r="AN21" s="82" t="b">
        <v>0</v>
      </c>
      <c r="AO21" s="88" t="s">
        <v>722</v>
      </c>
      <c r="AP21" s="82" t="s">
        <v>196</v>
      </c>
      <c r="AQ21" s="82">
        <v>0</v>
      </c>
      <c r="AR21" s="82">
        <v>0</v>
      </c>
      <c r="AS21" s="82" t="s">
        <v>938</v>
      </c>
      <c r="AT21" s="82" t="s">
        <v>942</v>
      </c>
      <c r="AU21" s="82" t="s">
        <v>944</v>
      </c>
      <c r="AV21" s="82" t="s">
        <v>946</v>
      </c>
      <c r="AW21" s="82" t="s">
        <v>950</v>
      </c>
      <c r="AX21" s="82" t="s">
        <v>954</v>
      </c>
      <c r="AY21" s="82" t="s">
        <v>958</v>
      </c>
      <c r="AZ21" s="86" t="s">
        <v>960</v>
      </c>
      <c r="BA21">
        <v>1</v>
      </c>
      <c r="BB21" s="81" t="str">
        <f>REPLACE(INDEX(GroupVertices[Group],MATCH(Edges[[#This Row],[Vertex 1]],GroupVertices[Vertex],0)),1,1,"")</f>
        <v>2</v>
      </c>
      <c r="BC21" s="81" t="str">
        <f>REPLACE(INDEX(GroupVertices[Group],MATCH(Edges[[#This Row],[Vertex 2]],GroupVertices[Vertex],0)),1,1,"")</f>
        <v>2</v>
      </c>
      <c r="BD21" s="48"/>
      <c r="BE21" s="49"/>
      <c r="BF21" s="48"/>
      <c r="BG21" s="49"/>
      <c r="BH21" s="34"/>
      <c r="BI21" s="34"/>
      <c r="BJ21" s="48"/>
      <c r="BK21" s="49"/>
      <c r="BL21" s="48"/>
      <c r="BM21" s="48"/>
      <c r="BN21" s="49"/>
    </row>
    <row r="22" spans="1:66" ht="15">
      <c r="A22" s="66" t="s">
        <v>233</v>
      </c>
      <c r="B22" s="66" t="s">
        <v>250</v>
      </c>
      <c r="C22" s="67" t="s">
        <v>1535</v>
      </c>
      <c r="D22" s="68">
        <v>3</v>
      </c>
      <c r="E22" s="69" t="s">
        <v>132</v>
      </c>
      <c r="F22" s="70">
        <v>32</v>
      </c>
      <c r="G22" s="67"/>
      <c r="H22" s="71"/>
      <c r="I22" s="72"/>
      <c r="J22" s="72"/>
      <c r="K22" s="34" t="s">
        <v>65</v>
      </c>
      <c r="L22" s="80">
        <v>22</v>
      </c>
      <c r="M22" s="80"/>
      <c r="N22" s="74"/>
      <c r="O22" s="82" t="s">
        <v>310</v>
      </c>
      <c r="P22" s="84">
        <v>43506.54033564815</v>
      </c>
      <c r="Q22" s="82" t="s">
        <v>314</v>
      </c>
      <c r="R22" s="86" t="s">
        <v>439</v>
      </c>
      <c r="S22" s="82" t="s">
        <v>473</v>
      </c>
      <c r="T22" s="82"/>
      <c r="U22" s="82"/>
      <c r="V22" s="86" t="s">
        <v>555</v>
      </c>
      <c r="W22" s="84">
        <v>43506.54033564815</v>
      </c>
      <c r="X22" s="86" t="s">
        <v>588</v>
      </c>
      <c r="Y22" s="82"/>
      <c r="Z22" s="82"/>
      <c r="AA22" s="88" t="s">
        <v>722</v>
      </c>
      <c r="AB22" s="82"/>
      <c r="AC22" s="82" t="b">
        <v>0</v>
      </c>
      <c r="AD22" s="82">
        <v>0</v>
      </c>
      <c r="AE22" s="88" t="s">
        <v>880</v>
      </c>
      <c r="AF22" s="82" t="b">
        <v>1</v>
      </c>
      <c r="AG22" s="82" t="s">
        <v>915</v>
      </c>
      <c r="AH22" s="82"/>
      <c r="AI22" s="88" t="s">
        <v>921</v>
      </c>
      <c r="AJ22" s="82" t="b">
        <v>0</v>
      </c>
      <c r="AK22" s="82">
        <v>0</v>
      </c>
      <c r="AL22" s="88" t="s">
        <v>879</v>
      </c>
      <c r="AM22" s="82" t="s">
        <v>929</v>
      </c>
      <c r="AN22" s="82" t="b">
        <v>0</v>
      </c>
      <c r="AO22" s="88" t="s">
        <v>722</v>
      </c>
      <c r="AP22" s="82" t="s">
        <v>196</v>
      </c>
      <c r="AQ22" s="82">
        <v>0</v>
      </c>
      <c r="AR22" s="82">
        <v>0</v>
      </c>
      <c r="AS22" s="82" t="s">
        <v>938</v>
      </c>
      <c r="AT22" s="82" t="s">
        <v>942</v>
      </c>
      <c r="AU22" s="82" t="s">
        <v>944</v>
      </c>
      <c r="AV22" s="82" t="s">
        <v>946</v>
      </c>
      <c r="AW22" s="82" t="s">
        <v>950</v>
      </c>
      <c r="AX22" s="82" t="s">
        <v>954</v>
      </c>
      <c r="AY22" s="82" t="s">
        <v>958</v>
      </c>
      <c r="AZ22" s="86" t="s">
        <v>960</v>
      </c>
      <c r="BA22">
        <v>1</v>
      </c>
      <c r="BB22" s="81" t="str">
        <f>REPLACE(INDEX(GroupVertices[Group],MATCH(Edges[[#This Row],[Vertex 1]],GroupVertices[Vertex],0)),1,1,"")</f>
        <v>2</v>
      </c>
      <c r="BC22" s="81" t="str">
        <f>REPLACE(INDEX(GroupVertices[Group],MATCH(Edges[[#This Row],[Vertex 2]],GroupVertices[Vertex],0)),1,1,"")</f>
        <v>1</v>
      </c>
      <c r="BD22" s="48">
        <v>0</v>
      </c>
      <c r="BE22" s="49">
        <v>0</v>
      </c>
      <c r="BF22" s="48">
        <v>0</v>
      </c>
      <c r="BG22" s="49">
        <v>0</v>
      </c>
      <c r="BH22" s="34"/>
      <c r="BI22" s="34"/>
      <c r="BJ22" s="48">
        <v>19</v>
      </c>
      <c r="BK22" s="49">
        <v>100</v>
      </c>
      <c r="BL22" s="48">
        <v>19</v>
      </c>
      <c r="BM22" s="48">
        <v>0</v>
      </c>
      <c r="BN22" s="49">
        <v>0</v>
      </c>
    </row>
    <row r="23" spans="1:66" ht="15">
      <c r="A23" s="66" t="s">
        <v>234</v>
      </c>
      <c r="B23" s="66" t="s">
        <v>289</v>
      </c>
      <c r="C23" s="67" t="s">
        <v>1535</v>
      </c>
      <c r="D23" s="68">
        <v>3.2</v>
      </c>
      <c r="E23" s="69" t="s">
        <v>136</v>
      </c>
      <c r="F23" s="70">
        <v>31.783333333333335</v>
      </c>
      <c r="G23" s="67"/>
      <c r="H23" s="71"/>
      <c r="I23" s="72"/>
      <c r="J23" s="72"/>
      <c r="K23" s="34" t="s">
        <v>65</v>
      </c>
      <c r="L23" s="80">
        <v>23</v>
      </c>
      <c r="M23" s="80"/>
      <c r="N23" s="74"/>
      <c r="O23" s="82" t="s">
        <v>310</v>
      </c>
      <c r="P23" s="84">
        <v>43507.72694444445</v>
      </c>
      <c r="Q23" s="82" t="s">
        <v>315</v>
      </c>
      <c r="R23" s="86" t="s">
        <v>440</v>
      </c>
      <c r="S23" s="82" t="s">
        <v>474</v>
      </c>
      <c r="T23" s="82" t="s">
        <v>494</v>
      </c>
      <c r="U23" s="82"/>
      <c r="V23" s="86" t="s">
        <v>556</v>
      </c>
      <c r="W23" s="84">
        <v>43507.72694444445</v>
      </c>
      <c r="X23" s="86" t="s">
        <v>589</v>
      </c>
      <c r="Y23" s="82"/>
      <c r="Z23" s="82"/>
      <c r="AA23" s="88" t="s">
        <v>723</v>
      </c>
      <c r="AB23" s="88" t="s">
        <v>855</v>
      </c>
      <c r="AC23" s="82" t="b">
        <v>0</v>
      </c>
      <c r="AD23" s="82">
        <v>1</v>
      </c>
      <c r="AE23" s="88" t="s">
        <v>881</v>
      </c>
      <c r="AF23" s="82" t="b">
        <v>0</v>
      </c>
      <c r="AG23" s="82" t="s">
        <v>914</v>
      </c>
      <c r="AH23" s="82"/>
      <c r="AI23" s="88" t="s">
        <v>879</v>
      </c>
      <c r="AJ23" s="82" t="b">
        <v>0</v>
      </c>
      <c r="AK23" s="82">
        <v>0</v>
      </c>
      <c r="AL23" s="88" t="s">
        <v>879</v>
      </c>
      <c r="AM23" s="82" t="s">
        <v>930</v>
      </c>
      <c r="AN23" s="82" t="b">
        <v>0</v>
      </c>
      <c r="AO23" s="88" t="s">
        <v>855</v>
      </c>
      <c r="AP23" s="82" t="s">
        <v>196</v>
      </c>
      <c r="AQ23" s="82">
        <v>0</v>
      </c>
      <c r="AR23" s="82">
        <v>0</v>
      </c>
      <c r="AS23" s="82" t="s">
        <v>939</v>
      </c>
      <c r="AT23" s="82" t="s">
        <v>943</v>
      </c>
      <c r="AU23" s="82" t="s">
        <v>945</v>
      </c>
      <c r="AV23" s="82" t="s">
        <v>947</v>
      </c>
      <c r="AW23" s="82" t="s">
        <v>951</v>
      </c>
      <c r="AX23" s="82" t="s">
        <v>955</v>
      </c>
      <c r="AY23" s="82" t="s">
        <v>959</v>
      </c>
      <c r="AZ23" s="86" t="s">
        <v>961</v>
      </c>
      <c r="BA23">
        <v>2</v>
      </c>
      <c r="BB23" s="81" t="str">
        <f>REPLACE(INDEX(GroupVertices[Group],MATCH(Edges[[#This Row],[Vertex 1]],GroupVertices[Vertex],0)),1,1,"")</f>
        <v>4</v>
      </c>
      <c r="BC23" s="81" t="str">
        <f>REPLACE(INDEX(GroupVertices[Group],MATCH(Edges[[#This Row],[Vertex 2]],GroupVertices[Vertex],0)),1,1,"")</f>
        <v>4</v>
      </c>
      <c r="BD23" s="48"/>
      <c r="BE23" s="49"/>
      <c r="BF23" s="48"/>
      <c r="BG23" s="49"/>
      <c r="BH23" s="34"/>
      <c r="BI23" s="34"/>
      <c r="BJ23" s="48"/>
      <c r="BK23" s="49"/>
      <c r="BL23" s="48"/>
      <c r="BM23" s="48"/>
      <c r="BN23" s="49"/>
    </row>
    <row r="24" spans="1:66" ht="15">
      <c r="A24" s="66" t="s">
        <v>234</v>
      </c>
      <c r="B24" s="66" t="s">
        <v>290</v>
      </c>
      <c r="C24" s="67" t="s">
        <v>1535</v>
      </c>
      <c r="D24" s="68">
        <v>3.4</v>
      </c>
      <c r="E24" s="69" t="s">
        <v>136</v>
      </c>
      <c r="F24" s="70">
        <v>31.566666666666666</v>
      </c>
      <c r="G24" s="67"/>
      <c r="H24" s="71"/>
      <c r="I24" s="72"/>
      <c r="J24" s="72"/>
      <c r="K24" s="34" t="s">
        <v>65</v>
      </c>
      <c r="L24" s="80">
        <v>24</v>
      </c>
      <c r="M24" s="80"/>
      <c r="N24" s="74"/>
      <c r="O24" s="82" t="s">
        <v>310</v>
      </c>
      <c r="P24" s="84">
        <v>43507.72694444445</v>
      </c>
      <c r="Q24" s="82" t="s">
        <v>315</v>
      </c>
      <c r="R24" s="86" t="s">
        <v>440</v>
      </c>
      <c r="S24" s="82" t="s">
        <v>474</v>
      </c>
      <c r="T24" s="82" t="s">
        <v>494</v>
      </c>
      <c r="U24" s="82"/>
      <c r="V24" s="86" t="s">
        <v>556</v>
      </c>
      <c r="W24" s="84">
        <v>43507.72694444445</v>
      </c>
      <c r="X24" s="86" t="s">
        <v>589</v>
      </c>
      <c r="Y24" s="82"/>
      <c r="Z24" s="82"/>
      <c r="AA24" s="88" t="s">
        <v>723</v>
      </c>
      <c r="AB24" s="88" t="s">
        <v>855</v>
      </c>
      <c r="AC24" s="82" t="b">
        <v>0</v>
      </c>
      <c r="AD24" s="82">
        <v>1</v>
      </c>
      <c r="AE24" s="88" t="s">
        <v>881</v>
      </c>
      <c r="AF24" s="82" t="b">
        <v>0</v>
      </c>
      <c r="AG24" s="82" t="s">
        <v>914</v>
      </c>
      <c r="AH24" s="82"/>
      <c r="AI24" s="88" t="s">
        <v>879</v>
      </c>
      <c r="AJ24" s="82" t="b">
        <v>0</v>
      </c>
      <c r="AK24" s="82">
        <v>0</v>
      </c>
      <c r="AL24" s="88" t="s">
        <v>879</v>
      </c>
      <c r="AM24" s="82" t="s">
        <v>930</v>
      </c>
      <c r="AN24" s="82" t="b">
        <v>0</v>
      </c>
      <c r="AO24" s="88" t="s">
        <v>855</v>
      </c>
      <c r="AP24" s="82" t="s">
        <v>196</v>
      </c>
      <c r="AQ24" s="82">
        <v>0</v>
      </c>
      <c r="AR24" s="82">
        <v>0</v>
      </c>
      <c r="AS24" s="82" t="s">
        <v>939</v>
      </c>
      <c r="AT24" s="82" t="s">
        <v>943</v>
      </c>
      <c r="AU24" s="82" t="s">
        <v>945</v>
      </c>
      <c r="AV24" s="82" t="s">
        <v>947</v>
      </c>
      <c r="AW24" s="82" t="s">
        <v>951</v>
      </c>
      <c r="AX24" s="82" t="s">
        <v>955</v>
      </c>
      <c r="AY24" s="82" t="s">
        <v>959</v>
      </c>
      <c r="AZ24" s="86" t="s">
        <v>961</v>
      </c>
      <c r="BA24">
        <v>3</v>
      </c>
      <c r="BB24" s="81" t="str">
        <f>REPLACE(INDEX(GroupVertices[Group],MATCH(Edges[[#This Row],[Vertex 1]],GroupVertices[Vertex],0)),1,1,"")</f>
        <v>4</v>
      </c>
      <c r="BC24" s="81" t="str">
        <f>REPLACE(INDEX(GroupVertices[Group],MATCH(Edges[[#This Row],[Vertex 2]],GroupVertices[Vertex],0)),1,1,"")</f>
        <v>4</v>
      </c>
      <c r="BD24" s="48"/>
      <c r="BE24" s="49"/>
      <c r="BF24" s="48"/>
      <c r="BG24" s="49"/>
      <c r="BH24" s="34"/>
      <c r="BI24" s="34"/>
      <c r="BJ24" s="48"/>
      <c r="BK24" s="49"/>
      <c r="BL24" s="48"/>
      <c r="BM24" s="48"/>
      <c r="BN24" s="49"/>
    </row>
    <row r="25" spans="1:66" ht="15">
      <c r="A25" s="66" t="s">
        <v>234</v>
      </c>
      <c r="B25" s="66" t="s">
        <v>291</v>
      </c>
      <c r="C25" s="67" t="s">
        <v>1535</v>
      </c>
      <c r="D25" s="68">
        <v>3.2</v>
      </c>
      <c r="E25" s="69" t="s">
        <v>136</v>
      </c>
      <c r="F25" s="70">
        <v>31.783333333333335</v>
      </c>
      <c r="G25" s="67"/>
      <c r="H25" s="71"/>
      <c r="I25" s="72"/>
      <c r="J25" s="72"/>
      <c r="K25" s="34" t="s">
        <v>66</v>
      </c>
      <c r="L25" s="80">
        <v>25</v>
      </c>
      <c r="M25" s="80"/>
      <c r="N25" s="74"/>
      <c r="O25" s="82" t="s">
        <v>311</v>
      </c>
      <c r="P25" s="84">
        <v>43507.72694444445</v>
      </c>
      <c r="Q25" s="82" t="s">
        <v>315</v>
      </c>
      <c r="R25" s="86" t="s">
        <v>440</v>
      </c>
      <c r="S25" s="82" t="s">
        <v>474</v>
      </c>
      <c r="T25" s="82" t="s">
        <v>494</v>
      </c>
      <c r="U25" s="82"/>
      <c r="V25" s="86" t="s">
        <v>556</v>
      </c>
      <c r="W25" s="84">
        <v>43507.72694444445</v>
      </c>
      <c r="X25" s="86" t="s">
        <v>589</v>
      </c>
      <c r="Y25" s="82"/>
      <c r="Z25" s="82"/>
      <c r="AA25" s="88" t="s">
        <v>723</v>
      </c>
      <c r="AB25" s="88" t="s">
        <v>855</v>
      </c>
      <c r="AC25" s="82" t="b">
        <v>0</v>
      </c>
      <c r="AD25" s="82">
        <v>1</v>
      </c>
      <c r="AE25" s="88" t="s">
        <v>881</v>
      </c>
      <c r="AF25" s="82" t="b">
        <v>0</v>
      </c>
      <c r="AG25" s="82" t="s">
        <v>914</v>
      </c>
      <c r="AH25" s="82"/>
      <c r="AI25" s="88" t="s">
        <v>879</v>
      </c>
      <c r="AJ25" s="82" t="b">
        <v>0</v>
      </c>
      <c r="AK25" s="82">
        <v>0</v>
      </c>
      <c r="AL25" s="88" t="s">
        <v>879</v>
      </c>
      <c r="AM25" s="82" t="s">
        <v>930</v>
      </c>
      <c r="AN25" s="82" t="b">
        <v>0</v>
      </c>
      <c r="AO25" s="88" t="s">
        <v>855</v>
      </c>
      <c r="AP25" s="82" t="s">
        <v>196</v>
      </c>
      <c r="AQ25" s="82">
        <v>0</v>
      </c>
      <c r="AR25" s="82">
        <v>0</v>
      </c>
      <c r="AS25" s="82" t="s">
        <v>939</v>
      </c>
      <c r="AT25" s="82" t="s">
        <v>943</v>
      </c>
      <c r="AU25" s="82" t="s">
        <v>945</v>
      </c>
      <c r="AV25" s="82" t="s">
        <v>947</v>
      </c>
      <c r="AW25" s="82" t="s">
        <v>951</v>
      </c>
      <c r="AX25" s="82" t="s">
        <v>955</v>
      </c>
      <c r="AY25" s="82" t="s">
        <v>959</v>
      </c>
      <c r="AZ25" s="86" t="s">
        <v>961</v>
      </c>
      <c r="BA25">
        <v>2</v>
      </c>
      <c r="BB25" s="81" t="str">
        <f>REPLACE(INDEX(GroupVertices[Group],MATCH(Edges[[#This Row],[Vertex 1]],GroupVertices[Vertex],0)),1,1,"")</f>
        <v>4</v>
      </c>
      <c r="BC25" s="81" t="str">
        <f>REPLACE(INDEX(GroupVertices[Group],MATCH(Edges[[#This Row],[Vertex 2]],GroupVertices[Vertex],0)),1,1,"")</f>
        <v>4</v>
      </c>
      <c r="BD25" s="48">
        <v>3</v>
      </c>
      <c r="BE25" s="49">
        <v>7.894736842105263</v>
      </c>
      <c r="BF25" s="48">
        <v>0</v>
      </c>
      <c r="BG25" s="49">
        <v>0</v>
      </c>
      <c r="BH25" s="34"/>
      <c r="BI25" s="34"/>
      <c r="BJ25" s="48">
        <v>35</v>
      </c>
      <c r="BK25" s="49">
        <v>92.10526315789474</v>
      </c>
      <c r="BL25" s="48">
        <v>38</v>
      </c>
      <c r="BM25" s="48">
        <v>0</v>
      </c>
      <c r="BN25" s="49">
        <v>0</v>
      </c>
    </row>
    <row r="26" spans="1:66" ht="15">
      <c r="A26" s="66" t="s">
        <v>235</v>
      </c>
      <c r="B26" s="66" t="s">
        <v>235</v>
      </c>
      <c r="C26" s="67" t="s">
        <v>1535</v>
      </c>
      <c r="D26" s="68">
        <v>3</v>
      </c>
      <c r="E26" s="69" t="s">
        <v>132</v>
      </c>
      <c r="F26" s="70">
        <v>32</v>
      </c>
      <c r="G26" s="67"/>
      <c r="H26" s="71"/>
      <c r="I26" s="72"/>
      <c r="J26" s="72"/>
      <c r="K26" s="34" t="s">
        <v>65</v>
      </c>
      <c r="L26" s="80">
        <v>26</v>
      </c>
      <c r="M26" s="80"/>
      <c r="N26" s="74"/>
      <c r="O26" s="82" t="s">
        <v>196</v>
      </c>
      <c r="P26" s="84">
        <v>43507.89627314815</v>
      </c>
      <c r="Q26" s="82" t="s">
        <v>316</v>
      </c>
      <c r="R26" s="82"/>
      <c r="S26" s="82"/>
      <c r="T26" s="82"/>
      <c r="U26" s="82"/>
      <c r="V26" s="86" t="s">
        <v>557</v>
      </c>
      <c r="W26" s="84">
        <v>43507.89627314815</v>
      </c>
      <c r="X26" s="86" t="s">
        <v>590</v>
      </c>
      <c r="Y26" s="82"/>
      <c r="Z26" s="82"/>
      <c r="AA26" s="88" t="s">
        <v>724</v>
      </c>
      <c r="AB26" s="82"/>
      <c r="AC26" s="82" t="b">
        <v>0</v>
      </c>
      <c r="AD26" s="82">
        <v>0</v>
      </c>
      <c r="AE26" s="88" t="s">
        <v>879</v>
      </c>
      <c r="AF26" s="82" t="b">
        <v>0</v>
      </c>
      <c r="AG26" s="82" t="s">
        <v>914</v>
      </c>
      <c r="AH26" s="82"/>
      <c r="AI26" s="88" t="s">
        <v>879</v>
      </c>
      <c r="AJ26" s="82" t="b">
        <v>0</v>
      </c>
      <c r="AK26" s="82">
        <v>0</v>
      </c>
      <c r="AL26" s="88" t="s">
        <v>879</v>
      </c>
      <c r="AM26" s="82" t="s">
        <v>931</v>
      </c>
      <c r="AN26" s="82" t="b">
        <v>0</v>
      </c>
      <c r="AO26" s="88" t="s">
        <v>724</v>
      </c>
      <c r="AP26" s="82" t="s">
        <v>196</v>
      </c>
      <c r="AQ26" s="82">
        <v>0</v>
      </c>
      <c r="AR26" s="82">
        <v>0</v>
      </c>
      <c r="AS26" s="82"/>
      <c r="AT26" s="82"/>
      <c r="AU26" s="82"/>
      <c r="AV26" s="82"/>
      <c r="AW26" s="82"/>
      <c r="AX26" s="82"/>
      <c r="AY26" s="82"/>
      <c r="AZ26" s="82"/>
      <c r="BA26">
        <v>1</v>
      </c>
      <c r="BB26" s="81" t="str">
        <f>REPLACE(INDEX(GroupVertices[Group],MATCH(Edges[[#This Row],[Vertex 1]],GroupVertices[Vertex],0)),1,1,"")</f>
        <v>7</v>
      </c>
      <c r="BC26" s="81" t="str">
        <f>REPLACE(INDEX(GroupVertices[Group],MATCH(Edges[[#This Row],[Vertex 2]],GroupVertices[Vertex],0)),1,1,"")</f>
        <v>7</v>
      </c>
      <c r="BD26" s="48">
        <v>0</v>
      </c>
      <c r="BE26" s="49">
        <v>0</v>
      </c>
      <c r="BF26" s="48">
        <v>0</v>
      </c>
      <c r="BG26" s="49">
        <v>0</v>
      </c>
      <c r="BH26" s="34"/>
      <c r="BI26" s="34"/>
      <c r="BJ26" s="48">
        <v>13</v>
      </c>
      <c r="BK26" s="49">
        <v>100</v>
      </c>
      <c r="BL26" s="48">
        <v>13</v>
      </c>
      <c r="BM26" s="48">
        <v>0</v>
      </c>
      <c r="BN26" s="49">
        <v>0</v>
      </c>
    </row>
    <row r="27" spans="1:66" ht="15">
      <c r="A27" s="66" t="s">
        <v>236</v>
      </c>
      <c r="B27" s="66" t="s">
        <v>292</v>
      </c>
      <c r="C27" s="67" t="s">
        <v>1535</v>
      </c>
      <c r="D27" s="68">
        <v>3</v>
      </c>
      <c r="E27" s="69" t="s">
        <v>132</v>
      </c>
      <c r="F27" s="70">
        <v>32</v>
      </c>
      <c r="G27" s="67"/>
      <c r="H27" s="71"/>
      <c r="I27" s="72"/>
      <c r="J27" s="72"/>
      <c r="K27" s="34" t="s">
        <v>65</v>
      </c>
      <c r="L27" s="80">
        <v>27</v>
      </c>
      <c r="M27" s="80"/>
      <c r="N27" s="74"/>
      <c r="O27" s="82" t="s">
        <v>310</v>
      </c>
      <c r="P27" s="84">
        <v>43509.354467592595</v>
      </c>
      <c r="Q27" s="82" t="s">
        <v>317</v>
      </c>
      <c r="R27" s="86" t="s">
        <v>441</v>
      </c>
      <c r="S27" s="82" t="s">
        <v>475</v>
      </c>
      <c r="T27" s="82"/>
      <c r="U27" s="82"/>
      <c r="V27" s="86" t="s">
        <v>558</v>
      </c>
      <c r="W27" s="84">
        <v>43509.354467592595</v>
      </c>
      <c r="X27" s="86" t="s">
        <v>591</v>
      </c>
      <c r="Y27" s="82"/>
      <c r="Z27" s="82"/>
      <c r="AA27" s="88" t="s">
        <v>725</v>
      </c>
      <c r="AB27" s="82"/>
      <c r="AC27" s="82" t="b">
        <v>0</v>
      </c>
      <c r="AD27" s="82">
        <v>1</v>
      </c>
      <c r="AE27" s="88" t="s">
        <v>879</v>
      </c>
      <c r="AF27" s="82" t="b">
        <v>0</v>
      </c>
      <c r="AG27" s="82" t="s">
        <v>916</v>
      </c>
      <c r="AH27" s="82"/>
      <c r="AI27" s="88" t="s">
        <v>879</v>
      </c>
      <c r="AJ27" s="82" t="b">
        <v>0</v>
      </c>
      <c r="AK27" s="82">
        <v>0</v>
      </c>
      <c r="AL27" s="88" t="s">
        <v>879</v>
      </c>
      <c r="AM27" s="82" t="s">
        <v>932</v>
      </c>
      <c r="AN27" s="82" t="b">
        <v>0</v>
      </c>
      <c r="AO27" s="88" t="s">
        <v>725</v>
      </c>
      <c r="AP27" s="82" t="s">
        <v>196</v>
      </c>
      <c r="AQ27" s="82">
        <v>0</v>
      </c>
      <c r="AR27" s="82">
        <v>0</v>
      </c>
      <c r="AS27" s="82"/>
      <c r="AT27" s="82"/>
      <c r="AU27" s="82"/>
      <c r="AV27" s="82"/>
      <c r="AW27" s="82"/>
      <c r="AX27" s="82"/>
      <c r="AY27" s="82"/>
      <c r="AZ27" s="82"/>
      <c r="BA27">
        <v>1</v>
      </c>
      <c r="BB27" s="81" t="str">
        <f>REPLACE(INDEX(GroupVertices[Group],MATCH(Edges[[#This Row],[Vertex 1]],GroupVertices[Vertex],0)),1,1,"")</f>
        <v>13</v>
      </c>
      <c r="BC27" s="81" t="str">
        <f>REPLACE(INDEX(GroupVertices[Group],MATCH(Edges[[#This Row],[Vertex 2]],GroupVertices[Vertex],0)),1,1,"")</f>
        <v>13</v>
      </c>
      <c r="BD27" s="48">
        <v>0</v>
      </c>
      <c r="BE27" s="49">
        <v>0</v>
      </c>
      <c r="BF27" s="48">
        <v>1</v>
      </c>
      <c r="BG27" s="49">
        <v>3.5714285714285716</v>
      </c>
      <c r="BH27" s="34"/>
      <c r="BI27" s="34"/>
      <c r="BJ27" s="48">
        <v>27</v>
      </c>
      <c r="BK27" s="49">
        <v>96.42857142857143</v>
      </c>
      <c r="BL27" s="48">
        <v>28</v>
      </c>
      <c r="BM27" s="48">
        <v>0</v>
      </c>
      <c r="BN27" s="49">
        <v>0</v>
      </c>
    </row>
    <row r="28" spans="1:66" ht="15">
      <c r="A28" s="66" t="s">
        <v>236</v>
      </c>
      <c r="B28" s="66" t="s">
        <v>236</v>
      </c>
      <c r="C28" s="67" t="s">
        <v>1535</v>
      </c>
      <c r="D28" s="68">
        <v>3</v>
      </c>
      <c r="E28" s="69" t="s">
        <v>132</v>
      </c>
      <c r="F28" s="70">
        <v>32</v>
      </c>
      <c r="G28" s="67"/>
      <c r="H28" s="71"/>
      <c r="I28" s="72"/>
      <c r="J28" s="72"/>
      <c r="K28" s="34" t="s">
        <v>65</v>
      </c>
      <c r="L28" s="80">
        <v>28</v>
      </c>
      <c r="M28" s="80"/>
      <c r="N28" s="74"/>
      <c r="O28" s="82" t="s">
        <v>196</v>
      </c>
      <c r="P28" s="84">
        <v>43507.35444444444</v>
      </c>
      <c r="Q28" s="82" t="s">
        <v>318</v>
      </c>
      <c r="R28" s="86" t="s">
        <v>442</v>
      </c>
      <c r="S28" s="82" t="s">
        <v>476</v>
      </c>
      <c r="T28" s="82" t="s">
        <v>495</v>
      </c>
      <c r="U28" s="82"/>
      <c r="V28" s="86" t="s">
        <v>558</v>
      </c>
      <c r="W28" s="84">
        <v>43507.35444444444</v>
      </c>
      <c r="X28" s="86" t="s">
        <v>592</v>
      </c>
      <c r="Y28" s="82"/>
      <c r="Z28" s="82"/>
      <c r="AA28" s="88" t="s">
        <v>726</v>
      </c>
      <c r="AB28" s="82"/>
      <c r="AC28" s="82" t="b">
        <v>0</v>
      </c>
      <c r="AD28" s="82">
        <v>0</v>
      </c>
      <c r="AE28" s="88" t="s">
        <v>879</v>
      </c>
      <c r="AF28" s="82" t="b">
        <v>0</v>
      </c>
      <c r="AG28" s="82" t="s">
        <v>916</v>
      </c>
      <c r="AH28" s="82"/>
      <c r="AI28" s="88" t="s">
        <v>879</v>
      </c>
      <c r="AJ28" s="82" t="b">
        <v>0</v>
      </c>
      <c r="AK28" s="82">
        <v>0</v>
      </c>
      <c r="AL28" s="88" t="s">
        <v>879</v>
      </c>
      <c r="AM28" s="82" t="s">
        <v>932</v>
      </c>
      <c r="AN28" s="82" t="b">
        <v>0</v>
      </c>
      <c r="AO28" s="88" t="s">
        <v>726</v>
      </c>
      <c r="AP28" s="82" t="s">
        <v>196</v>
      </c>
      <c r="AQ28" s="82">
        <v>0</v>
      </c>
      <c r="AR28" s="82">
        <v>0</v>
      </c>
      <c r="AS28" s="82"/>
      <c r="AT28" s="82"/>
      <c r="AU28" s="82"/>
      <c r="AV28" s="82"/>
      <c r="AW28" s="82"/>
      <c r="AX28" s="82"/>
      <c r="AY28" s="82"/>
      <c r="AZ28" s="82"/>
      <c r="BA28">
        <v>1</v>
      </c>
      <c r="BB28" s="81" t="str">
        <f>REPLACE(INDEX(GroupVertices[Group],MATCH(Edges[[#This Row],[Vertex 1]],GroupVertices[Vertex],0)),1,1,"")</f>
        <v>13</v>
      </c>
      <c r="BC28" s="81" t="str">
        <f>REPLACE(INDEX(GroupVertices[Group],MATCH(Edges[[#This Row],[Vertex 2]],GroupVertices[Vertex],0)),1,1,"")</f>
        <v>13</v>
      </c>
      <c r="BD28" s="48">
        <v>0</v>
      </c>
      <c r="BE28" s="49">
        <v>0</v>
      </c>
      <c r="BF28" s="48">
        <v>0</v>
      </c>
      <c r="BG28" s="49">
        <v>0</v>
      </c>
      <c r="BH28" s="34"/>
      <c r="BI28" s="34"/>
      <c r="BJ28" s="48">
        <v>36</v>
      </c>
      <c r="BK28" s="49">
        <v>100</v>
      </c>
      <c r="BL28" s="48">
        <v>36</v>
      </c>
      <c r="BM28" s="48">
        <v>0</v>
      </c>
      <c r="BN28" s="49">
        <v>0</v>
      </c>
    </row>
    <row r="29" spans="1:66" ht="15">
      <c r="A29" s="66" t="s">
        <v>237</v>
      </c>
      <c r="B29" s="66" t="s">
        <v>293</v>
      </c>
      <c r="C29" s="67" t="s">
        <v>1535</v>
      </c>
      <c r="D29" s="68">
        <v>3</v>
      </c>
      <c r="E29" s="69" t="s">
        <v>132</v>
      </c>
      <c r="F29" s="70">
        <v>32</v>
      </c>
      <c r="G29" s="67"/>
      <c r="H29" s="71"/>
      <c r="I29" s="72"/>
      <c r="J29" s="72"/>
      <c r="K29" s="34" t="s">
        <v>65</v>
      </c>
      <c r="L29" s="80">
        <v>29</v>
      </c>
      <c r="M29" s="80"/>
      <c r="N29" s="74"/>
      <c r="O29" s="82" t="s">
        <v>311</v>
      </c>
      <c r="P29" s="84">
        <v>43509.88255787037</v>
      </c>
      <c r="Q29" s="82" t="s">
        <v>319</v>
      </c>
      <c r="R29" s="82"/>
      <c r="S29" s="82"/>
      <c r="T29" s="82" t="s">
        <v>496</v>
      </c>
      <c r="U29" s="82"/>
      <c r="V29" s="86" t="s">
        <v>559</v>
      </c>
      <c r="W29" s="84">
        <v>43509.88255787037</v>
      </c>
      <c r="X29" s="86" t="s">
        <v>593</v>
      </c>
      <c r="Y29" s="82"/>
      <c r="Z29" s="82"/>
      <c r="AA29" s="88" t="s">
        <v>727</v>
      </c>
      <c r="AB29" s="88" t="s">
        <v>856</v>
      </c>
      <c r="AC29" s="82" t="b">
        <v>0</v>
      </c>
      <c r="AD29" s="82">
        <v>0</v>
      </c>
      <c r="AE29" s="88" t="s">
        <v>882</v>
      </c>
      <c r="AF29" s="82" t="b">
        <v>0</v>
      </c>
      <c r="AG29" s="82" t="s">
        <v>917</v>
      </c>
      <c r="AH29" s="82"/>
      <c r="AI29" s="88" t="s">
        <v>879</v>
      </c>
      <c r="AJ29" s="82" t="b">
        <v>0</v>
      </c>
      <c r="AK29" s="82">
        <v>0</v>
      </c>
      <c r="AL29" s="88" t="s">
        <v>879</v>
      </c>
      <c r="AM29" s="82" t="s">
        <v>928</v>
      </c>
      <c r="AN29" s="82" t="b">
        <v>0</v>
      </c>
      <c r="AO29" s="88" t="s">
        <v>856</v>
      </c>
      <c r="AP29" s="82" t="s">
        <v>196</v>
      </c>
      <c r="AQ29" s="82">
        <v>0</v>
      </c>
      <c r="AR29" s="82">
        <v>0</v>
      </c>
      <c r="AS29" s="82"/>
      <c r="AT29" s="82"/>
      <c r="AU29" s="82"/>
      <c r="AV29" s="82"/>
      <c r="AW29" s="82"/>
      <c r="AX29" s="82"/>
      <c r="AY29" s="82"/>
      <c r="AZ29" s="82"/>
      <c r="BA29">
        <v>1</v>
      </c>
      <c r="BB29" s="81" t="str">
        <f>REPLACE(INDEX(GroupVertices[Group],MATCH(Edges[[#This Row],[Vertex 1]],GroupVertices[Vertex],0)),1,1,"")</f>
        <v>12</v>
      </c>
      <c r="BC29" s="81" t="str">
        <f>REPLACE(INDEX(GroupVertices[Group],MATCH(Edges[[#This Row],[Vertex 2]],GroupVertices[Vertex],0)),1,1,"")</f>
        <v>12</v>
      </c>
      <c r="BD29" s="48">
        <v>0</v>
      </c>
      <c r="BE29" s="49">
        <v>0</v>
      </c>
      <c r="BF29" s="48">
        <v>0</v>
      </c>
      <c r="BG29" s="49">
        <v>0</v>
      </c>
      <c r="BH29" s="34"/>
      <c r="BI29" s="34"/>
      <c r="BJ29" s="48">
        <v>14</v>
      </c>
      <c r="BK29" s="49">
        <v>100</v>
      </c>
      <c r="BL29" s="48">
        <v>14</v>
      </c>
      <c r="BM29" s="48">
        <v>0</v>
      </c>
      <c r="BN29" s="49">
        <v>0</v>
      </c>
    </row>
    <row r="30" spans="1:66" ht="15">
      <c r="A30" s="66" t="s">
        <v>238</v>
      </c>
      <c r="B30" s="66" t="s">
        <v>250</v>
      </c>
      <c r="C30" s="67" t="s">
        <v>1535</v>
      </c>
      <c r="D30" s="68">
        <v>3</v>
      </c>
      <c r="E30" s="69" t="s">
        <v>132</v>
      </c>
      <c r="F30" s="70">
        <v>32</v>
      </c>
      <c r="G30" s="67"/>
      <c r="H30" s="71"/>
      <c r="I30" s="72"/>
      <c r="J30" s="72"/>
      <c r="K30" s="34" t="s">
        <v>65</v>
      </c>
      <c r="L30" s="80">
        <v>30</v>
      </c>
      <c r="M30" s="80"/>
      <c r="N30" s="74"/>
      <c r="O30" s="82" t="s">
        <v>311</v>
      </c>
      <c r="P30" s="84">
        <v>43509.905625</v>
      </c>
      <c r="Q30" s="82" t="s">
        <v>320</v>
      </c>
      <c r="R30" s="82"/>
      <c r="S30" s="82"/>
      <c r="T30" s="82"/>
      <c r="U30" s="82"/>
      <c r="V30" s="86" t="s">
        <v>560</v>
      </c>
      <c r="W30" s="84">
        <v>43509.905625</v>
      </c>
      <c r="X30" s="86" t="s">
        <v>594</v>
      </c>
      <c r="Y30" s="82"/>
      <c r="Z30" s="82"/>
      <c r="AA30" s="88" t="s">
        <v>728</v>
      </c>
      <c r="AB30" s="88" t="s">
        <v>857</v>
      </c>
      <c r="AC30" s="82" t="b">
        <v>0</v>
      </c>
      <c r="AD30" s="82">
        <v>0</v>
      </c>
      <c r="AE30" s="88" t="s">
        <v>883</v>
      </c>
      <c r="AF30" s="82" t="b">
        <v>0</v>
      </c>
      <c r="AG30" s="82" t="s">
        <v>914</v>
      </c>
      <c r="AH30" s="82"/>
      <c r="AI30" s="88" t="s">
        <v>879</v>
      </c>
      <c r="AJ30" s="82" t="b">
        <v>0</v>
      </c>
      <c r="AK30" s="82">
        <v>0</v>
      </c>
      <c r="AL30" s="88" t="s">
        <v>879</v>
      </c>
      <c r="AM30" s="82" t="s">
        <v>930</v>
      </c>
      <c r="AN30" s="82" t="b">
        <v>0</v>
      </c>
      <c r="AO30" s="88" t="s">
        <v>857</v>
      </c>
      <c r="AP30" s="82" t="s">
        <v>196</v>
      </c>
      <c r="AQ30" s="82">
        <v>0</v>
      </c>
      <c r="AR30" s="82">
        <v>0</v>
      </c>
      <c r="AS30" s="82"/>
      <c r="AT30" s="82"/>
      <c r="AU30" s="82"/>
      <c r="AV30" s="82"/>
      <c r="AW30" s="82"/>
      <c r="AX30" s="82"/>
      <c r="AY30" s="82"/>
      <c r="AZ30" s="82"/>
      <c r="BA30">
        <v>1</v>
      </c>
      <c r="BB30" s="81" t="str">
        <f>REPLACE(INDEX(GroupVertices[Group],MATCH(Edges[[#This Row],[Vertex 1]],GroupVertices[Vertex],0)),1,1,"")</f>
        <v>1</v>
      </c>
      <c r="BC30" s="81" t="str">
        <f>REPLACE(INDEX(GroupVertices[Group],MATCH(Edges[[#This Row],[Vertex 2]],GroupVertices[Vertex],0)),1,1,"")</f>
        <v>1</v>
      </c>
      <c r="BD30" s="48">
        <v>5</v>
      </c>
      <c r="BE30" s="49">
        <v>10.869565217391305</v>
      </c>
      <c r="BF30" s="48">
        <v>0</v>
      </c>
      <c r="BG30" s="49">
        <v>0</v>
      </c>
      <c r="BH30" s="34"/>
      <c r="BI30" s="34"/>
      <c r="BJ30" s="48">
        <v>41</v>
      </c>
      <c r="BK30" s="49">
        <v>89.1304347826087</v>
      </c>
      <c r="BL30" s="48">
        <v>46</v>
      </c>
      <c r="BM30" s="48">
        <v>0</v>
      </c>
      <c r="BN30" s="49">
        <v>0</v>
      </c>
    </row>
    <row r="31" spans="1:66" ht="15">
      <c r="A31" s="66" t="s">
        <v>239</v>
      </c>
      <c r="B31" s="66" t="s">
        <v>239</v>
      </c>
      <c r="C31" s="67" t="s">
        <v>1535</v>
      </c>
      <c r="D31" s="68">
        <v>3</v>
      </c>
      <c r="E31" s="69" t="s">
        <v>132</v>
      </c>
      <c r="F31" s="70">
        <v>32</v>
      </c>
      <c r="G31" s="67"/>
      <c r="H31" s="71"/>
      <c r="I31" s="72"/>
      <c r="J31" s="72"/>
      <c r="K31" s="34" t="s">
        <v>65</v>
      </c>
      <c r="L31" s="80">
        <v>31</v>
      </c>
      <c r="M31" s="80"/>
      <c r="N31" s="74"/>
      <c r="O31" s="82" t="s">
        <v>196</v>
      </c>
      <c r="P31" s="84">
        <v>43512.375023148146</v>
      </c>
      <c r="Q31" s="82" t="s">
        <v>321</v>
      </c>
      <c r="R31" s="86" t="s">
        <v>443</v>
      </c>
      <c r="S31" s="82" t="s">
        <v>477</v>
      </c>
      <c r="T31" s="82" t="s">
        <v>497</v>
      </c>
      <c r="U31" s="86" t="s">
        <v>533</v>
      </c>
      <c r="V31" s="86" t="s">
        <v>533</v>
      </c>
      <c r="W31" s="84">
        <v>43512.375023148146</v>
      </c>
      <c r="X31" s="86" t="s">
        <v>595</v>
      </c>
      <c r="Y31" s="82"/>
      <c r="Z31" s="82"/>
      <c r="AA31" s="88" t="s">
        <v>729</v>
      </c>
      <c r="AB31" s="82"/>
      <c r="AC31" s="82" t="b">
        <v>0</v>
      </c>
      <c r="AD31" s="82">
        <v>3</v>
      </c>
      <c r="AE31" s="88" t="s">
        <v>879</v>
      </c>
      <c r="AF31" s="82" t="b">
        <v>0</v>
      </c>
      <c r="AG31" s="82" t="s">
        <v>917</v>
      </c>
      <c r="AH31" s="82"/>
      <c r="AI31" s="88" t="s">
        <v>879</v>
      </c>
      <c r="AJ31" s="82" t="b">
        <v>0</v>
      </c>
      <c r="AK31" s="82">
        <v>0</v>
      </c>
      <c r="AL31" s="88" t="s">
        <v>879</v>
      </c>
      <c r="AM31" s="82" t="s">
        <v>928</v>
      </c>
      <c r="AN31" s="82" t="b">
        <v>0</v>
      </c>
      <c r="AO31" s="88" t="s">
        <v>729</v>
      </c>
      <c r="AP31" s="82" t="s">
        <v>196</v>
      </c>
      <c r="AQ31" s="82">
        <v>0</v>
      </c>
      <c r="AR31" s="82">
        <v>0</v>
      </c>
      <c r="AS31" s="82"/>
      <c r="AT31" s="82"/>
      <c r="AU31" s="82"/>
      <c r="AV31" s="82"/>
      <c r="AW31" s="82"/>
      <c r="AX31" s="82"/>
      <c r="AY31" s="82"/>
      <c r="AZ31" s="82"/>
      <c r="BA31">
        <v>1</v>
      </c>
      <c r="BB31" s="81" t="str">
        <f>REPLACE(INDEX(GroupVertices[Group],MATCH(Edges[[#This Row],[Vertex 1]],GroupVertices[Vertex],0)),1,1,"")</f>
        <v>7</v>
      </c>
      <c r="BC31" s="81" t="str">
        <f>REPLACE(INDEX(GroupVertices[Group],MATCH(Edges[[#This Row],[Vertex 2]],GroupVertices[Vertex],0)),1,1,"")</f>
        <v>7</v>
      </c>
      <c r="BD31" s="48">
        <v>0</v>
      </c>
      <c r="BE31" s="49">
        <v>0</v>
      </c>
      <c r="BF31" s="48">
        <v>0</v>
      </c>
      <c r="BG31" s="49">
        <v>0</v>
      </c>
      <c r="BH31" s="34"/>
      <c r="BI31" s="34"/>
      <c r="BJ31" s="48">
        <v>32</v>
      </c>
      <c r="BK31" s="49">
        <v>100</v>
      </c>
      <c r="BL31" s="48">
        <v>32</v>
      </c>
      <c r="BM31" s="48">
        <v>0</v>
      </c>
      <c r="BN31" s="49">
        <v>0</v>
      </c>
    </row>
    <row r="32" spans="1:66" ht="15">
      <c r="A32" s="66" t="s">
        <v>240</v>
      </c>
      <c r="B32" s="66" t="s">
        <v>250</v>
      </c>
      <c r="C32" s="67" t="s">
        <v>1535</v>
      </c>
      <c r="D32" s="68">
        <v>3</v>
      </c>
      <c r="E32" s="69" t="s">
        <v>132</v>
      </c>
      <c r="F32" s="70">
        <v>32</v>
      </c>
      <c r="G32" s="67"/>
      <c r="H32" s="71"/>
      <c r="I32" s="72"/>
      <c r="J32" s="72"/>
      <c r="K32" s="34" t="s">
        <v>65</v>
      </c>
      <c r="L32" s="80">
        <v>32</v>
      </c>
      <c r="M32" s="80"/>
      <c r="N32" s="74"/>
      <c r="O32" s="82" t="s">
        <v>310</v>
      </c>
      <c r="P32" s="84">
        <v>43513.97222222222</v>
      </c>
      <c r="Q32" s="82" t="s">
        <v>322</v>
      </c>
      <c r="R32" s="86" t="s">
        <v>444</v>
      </c>
      <c r="S32" s="82" t="s">
        <v>478</v>
      </c>
      <c r="T32" s="82"/>
      <c r="U32" s="82"/>
      <c r="V32" s="86" t="s">
        <v>561</v>
      </c>
      <c r="W32" s="84">
        <v>43513.97222222222</v>
      </c>
      <c r="X32" s="86" t="s">
        <v>596</v>
      </c>
      <c r="Y32" s="82"/>
      <c r="Z32" s="82"/>
      <c r="AA32" s="88" t="s">
        <v>730</v>
      </c>
      <c r="AB32" s="82"/>
      <c r="AC32" s="82" t="b">
        <v>0</v>
      </c>
      <c r="AD32" s="82">
        <v>1</v>
      </c>
      <c r="AE32" s="88" t="s">
        <v>879</v>
      </c>
      <c r="AF32" s="82" t="b">
        <v>0</v>
      </c>
      <c r="AG32" s="82" t="s">
        <v>914</v>
      </c>
      <c r="AH32" s="82"/>
      <c r="AI32" s="88" t="s">
        <v>879</v>
      </c>
      <c r="AJ32" s="82" t="b">
        <v>0</v>
      </c>
      <c r="AK32" s="82">
        <v>0</v>
      </c>
      <c r="AL32" s="88" t="s">
        <v>879</v>
      </c>
      <c r="AM32" s="82" t="s">
        <v>933</v>
      </c>
      <c r="AN32" s="82" t="b">
        <v>0</v>
      </c>
      <c r="AO32" s="88" t="s">
        <v>730</v>
      </c>
      <c r="AP32" s="82" t="s">
        <v>196</v>
      </c>
      <c r="AQ32" s="82">
        <v>0</v>
      </c>
      <c r="AR32" s="82">
        <v>0</v>
      </c>
      <c r="AS32" s="82"/>
      <c r="AT32" s="82"/>
      <c r="AU32" s="82"/>
      <c r="AV32" s="82"/>
      <c r="AW32" s="82"/>
      <c r="AX32" s="82"/>
      <c r="AY32" s="82"/>
      <c r="AZ32" s="82"/>
      <c r="BA32">
        <v>1</v>
      </c>
      <c r="BB32" s="81" t="str">
        <f>REPLACE(INDEX(GroupVertices[Group],MATCH(Edges[[#This Row],[Vertex 1]],GroupVertices[Vertex],0)),1,1,"")</f>
        <v>1</v>
      </c>
      <c r="BC32" s="81" t="str">
        <f>REPLACE(INDEX(GroupVertices[Group],MATCH(Edges[[#This Row],[Vertex 2]],GroupVertices[Vertex],0)),1,1,"")</f>
        <v>1</v>
      </c>
      <c r="BD32" s="48">
        <v>0</v>
      </c>
      <c r="BE32" s="49">
        <v>0</v>
      </c>
      <c r="BF32" s="48">
        <v>0</v>
      </c>
      <c r="BG32" s="49">
        <v>0</v>
      </c>
      <c r="BH32" s="34"/>
      <c r="BI32" s="34"/>
      <c r="BJ32" s="48">
        <v>28</v>
      </c>
      <c r="BK32" s="49">
        <v>100</v>
      </c>
      <c r="BL32" s="48">
        <v>28</v>
      </c>
      <c r="BM32" s="48">
        <v>0</v>
      </c>
      <c r="BN32" s="49">
        <v>0</v>
      </c>
    </row>
    <row r="33" spans="1:66" ht="15">
      <c r="A33" s="66" t="s">
        <v>241</v>
      </c>
      <c r="B33" s="66" t="s">
        <v>294</v>
      </c>
      <c r="C33" s="67" t="s">
        <v>1535</v>
      </c>
      <c r="D33" s="68">
        <v>3</v>
      </c>
      <c r="E33" s="69" t="s">
        <v>132</v>
      </c>
      <c r="F33" s="70">
        <v>32</v>
      </c>
      <c r="G33" s="67"/>
      <c r="H33" s="71"/>
      <c r="I33" s="72"/>
      <c r="J33" s="72"/>
      <c r="K33" s="34" t="s">
        <v>65</v>
      </c>
      <c r="L33" s="80">
        <v>33</v>
      </c>
      <c r="M33" s="80"/>
      <c r="N33" s="74"/>
      <c r="O33" s="82" t="s">
        <v>310</v>
      </c>
      <c r="P33" s="84">
        <v>43514.76462962963</v>
      </c>
      <c r="Q33" s="82" t="s">
        <v>323</v>
      </c>
      <c r="R33" s="82"/>
      <c r="S33" s="82"/>
      <c r="T33" s="82"/>
      <c r="U33" s="82"/>
      <c r="V33" s="86" t="s">
        <v>562</v>
      </c>
      <c r="W33" s="84">
        <v>43514.76462962963</v>
      </c>
      <c r="X33" s="86" t="s">
        <v>597</v>
      </c>
      <c r="Y33" s="82"/>
      <c r="Z33" s="82"/>
      <c r="AA33" s="88" t="s">
        <v>731</v>
      </c>
      <c r="AB33" s="82"/>
      <c r="AC33" s="82" t="b">
        <v>0</v>
      </c>
      <c r="AD33" s="82">
        <v>0</v>
      </c>
      <c r="AE33" s="88" t="s">
        <v>879</v>
      </c>
      <c r="AF33" s="82" t="b">
        <v>0</v>
      </c>
      <c r="AG33" s="82" t="s">
        <v>914</v>
      </c>
      <c r="AH33" s="82"/>
      <c r="AI33" s="88" t="s">
        <v>879</v>
      </c>
      <c r="AJ33" s="82" t="b">
        <v>0</v>
      </c>
      <c r="AK33" s="82">
        <v>0</v>
      </c>
      <c r="AL33" s="88" t="s">
        <v>879</v>
      </c>
      <c r="AM33" s="82" t="s">
        <v>930</v>
      </c>
      <c r="AN33" s="82" t="b">
        <v>0</v>
      </c>
      <c r="AO33" s="88" t="s">
        <v>731</v>
      </c>
      <c r="AP33" s="82" t="s">
        <v>196</v>
      </c>
      <c r="AQ33" s="82">
        <v>0</v>
      </c>
      <c r="AR33" s="82">
        <v>0</v>
      </c>
      <c r="AS33" s="82"/>
      <c r="AT33" s="82"/>
      <c r="AU33" s="82"/>
      <c r="AV33" s="82"/>
      <c r="AW33" s="82"/>
      <c r="AX33" s="82"/>
      <c r="AY33" s="82"/>
      <c r="AZ33" s="82"/>
      <c r="BA33">
        <v>1</v>
      </c>
      <c r="BB33" s="81" t="str">
        <f>REPLACE(INDEX(GroupVertices[Group],MATCH(Edges[[#This Row],[Vertex 1]],GroupVertices[Vertex],0)),1,1,"")</f>
        <v>11</v>
      </c>
      <c r="BC33" s="81" t="str">
        <f>REPLACE(INDEX(GroupVertices[Group],MATCH(Edges[[#This Row],[Vertex 2]],GroupVertices[Vertex],0)),1,1,"")</f>
        <v>11</v>
      </c>
      <c r="BD33" s="48">
        <v>0</v>
      </c>
      <c r="BE33" s="49">
        <v>0</v>
      </c>
      <c r="BF33" s="48">
        <v>1</v>
      </c>
      <c r="BG33" s="49">
        <v>2</v>
      </c>
      <c r="BH33" s="34"/>
      <c r="BI33" s="34"/>
      <c r="BJ33" s="48">
        <v>49</v>
      </c>
      <c r="BK33" s="49">
        <v>98</v>
      </c>
      <c r="BL33" s="48">
        <v>50</v>
      </c>
      <c r="BM33" s="48">
        <v>0</v>
      </c>
      <c r="BN33" s="49">
        <v>0</v>
      </c>
    </row>
    <row r="34" spans="1:66" ht="15">
      <c r="A34" s="66" t="s">
        <v>241</v>
      </c>
      <c r="B34" s="66" t="s">
        <v>250</v>
      </c>
      <c r="C34" s="67" t="s">
        <v>1535</v>
      </c>
      <c r="D34" s="68">
        <v>3</v>
      </c>
      <c r="E34" s="69" t="s">
        <v>132</v>
      </c>
      <c r="F34" s="70">
        <v>32</v>
      </c>
      <c r="G34" s="67"/>
      <c r="H34" s="71"/>
      <c r="I34" s="72"/>
      <c r="J34" s="72"/>
      <c r="K34" s="34" t="s">
        <v>65</v>
      </c>
      <c r="L34" s="80">
        <v>34</v>
      </c>
      <c r="M34" s="80"/>
      <c r="N34" s="74"/>
      <c r="O34" s="82" t="s">
        <v>310</v>
      </c>
      <c r="P34" s="84">
        <v>43514.76462962963</v>
      </c>
      <c r="Q34" s="82" t="s">
        <v>323</v>
      </c>
      <c r="R34" s="82"/>
      <c r="S34" s="82"/>
      <c r="T34" s="82"/>
      <c r="U34" s="82"/>
      <c r="V34" s="86" t="s">
        <v>562</v>
      </c>
      <c r="W34" s="84">
        <v>43514.76462962963</v>
      </c>
      <c r="X34" s="86" t="s">
        <v>597</v>
      </c>
      <c r="Y34" s="82"/>
      <c r="Z34" s="82"/>
      <c r="AA34" s="88" t="s">
        <v>731</v>
      </c>
      <c r="AB34" s="82"/>
      <c r="AC34" s="82" t="b">
        <v>0</v>
      </c>
      <c r="AD34" s="82">
        <v>0</v>
      </c>
      <c r="AE34" s="88" t="s">
        <v>879</v>
      </c>
      <c r="AF34" s="82" t="b">
        <v>0</v>
      </c>
      <c r="AG34" s="82" t="s">
        <v>914</v>
      </c>
      <c r="AH34" s="82"/>
      <c r="AI34" s="88" t="s">
        <v>879</v>
      </c>
      <c r="AJ34" s="82" t="b">
        <v>0</v>
      </c>
      <c r="AK34" s="82">
        <v>0</v>
      </c>
      <c r="AL34" s="88" t="s">
        <v>879</v>
      </c>
      <c r="AM34" s="82" t="s">
        <v>930</v>
      </c>
      <c r="AN34" s="82" t="b">
        <v>0</v>
      </c>
      <c r="AO34" s="88" t="s">
        <v>731</v>
      </c>
      <c r="AP34" s="82" t="s">
        <v>196</v>
      </c>
      <c r="AQ34" s="82">
        <v>0</v>
      </c>
      <c r="AR34" s="82">
        <v>0</v>
      </c>
      <c r="AS34" s="82"/>
      <c r="AT34" s="82"/>
      <c r="AU34" s="82"/>
      <c r="AV34" s="82"/>
      <c r="AW34" s="82"/>
      <c r="AX34" s="82"/>
      <c r="AY34" s="82"/>
      <c r="AZ34" s="82"/>
      <c r="BA34">
        <v>1</v>
      </c>
      <c r="BB34" s="81" t="str">
        <f>REPLACE(INDEX(GroupVertices[Group],MATCH(Edges[[#This Row],[Vertex 1]],GroupVertices[Vertex],0)),1,1,"")</f>
        <v>11</v>
      </c>
      <c r="BC34" s="81" t="str">
        <f>REPLACE(INDEX(GroupVertices[Group],MATCH(Edges[[#This Row],[Vertex 2]],GroupVertices[Vertex],0)),1,1,"")</f>
        <v>1</v>
      </c>
      <c r="BD34" s="48"/>
      <c r="BE34" s="49"/>
      <c r="BF34" s="48"/>
      <c r="BG34" s="49"/>
      <c r="BH34" s="34"/>
      <c r="BI34" s="34"/>
      <c r="BJ34" s="48"/>
      <c r="BK34" s="49"/>
      <c r="BL34" s="48"/>
      <c r="BM34" s="48"/>
      <c r="BN34" s="49"/>
    </row>
    <row r="35" spans="1:66" ht="15">
      <c r="A35" s="66" t="s">
        <v>242</v>
      </c>
      <c r="B35" s="66" t="s">
        <v>295</v>
      </c>
      <c r="C35" s="67" t="s">
        <v>1535</v>
      </c>
      <c r="D35" s="68">
        <v>3</v>
      </c>
      <c r="E35" s="69" t="s">
        <v>132</v>
      </c>
      <c r="F35" s="70">
        <v>32</v>
      </c>
      <c r="G35" s="67"/>
      <c r="H35" s="71"/>
      <c r="I35" s="72"/>
      <c r="J35" s="72"/>
      <c r="K35" s="34" t="s">
        <v>65</v>
      </c>
      <c r="L35" s="80">
        <v>35</v>
      </c>
      <c r="M35" s="80"/>
      <c r="N35" s="74"/>
      <c r="O35" s="82" t="s">
        <v>311</v>
      </c>
      <c r="P35" s="84">
        <v>43514.78875</v>
      </c>
      <c r="Q35" s="82" t="s">
        <v>324</v>
      </c>
      <c r="R35" s="82"/>
      <c r="S35" s="82"/>
      <c r="T35" s="82"/>
      <c r="U35" s="82"/>
      <c r="V35" s="86" t="s">
        <v>563</v>
      </c>
      <c r="W35" s="84">
        <v>43514.78875</v>
      </c>
      <c r="X35" s="86" t="s">
        <v>598</v>
      </c>
      <c r="Y35" s="82"/>
      <c r="Z35" s="82"/>
      <c r="AA35" s="88" t="s">
        <v>732</v>
      </c>
      <c r="AB35" s="88" t="s">
        <v>858</v>
      </c>
      <c r="AC35" s="82" t="b">
        <v>0</v>
      </c>
      <c r="AD35" s="82">
        <v>4</v>
      </c>
      <c r="AE35" s="88" t="s">
        <v>884</v>
      </c>
      <c r="AF35" s="82" t="b">
        <v>0</v>
      </c>
      <c r="AG35" s="82" t="s">
        <v>918</v>
      </c>
      <c r="AH35" s="82"/>
      <c r="AI35" s="88" t="s">
        <v>879</v>
      </c>
      <c r="AJ35" s="82" t="b">
        <v>0</v>
      </c>
      <c r="AK35" s="82">
        <v>0</v>
      </c>
      <c r="AL35" s="88" t="s">
        <v>879</v>
      </c>
      <c r="AM35" s="82" t="s">
        <v>930</v>
      </c>
      <c r="AN35" s="82" t="b">
        <v>0</v>
      </c>
      <c r="AO35" s="88" t="s">
        <v>858</v>
      </c>
      <c r="AP35" s="82" t="s">
        <v>196</v>
      </c>
      <c r="AQ35" s="82">
        <v>0</v>
      </c>
      <c r="AR35" s="82">
        <v>0</v>
      </c>
      <c r="AS35" s="82"/>
      <c r="AT35" s="82"/>
      <c r="AU35" s="82"/>
      <c r="AV35" s="82"/>
      <c r="AW35" s="82"/>
      <c r="AX35" s="82"/>
      <c r="AY35" s="82"/>
      <c r="AZ35" s="82"/>
      <c r="BA35">
        <v>1</v>
      </c>
      <c r="BB35" s="81" t="str">
        <f>REPLACE(INDEX(GroupVertices[Group],MATCH(Edges[[#This Row],[Vertex 1]],GroupVertices[Vertex],0)),1,1,"")</f>
        <v>10</v>
      </c>
      <c r="BC35" s="81" t="str">
        <f>REPLACE(INDEX(GroupVertices[Group],MATCH(Edges[[#This Row],[Vertex 2]],GroupVertices[Vertex],0)),1,1,"")</f>
        <v>10</v>
      </c>
      <c r="BD35" s="48">
        <v>1</v>
      </c>
      <c r="BE35" s="49">
        <v>6.25</v>
      </c>
      <c r="BF35" s="48">
        <v>0</v>
      </c>
      <c r="BG35" s="49">
        <v>0</v>
      </c>
      <c r="BH35" s="34"/>
      <c r="BI35" s="34"/>
      <c r="BJ35" s="48">
        <v>15</v>
      </c>
      <c r="BK35" s="49">
        <v>93.75</v>
      </c>
      <c r="BL35" s="48">
        <v>16</v>
      </c>
      <c r="BM35" s="48">
        <v>0</v>
      </c>
      <c r="BN35" s="49">
        <v>0</v>
      </c>
    </row>
    <row r="36" spans="1:66" ht="15">
      <c r="A36" s="66" t="s">
        <v>243</v>
      </c>
      <c r="B36" s="66" t="s">
        <v>296</v>
      </c>
      <c r="C36" s="67" t="s">
        <v>2660</v>
      </c>
      <c r="D36" s="68">
        <v>3.6</v>
      </c>
      <c r="E36" s="69" t="s">
        <v>136</v>
      </c>
      <c r="F36" s="70">
        <v>31.35</v>
      </c>
      <c r="G36" s="67"/>
      <c r="H36" s="71"/>
      <c r="I36" s="72"/>
      <c r="J36" s="72"/>
      <c r="K36" s="34" t="s">
        <v>65</v>
      </c>
      <c r="L36" s="80">
        <v>36</v>
      </c>
      <c r="M36" s="80"/>
      <c r="N36" s="74"/>
      <c r="O36" s="82" t="s">
        <v>310</v>
      </c>
      <c r="P36" s="84">
        <v>43514.93221064815</v>
      </c>
      <c r="Q36" s="82" t="s">
        <v>325</v>
      </c>
      <c r="R36" s="82"/>
      <c r="S36" s="82"/>
      <c r="T36" s="82"/>
      <c r="U36" s="82"/>
      <c r="V36" s="86" t="s">
        <v>564</v>
      </c>
      <c r="W36" s="84">
        <v>43514.93221064815</v>
      </c>
      <c r="X36" s="86" t="s">
        <v>599</v>
      </c>
      <c r="Y36" s="82"/>
      <c r="Z36" s="82"/>
      <c r="AA36" s="88" t="s">
        <v>733</v>
      </c>
      <c r="AB36" s="88" t="s">
        <v>859</v>
      </c>
      <c r="AC36" s="82" t="b">
        <v>0</v>
      </c>
      <c r="AD36" s="82">
        <v>1</v>
      </c>
      <c r="AE36" s="88" t="s">
        <v>885</v>
      </c>
      <c r="AF36" s="82" t="b">
        <v>0</v>
      </c>
      <c r="AG36" s="82" t="s">
        <v>914</v>
      </c>
      <c r="AH36" s="82"/>
      <c r="AI36" s="88" t="s">
        <v>879</v>
      </c>
      <c r="AJ36" s="82" t="b">
        <v>0</v>
      </c>
      <c r="AK36" s="82">
        <v>0</v>
      </c>
      <c r="AL36" s="88" t="s">
        <v>879</v>
      </c>
      <c r="AM36" s="82" t="s">
        <v>929</v>
      </c>
      <c r="AN36" s="82" t="b">
        <v>0</v>
      </c>
      <c r="AO36" s="88" t="s">
        <v>859</v>
      </c>
      <c r="AP36" s="82" t="s">
        <v>196</v>
      </c>
      <c r="AQ36" s="82">
        <v>0</v>
      </c>
      <c r="AR36" s="82">
        <v>0</v>
      </c>
      <c r="AS36" s="82"/>
      <c r="AT36" s="82"/>
      <c r="AU36" s="82"/>
      <c r="AV36" s="82"/>
      <c r="AW36" s="82"/>
      <c r="AX36" s="82"/>
      <c r="AY36" s="82"/>
      <c r="AZ36" s="82"/>
      <c r="BA36">
        <v>4</v>
      </c>
      <c r="BB36" s="81" t="str">
        <f>REPLACE(INDEX(GroupVertices[Group],MATCH(Edges[[#This Row],[Vertex 1]],GroupVertices[Vertex],0)),1,1,"")</f>
        <v>6</v>
      </c>
      <c r="BC36" s="81" t="str">
        <f>REPLACE(INDEX(GroupVertices[Group],MATCH(Edges[[#This Row],[Vertex 2]],GroupVertices[Vertex],0)),1,1,"")</f>
        <v>6</v>
      </c>
      <c r="BD36" s="48"/>
      <c r="BE36" s="49"/>
      <c r="BF36" s="48"/>
      <c r="BG36" s="49"/>
      <c r="BH36" s="34"/>
      <c r="BI36" s="34"/>
      <c r="BJ36" s="48"/>
      <c r="BK36" s="49"/>
      <c r="BL36" s="48"/>
      <c r="BM36" s="48"/>
      <c r="BN36" s="49"/>
    </row>
    <row r="37" spans="1:66" ht="15">
      <c r="A37" s="66" t="s">
        <v>243</v>
      </c>
      <c r="B37" s="66" t="s">
        <v>296</v>
      </c>
      <c r="C37" s="67" t="s">
        <v>2660</v>
      </c>
      <c r="D37" s="68">
        <v>3.6</v>
      </c>
      <c r="E37" s="69" t="s">
        <v>136</v>
      </c>
      <c r="F37" s="70">
        <v>31.35</v>
      </c>
      <c r="G37" s="67"/>
      <c r="H37" s="71"/>
      <c r="I37" s="72"/>
      <c r="J37" s="72"/>
      <c r="K37" s="34" t="s">
        <v>65</v>
      </c>
      <c r="L37" s="80">
        <v>37</v>
      </c>
      <c r="M37" s="80"/>
      <c r="N37" s="74"/>
      <c r="O37" s="82" t="s">
        <v>310</v>
      </c>
      <c r="P37" s="84">
        <v>43514.932592592595</v>
      </c>
      <c r="Q37" s="82" t="s">
        <v>326</v>
      </c>
      <c r="R37" s="82"/>
      <c r="S37" s="82"/>
      <c r="T37" s="82"/>
      <c r="U37" s="82"/>
      <c r="V37" s="86" t="s">
        <v>564</v>
      </c>
      <c r="W37" s="84">
        <v>43514.932592592595</v>
      </c>
      <c r="X37" s="86" t="s">
        <v>600</v>
      </c>
      <c r="Y37" s="82"/>
      <c r="Z37" s="82"/>
      <c r="AA37" s="88" t="s">
        <v>734</v>
      </c>
      <c r="AB37" s="88" t="s">
        <v>733</v>
      </c>
      <c r="AC37" s="82" t="b">
        <v>0</v>
      </c>
      <c r="AD37" s="82">
        <v>1</v>
      </c>
      <c r="AE37" s="88" t="s">
        <v>886</v>
      </c>
      <c r="AF37" s="82" t="b">
        <v>0</v>
      </c>
      <c r="AG37" s="82" t="s">
        <v>914</v>
      </c>
      <c r="AH37" s="82"/>
      <c r="AI37" s="88" t="s">
        <v>879</v>
      </c>
      <c r="AJ37" s="82" t="b">
        <v>0</v>
      </c>
      <c r="AK37" s="82">
        <v>0</v>
      </c>
      <c r="AL37" s="88" t="s">
        <v>879</v>
      </c>
      <c r="AM37" s="82" t="s">
        <v>929</v>
      </c>
      <c r="AN37" s="82" t="b">
        <v>0</v>
      </c>
      <c r="AO37" s="88" t="s">
        <v>733</v>
      </c>
      <c r="AP37" s="82" t="s">
        <v>196</v>
      </c>
      <c r="AQ37" s="82">
        <v>0</v>
      </c>
      <c r="AR37" s="82">
        <v>0</v>
      </c>
      <c r="AS37" s="82"/>
      <c r="AT37" s="82"/>
      <c r="AU37" s="82"/>
      <c r="AV37" s="82"/>
      <c r="AW37" s="82"/>
      <c r="AX37" s="82"/>
      <c r="AY37" s="82"/>
      <c r="AZ37" s="82"/>
      <c r="BA37">
        <v>4</v>
      </c>
      <c r="BB37" s="81" t="str">
        <f>REPLACE(INDEX(GroupVertices[Group],MATCH(Edges[[#This Row],[Vertex 1]],GroupVertices[Vertex],0)),1,1,"")</f>
        <v>6</v>
      </c>
      <c r="BC37" s="81" t="str">
        <f>REPLACE(INDEX(GroupVertices[Group],MATCH(Edges[[#This Row],[Vertex 2]],GroupVertices[Vertex],0)),1,1,"")</f>
        <v>6</v>
      </c>
      <c r="BD37" s="48"/>
      <c r="BE37" s="49"/>
      <c r="BF37" s="48"/>
      <c r="BG37" s="49"/>
      <c r="BH37" s="34"/>
      <c r="BI37" s="34"/>
      <c r="BJ37" s="48"/>
      <c r="BK37" s="49"/>
      <c r="BL37" s="48"/>
      <c r="BM37" s="48"/>
      <c r="BN37" s="49"/>
    </row>
    <row r="38" spans="1:66" ht="15">
      <c r="A38" s="66" t="s">
        <v>244</v>
      </c>
      <c r="B38" s="66" t="s">
        <v>296</v>
      </c>
      <c r="C38" s="67" t="s">
        <v>1535</v>
      </c>
      <c r="D38" s="68">
        <v>3</v>
      </c>
      <c r="E38" s="69" t="s">
        <v>132</v>
      </c>
      <c r="F38" s="70">
        <v>32</v>
      </c>
      <c r="G38" s="67"/>
      <c r="H38" s="71"/>
      <c r="I38" s="72"/>
      <c r="J38" s="72"/>
      <c r="K38" s="34" t="s">
        <v>65</v>
      </c>
      <c r="L38" s="80">
        <v>38</v>
      </c>
      <c r="M38" s="80"/>
      <c r="N38" s="74"/>
      <c r="O38" s="82" t="s">
        <v>310</v>
      </c>
      <c r="P38" s="84">
        <v>43514.93303240741</v>
      </c>
      <c r="Q38" s="82" t="s">
        <v>327</v>
      </c>
      <c r="R38" s="82"/>
      <c r="S38" s="82"/>
      <c r="T38" s="82"/>
      <c r="U38" s="82"/>
      <c r="V38" s="86" t="s">
        <v>565</v>
      </c>
      <c r="W38" s="84">
        <v>43514.93303240741</v>
      </c>
      <c r="X38" s="86" t="s">
        <v>601</v>
      </c>
      <c r="Y38" s="82"/>
      <c r="Z38" s="82"/>
      <c r="AA38" s="88" t="s">
        <v>735</v>
      </c>
      <c r="AB38" s="88" t="s">
        <v>733</v>
      </c>
      <c r="AC38" s="82" t="b">
        <v>0</v>
      </c>
      <c r="AD38" s="82">
        <v>1</v>
      </c>
      <c r="AE38" s="88" t="s">
        <v>886</v>
      </c>
      <c r="AF38" s="82" t="b">
        <v>0</v>
      </c>
      <c r="AG38" s="82" t="s">
        <v>914</v>
      </c>
      <c r="AH38" s="82"/>
      <c r="AI38" s="88" t="s">
        <v>879</v>
      </c>
      <c r="AJ38" s="82" t="b">
        <v>0</v>
      </c>
      <c r="AK38" s="82">
        <v>0</v>
      </c>
      <c r="AL38" s="88" t="s">
        <v>879</v>
      </c>
      <c r="AM38" s="82" t="s">
        <v>928</v>
      </c>
      <c r="AN38" s="82" t="b">
        <v>0</v>
      </c>
      <c r="AO38" s="88" t="s">
        <v>733</v>
      </c>
      <c r="AP38" s="82" t="s">
        <v>196</v>
      </c>
      <c r="AQ38" s="82">
        <v>0</v>
      </c>
      <c r="AR38" s="82">
        <v>0</v>
      </c>
      <c r="AS38" s="82"/>
      <c r="AT38" s="82"/>
      <c r="AU38" s="82"/>
      <c r="AV38" s="82"/>
      <c r="AW38" s="82"/>
      <c r="AX38" s="82"/>
      <c r="AY38" s="82"/>
      <c r="AZ38" s="82"/>
      <c r="BA38">
        <v>1</v>
      </c>
      <c r="BB38" s="81" t="str">
        <f>REPLACE(INDEX(GroupVertices[Group],MATCH(Edges[[#This Row],[Vertex 1]],GroupVertices[Vertex],0)),1,1,"")</f>
        <v>6</v>
      </c>
      <c r="BC38" s="81" t="str">
        <f>REPLACE(INDEX(GroupVertices[Group],MATCH(Edges[[#This Row],[Vertex 2]],GroupVertices[Vertex],0)),1,1,"")</f>
        <v>6</v>
      </c>
      <c r="BD38" s="48"/>
      <c r="BE38" s="49"/>
      <c r="BF38" s="48"/>
      <c r="BG38" s="49"/>
      <c r="BH38" s="34"/>
      <c r="BI38" s="34"/>
      <c r="BJ38" s="48"/>
      <c r="BK38" s="49"/>
      <c r="BL38" s="48"/>
      <c r="BM38" s="48"/>
      <c r="BN38" s="49"/>
    </row>
    <row r="39" spans="1:66" ht="15">
      <c r="A39" s="66" t="s">
        <v>243</v>
      </c>
      <c r="B39" s="66" t="s">
        <v>297</v>
      </c>
      <c r="C39" s="67" t="s">
        <v>2660</v>
      </c>
      <c r="D39" s="68">
        <v>3.6</v>
      </c>
      <c r="E39" s="69" t="s">
        <v>136</v>
      </c>
      <c r="F39" s="70">
        <v>31.35</v>
      </c>
      <c r="G39" s="67"/>
      <c r="H39" s="71"/>
      <c r="I39" s="72"/>
      <c r="J39" s="72"/>
      <c r="K39" s="34" t="s">
        <v>66</v>
      </c>
      <c r="L39" s="80">
        <v>39</v>
      </c>
      <c r="M39" s="80"/>
      <c r="N39" s="74"/>
      <c r="O39" s="82" t="s">
        <v>311</v>
      </c>
      <c r="P39" s="84">
        <v>43514.93221064815</v>
      </c>
      <c r="Q39" s="82" t="s">
        <v>325</v>
      </c>
      <c r="R39" s="82"/>
      <c r="S39" s="82"/>
      <c r="T39" s="82"/>
      <c r="U39" s="82"/>
      <c r="V39" s="86" t="s">
        <v>564</v>
      </c>
      <c r="W39" s="84">
        <v>43514.93221064815</v>
      </c>
      <c r="X39" s="86" t="s">
        <v>599</v>
      </c>
      <c r="Y39" s="82"/>
      <c r="Z39" s="82"/>
      <c r="AA39" s="88" t="s">
        <v>733</v>
      </c>
      <c r="AB39" s="88" t="s">
        <v>859</v>
      </c>
      <c r="AC39" s="82" t="b">
        <v>0</v>
      </c>
      <c r="AD39" s="82">
        <v>1</v>
      </c>
      <c r="AE39" s="88" t="s">
        <v>885</v>
      </c>
      <c r="AF39" s="82" t="b">
        <v>0</v>
      </c>
      <c r="AG39" s="82" t="s">
        <v>914</v>
      </c>
      <c r="AH39" s="82"/>
      <c r="AI39" s="88" t="s">
        <v>879</v>
      </c>
      <c r="AJ39" s="82" t="b">
        <v>0</v>
      </c>
      <c r="AK39" s="82">
        <v>0</v>
      </c>
      <c r="AL39" s="88" t="s">
        <v>879</v>
      </c>
      <c r="AM39" s="82" t="s">
        <v>929</v>
      </c>
      <c r="AN39" s="82" t="b">
        <v>0</v>
      </c>
      <c r="AO39" s="88" t="s">
        <v>859</v>
      </c>
      <c r="AP39" s="82" t="s">
        <v>196</v>
      </c>
      <c r="AQ39" s="82">
        <v>0</v>
      </c>
      <c r="AR39" s="82">
        <v>0</v>
      </c>
      <c r="AS39" s="82"/>
      <c r="AT39" s="82"/>
      <c r="AU39" s="82"/>
      <c r="AV39" s="82"/>
      <c r="AW39" s="82"/>
      <c r="AX39" s="82"/>
      <c r="AY39" s="82"/>
      <c r="AZ39" s="82"/>
      <c r="BA39">
        <v>4</v>
      </c>
      <c r="BB39" s="81" t="str">
        <f>REPLACE(INDEX(GroupVertices[Group],MATCH(Edges[[#This Row],[Vertex 1]],GroupVertices[Vertex],0)),1,1,"")</f>
        <v>6</v>
      </c>
      <c r="BC39" s="81" t="str">
        <f>REPLACE(INDEX(GroupVertices[Group],MATCH(Edges[[#This Row],[Vertex 2]],GroupVertices[Vertex],0)),1,1,"")</f>
        <v>6</v>
      </c>
      <c r="BD39" s="48">
        <v>1</v>
      </c>
      <c r="BE39" s="49">
        <v>4.545454545454546</v>
      </c>
      <c r="BF39" s="48">
        <v>1</v>
      </c>
      <c r="BG39" s="49">
        <v>4.545454545454546</v>
      </c>
      <c r="BH39" s="34"/>
      <c r="BI39" s="34"/>
      <c r="BJ39" s="48">
        <v>20</v>
      </c>
      <c r="BK39" s="49">
        <v>90.9090909090909</v>
      </c>
      <c r="BL39" s="48">
        <v>22</v>
      </c>
      <c r="BM39" s="48">
        <v>1</v>
      </c>
      <c r="BN39" s="49">
        <v>4.545454545454546</v>
      </c>
    </row>
    <row r="40" spans="1:66" ht="15">
      <c r="A40" s="66" t="s">
        <v>243</v>
      </c>
      <c r="B40" s="66" t="s">
        <v>297</v>
      </c>
      <c r="C40" s="67" t="s">
        <v>2660</v>
      </c>
      <c r="D40" s="68">
        <v>3.6</v>
      </c>
      <c r="E40" s="69" t="s">
        <v>136</v>
      </c>
      <c r="F40" s="70">
        <v>31.35</v>
      </c>
      <c r="G40" s="67"/>
      <c r="H40" s="71"/>
      <c r="I40" s="72"/>
      <c r="J40" s="72"/>
      <c r="K40" s="34" t="s">
        <v>66</v>
      </c>
      <c r="L40" s="80">
        <v>40</v>
      </c>
      <c r="M40" s="80"/>
      <c r="N40" s="74"/>
      <c r="O40" s="82" t="s">
        <v>311</v>
      </c>
      <c r="P40" s="84">
        <v>43514.932592592595</v>
      </c>
      <c r="Q40" s="82" t="s">
        <v>326</v>
      </c>
      <c r="R40" s="82"/>
      <c r="S40" s="82"/>
      <c r="T40" s="82"/>
      <c r="U40" s="82"/>
      <c r="V40" s="86" t="s">
        <v>564</v>
      </c>
      <c r="W40" s="84">
        <v>43514.932592592595</v>
      </c>
      <c r="X40" s="86" t="s">
        <v>600</v>
      </c>
      <c r="Y40" s="82"/>
      <c r="Z40" s="82"/>
      <c r="AA40" s="88" t="s">
        <v>734</v>
      </c>
      <c r="AB40" s="88" t="s">
        <v>733</v>
      </c>
      <c r="AC40" s="82" t="b">
        <v>0</v>
      </c>
      <c r="AD40" s="82">
        <v>1</v>
      </c>
      <c r="AE40" s="88" t="s">
        <v>886</v>
      </c>
      <c r="AF40" s="82" t="b">
        <v>0</v>
      </c>
      <c r="AG40" s="82" t="s">
        <v>914</v>
      </c>
      <c r="AH40" s="82"/>
      <c r="AI40" s="88" t="s">
        <v>879</v>
      </c>
      <c r="AJ40" s="82" t="b">
        <v>0</v>
      </c>
      <c r="AK40" s="82">
        <v>0</v>
      </c>
      <c r="AL40" s="88" t="s">
        <v>879</v>
      </c>
      <c r="AM40" s="82" t="s">
        <v>929</v>
      </c>
      <c r="AN40" s="82" t="b">
        <v>0</v>
      </c>
      <c r="AO40" s="88" t="s">
        <v>733</v>
      </c>
      <c r="AP40" s="82" t="s">
        <v>196</v>
      </c>
      <c r="AQ40" s="82">
        <v>0</v>
      </c>
      <c r="AR40" s="82">
        <v>0</v>
      </c>
      <c r="AS40" s="82"/>
      <c r="AT40" s="82"/>
      <c r="AU40" s="82"/>
      <c r="AV40" s="82"/>
      <c r="AW40" s="82"/>
      <c r="AX40" s="82"/>
      <c r="AY40" s="82"/>
      <c r="AZ40" s="82"/>
      <c r="BA40">
        <v>4</v>
      </c>
      <c r="BB40" s="81" t="str">
        <f>REPLACE(INDEX(GroupVertices[Group],MATCH(Edges[[#This Row],[Vertex 1]],GroupVertices[Vertex],0)),1,1,"")</f>
        <v>6</v>
      </c>
      <c r="BC40" s="81" t="str">
        <f>REPLACE(INDEX(GroupVertices[Group],MATCH(Edges[[#This Row],[Vertex 2]],GroupVertices[Vertex],0)),1,1,"")</f>
        <v>6</v>
      </c>
      <c r="BD40" s="48">
        <v>0</v>
      </c>
      <c r="BE40" s="49">
        <v>0</v>
      </c>
      <c r="BF40" s="48">
        <v>0</v>
      </c>
      <c r="BG40" s="49">
        <v>0</v>
      </c>
      <c r="BH40" s="34"/>
      <c r="BI40" s="34"/>
      <c r="BJ40" s="48">
        <v>12</v>
      </c>
      <c r="BK40" s="49">
        <v>100</v>
      </c>
      <c r="BL40" s="48">
        <v>12</v>
      </c>
      <c r="BM40" s="48">
        <v>0</v>
      </c>
      <c r="BN40" s="49">
        <v>0</v>
      </c>
    </row>
    <row r="41" spans="1:66" ht="15">
      <c r="A41" s="66" t="s">
        <v>244</v>
      </c>
      <c r="B41" s="66" t="s">
        <v>297</v>
      </c>
      <c r="C41" s="67" t="s">
        <v>1535</v>
      </c>
      <c r="D41" s="68">
        <v>3</v>
      </c>
      <c r="E41" s="69" t="s">
        <v>132</v>
      </c>
      <c r="F41" s="70">
        <v>32</v>
      </c>
      <c r="G41" s="67"/>
      <c r="H41" s="71"/>
      <c r="I41" s="72"/>
      <c r="J41" s="72"/>
      <c r="K41" s="34" t="s">
        <v>66</v>
      </c>
      <c r="L41" s="80">
        <v>41</v>
      </c>
      <c r="M41" s="80"/>
      <c r="N41" s="74"/>
      <c r="O41" s="82" t="s">
        <v>310</v>
      </c>
      <c r="P41" s="84">
        <v>43514.93303240741</v>
      </c>
      <c r="Q41" s="82" t="s">
        <v>327</v>
      </c>
      <c r="R41" s="82"/>
      <c r="S41" s="82"/>
      <c r="T41" s="82"/>
      <c r="U41" s="82"/>
      <c r="V41" s="86" t="s">
        <v>565</v>
      </c>
      <c r="W41" s="84">
        <v>43514.93303240741</v>
      </c>
      <c r="X41" s="86" t="s">
        <v>601</v>
      </c>
      <c r="Y41" s="82"/>
      <c r="Z41" s="82"/>
      <c r="AA41" s="88" t="s">
        <v>735</v>
      </c>
      <c r="AB41" s="88" t="s">
        <v>733</v>
      </c>
      <c r="AC41" s="82" t="b">
        <v>0</v>
      </c>
      <c r="AD41" s="82">
        <v>1</v>
      </c>
      <c r="AE41" s="88" t="s">
        <v>886</v>
      </c>
      <c r="AF41" s="82" t="b">
        <v>0</v>
      </c>
      <c r="AG41" s="82" t="s">
        <v>914</v>
      </c>
      <c r="AH41" s="82"/>
      <c r="AI41" s="88" t="s">
        <v>879</v>
      </c>
      <c r="AJ41" s="82" t="b">
        <v>0</v>
      </c>
      <c r="AK41" s="82">
        <v>0</v>
      </c>
      <c r="AL41" s="88" t="s">
        <v>879</v>
      </c>
      <c r="AM41" s="82" t="s">
        <v>928</v>
      </c>
      <c r="AN41" s="82" t="b">
        <v>0</v>
      </c>
      <c r="AO41" s="88" t="s">
        <v>733</v>
      </c>
      <c r="AP41" s="82" t="s">
        <v>196</v>
      </c>
      <c r="AQ41" s="82">
        <v>0</v>
      </c>
      <c r="AR41" s="82">
        <v>0</v>
      </c>
      <c r="AS41" s="82"/>
      <c r="AT41" s="82"/>
      <c r="AU41" s="82"/>
      <c r="AV41" s="82"/>
      <c r="AW41" s="82"/>
      <c r="AX41" s="82"/>
      <c r="AY41" s="82"/>
      <c r="AZ41" s="82"/>
      <c r="BA41">
        <v>1</v>
      </c>
      <c r="BB41" s="81" t="str">
        <f>REPLACE(INDEX(GroupVertices[Group],MATCH(Edges[[#This Row],[Vertex 1]],GroupVertices[Vertex],0)),1,1,"")</f>
        <v>6</v>
      </c>
      <c r="BC41" s="81" t="str">
        <f>REPLACE(INDEX(GroupVertices[Group],MATCH(Edges[[#This Row],[Vertex 2]],GroupVertices[Vertex],0)),1,1,"")</f>
        <v>6</v>
      </c>
      <c r="BD41" s="48">
        <v>2</v>
      </c>
      <c r="BE41" s="49">
        <v>5.555555555555555</v>
      </c>
      <c r="BF41" s="48">
        <v>2</v>
      </c>
      <c r="BG41" s="49">
        <v>5.555555555555555</v>
      </c>
      <c r="BH41" s="34"/>
      <c r="BI41" s="34"/>
      <c r="BJ41" s="48">
        <v>32</v>
      </c>
      <c r="BK41" s="49">
        <v>88.88888888888889</v>
      </c>
      <c r="BL41" s="48">
        <v>36</v>
      </c>
      <c r="BM41" s="48">
        <v>0</v>
      </c>
      <c r="BN41" s="49">
        <v>0</v>
      </c>
    </row>
    <row r="42" spans="1:66" ht="15">
      <c r="A42" s="66" t="s">
        <v>243</v>
      </c>
      <c r="B42" s="66" t="s">
        <v>250</v>
      </c>
      <c r="C42" s="67" t="s">
        <v>2660</v>
      </c>
      <c r="D42" s="68">
        <v>3.6</v>
      </c>
      <c r="E42" s="69" t="s">
        <v>136</v>
      </c>
      <c r="F42" s="70">
        <v>31.35</v>
      </c>
      <c r="G42" s="67"/>
      <c r="H42" s="71"/>
      <c r="I42" s="72"/>
      <c r="J42" s="72"/>
      <c r="K42" s="34" t="s">
        <v>65</v>
      </c>
      <c r="L42" s="80">
        <v>42</v>
      </c>
      <c r="M42" s="80"/>
      <c r="N42" s="74"/>
      <c r="O42" s="82" t="s">
        <v>310</v>
      </c>
      <c r="P42" s="84">
        <v>43514.93221064815</v>
      </c>
      <c r="Q42" s="82" t="s">
        <v>325</v>
      </c>
      <c r="R42" s="82"/>
      <c r="S42" s="82"/>
      <c r="T42" s="82"/>
      <c r="U42" s="82"/>
      <c r="V42" s="86" t="s">
        <v>564</v>
      </c>
      <c r="W42" s="84">
        <v>43514.93221064815</v>
      </c>
      <c r="X42" s="86" t="s">
        <v>599</v>
      </c>
      <c r="Y42" s="82"/>
      <c r="Z42" s="82"/>
      <c r="AA42" s="88" t="s">
        <v>733</v>
      </c>
      <c r="AB42" s="88" t="s">
        <v>859</v>
      </c>
      <c r="AC42" s="82" t="b">
        <v>0</v>
      </c>
      <c r="AD42" s="82">
        <v>1</v>
      </c>
      <c r="AE42" s="88" t="s">
        <v>885</v>
      </c>
      <c r="AF42" s="82" t="b">
        <v>0</v>
      </c>
      <c r="AG42" s="82" t="s">
        <v>914</v>
      </c>
      <c r="AH42" s="82"/>
      <c r="AI42" s="88" t="s">
        <v>879</v>
      </c>
      <c r="AJ42" s="82" t="b">
        <v>0</v>
      </c>
      <c r="AK42" s="82">
        <v>0</v>
      </c>
      <c r="AL42" s="88" t="s">
        <v>879</v>
      </c>
      <c r="AM42" s="82" t="s">
        <v>929</v>
      </c>
      <c r="AN42" s="82" t="b">
        <v>0</v>
      </c>
      <c r="AO42" s="88" t="s">
        <v>859</v>
      </c>
      <c r="AP42" s="82" t="s">
        <v>196</v>
      </c>
      <c r="AQ42" s="82">
        <v>0</v>
      </c>
      <c r="AR42" s="82">
        <v>0</v>
      </c>
      <c r="AS42" s="82"/>
      <c r="AT42" s="82"/>
      <c r="AU42" s="82"/>
      <c r="AV42" s="82"/>
      <c r="AW42" s="82"/>
      <c r="AX42" s="82"/>
      <c r="AY42" s="82"/>
      <c r="AZ42" s="82"/>
      <c r="BA42">
        <v>4</v>
      </c>
      <c r="BB42" s="81" t="str">
        <f>REPLACE(INDEX(GroupVertices[Group],MATCH(Edges[[#This Row],[Vertex 1]],GroupVertices[Vertex],0)),1,1,"")</f>
        <v>6</v>
      </c>
      <c r="BC42" s="81" t="str">
        <f>REPLACE(INDEX(GroupVertices[Group],MATCH(Edges[[#This Row],[Vertex 2]],GroupVertices[Vertex],0)),1,1,"")</f>
        <v>1</v>
      </c>
      <c r="BD42" s="48"/>
      <c r="BE42" s="49"/>
      <c r="BF42" s="48"/>
      <c r="BG42" s="49"/>
      <c r="BH42" s="34"/>
      <c r="BI42" s="34"/>
      <c r="BJ42" s="48"/>
      <c r="BK42" s="49"/>
      <c r="BL42" s="48"/>
      <c r="BM42" s="48"/>
      <c r="BN42" s="49"/>
    </row>
    <row r="43" spans="1:66" ht="15">
      <c r="A43" s="66" t="s">
        <v>243</v>
      </c>
      <c r="B43" s="66" t="s">
        <v>244</v>
      </c>
      <c r="C43" s="67" t="s">
        <v>2660</v>
      </c>
      <c r="D43" s="68">
        <v>3.6</v>
      </c>
      <c r="E43" s="69" t="s">
        <v>136</v>
      </c>
      <c r="F43" s="70">
        <v>31.35</v>
      </c>
      <c r="G43" s="67"/>
      <c r="H43" s="71"/>
      <c r="I43" s="72"/>
      <c r="J43" s="72"/>
      <c r="K43" s="34" t="s">
        <v>66</v>
      </c>
      <c r="L43" s="80">
        <v>43</v>
      </c>
      <c r="M43" s="80"/>
      <c r="N43" s="74"/>
      <c r="O43" s="82" t="s">
        <v>310</v>
      </c>
      <c r="P43" s="84">
        <v>43514.93221064815</v>
      </c>
      <c r="Q43" s="82" t="s">
        <v>325</v>
      </c>
      <c r="R43" s="82"/>
      <c r="S43" s="82"/>
      <c r="T43" s="82"/>
      <c r="U43" s="82"/>
      <c r="V43" s="86" t="s">
        <v>564</v>
      </c>
      <c r="W43" s="84">
        <v>43514.93221064815</v>
      </c>
      <c r="X43" s="86" t="s">
        <v>599</v>
      </c>
      <c r="Y43" s="82"/>
      <c r="Z43" s="82"/>
      <c r="AA43" s="88" t="s">
        <v>733</v>
      </c>
      <c r="AB43" s="88" t="s">
        <v>859</v>
      </c>
      <c r="AC43" s="82" t="b">
        <v>0</v>
      </c>
      <c r="AD43" s="82">
        <v>1</v>
      </c>
      <c r="AE43" s="88" t="s">
        <v>885</v>
      </c>
      <c r="AF43" s="82" t="b">
        <v>0</v>
      </c>
      <c r="AG43" s="82" t="s">
        <v>914</v>
      </c>
      <c r="AH43" s="82"/>
      <c r="AI43" s="88" t="s">
        <v>879</v>
      </c>
      <c r="AJ43" s="82" t="b">
        <v>0</v>
      </c>
      <c r="AK43" s="82">
        <v>0</v>
      </c>
      <c r="AL43" s="88" t="s">
        <v>879</v>
      </c>
      <c r="AM43" s="82" t="s">
        <v>929</v>
      </c>
      <c r="AN43" s="82" t="b">
        <v>0</v>
      </c>
      <c r="AO43" s="88" t="s">
        <v>859</v>
      </c>
      <c r="AP43" s="82" t="s">
        <v>196</v>
      </c>
      <c r="AQ43" s="82">
        <v>0</v>
      </c>
      <c r="AR43" s="82">
        <v>0</v>
      </c>
      <c r="AS43" s="82"/>
      <c r="AT43" s="82"/>
      <c r="AU43" s="82"/>
      <c r="AV43" s="82"/>
      <c r="AW43" s="82"/>
      <c r="AX43" s="82"/>
      <c r="AY43" s="82"/>
      <c r="AZ43" s="82"/>
      <c r="BA43">
        <v>4</v>
      </c>
      <c r="BB43" s="81" t="str">
        <f>REPLACE(INDEX(GroupVertices[Group],MATCH(Edges[[#This Row],[Vertex 1]],GroupVertices[Vertex],0)),1,1,"")</f>
        <v>6</v>
      </c>
      <c r="BC43" s="81" t="str">
        <f>REPLACE(INDEX(GroupVertices[Group],MATCH(Edges[[#This Row],[Vertex 2]],GroupVertices[Vertex],0)),1,1,"")</f>
        <v>6</v>
      </c>
      <c r="BD43" s="48"/>
      <c r="BE43" s="49"/>
      <c r="BF43" s="48"/>
      <c r="BG43" s="49"/>
      <c r="BH43" s="34"/>
      <c r="BI43" s="34"/>
      <c r="BJ43" s="48"/>
      <c r="BK43" s="49"/>
      <c r="BL43" s="48"/>
      <c r="BM43" s="48"/>
      <c r="BN43" s="49"/>
    </row>
    <row r="44" spans="1:66" ht="15">
      <c r="A44" s="66" t="s">
        <v>243</v>
      </c>
      <c r="B44" s="66" t="s">
        <v>250</v>
      </c>
      <c r="C44" s="67" t="s">
        <v>2660</v>
      </c>
      <c r="D44" s="68">
        <v>3.6</v>
      </c>
      <c r="E44" s="69" t="s">
        <v>136</v>
      </c>
      <c r="F44" s="70">
        <v>31.35</v>
      </c>
      <c r="G44" s="67"/>
      <c r="H44" s="71"/>
      <c r="I44" s="72"/>
      <c r="J44" s="72"/>
      <c r="K44" s="34" t="s">
        <v>65</v>
      </c>
      <c r="L44" s="80">
        <v>44</v>
      </c>
      <c r="M44" s="80"/>
      <c r="N44" s="74"/>
      <c r="O44" s="82" t="s">
        <v>310</v>
      </c>
      <c r="P44" s="84">
        <v>43514.932592592595</v>
      </c>
      <c r="Q44" s="82" t="s">
        <v>326</v>
      </c>
      <c r="R44" s="82"/>
      <c r="S44" s="82"/>
      <c r="T44" s="82"/>
      <c r="U44" s="82"/>
      <c r="V44" s="86" t="s">
        <v>564</v>
      </c>
      <c r="W44" s="84">
        <v>43514.932592592595</v>
      </c>
      <c r="X44" s="86" t="s">
        <v>600</v>
      </c>
      <c r="Y44" s="82"/>
      <c r="Z44" s="82"/>
      <c r="AA44" s="88" t="s">
        <v>734</v>
      </c>
      <c r="AB44" s="88" t="s">
        <v>733</v>
      </c>
      <c r="AC44" s="82" t="b">
        <v>0</v>
      </c>
      <c r="AD44" s="82">
        <v>1</v>
      </c>
      <c r="AE44" s="88" t="s">
        <v>886</v>
      </c>
      <c r="AF44" s="82" t="b">
        <v>0</v>
      </c>
      <c r="AG44" s="82" t="s">
        <v>914</v>
      </c>
      <c r="AH44" s="82"/>
      <c r="AI44" s="88" t="s">
        <v>879</v>
      </c>
      <c r="AJ44" s="82" t="b">
        <v>0</v>
      </c>
      <c r="AK44" s="82">
        <v>0</v>
      </c>
      <c r="AL44" s="88" t="s">
        <v>879</v>
      </c>
      <c r="AM44" s="82" t="s">
        <v>929</v>
      </c>
      <c r="AN44" s="82" t="b">
        <v>0</v>
      </c>
      <c r="AO44" s="88" t="s">
        <v>733</v>
      </c>
      <c r="AP44" s="82" t="s">
        <v>196</v>
      </c>
      <c r="AQ44" s="82">
        <v>0</v>
      </c>
      <c r="AR44" s="82">
        <v>0</v>
      </c>
      <c r="AS44" s="82"/>
      <c r="AT44" s="82"/>
      <c r="AU44" s="82"/>
      <c r="AV44" s="82"/>
      <c r="AW44" s="82"/>
      <c r="AX44" s="82"/>
      <c r="AY44" s="82"/>
      <c r="AZ44" s="82"/>
      <c r="BA44">
        <v>4</v>
      </c>
      <c r="BB44" s="81" t="str">
        <f>REPLACE(INDEX(GroupVertices[Group],MATCH(Edges[[#This Row],[Vertex 1]],GroupVertices[Vertex],0)),1,1,"")</f>
        <v>6</v>
      </c>
      <c r="BC44" s="81" t="str">
        <f>REPLACE(INDEX(GroupVertices[Group],MATCH(Edges[[#This Row],[Vertex 2]],GroupVertices[Vertex],0)),1,1,"")</f>
        <v>1</v>
      </c>
      <c r="BD44" s="48"/>
      <c r="BE44" s="49"/>
      <c r="BF44" s="48"/>
      <c r="BG44" s="49"/>
      <c r="BH44" s="34"/>
      <c r="BI44" s="34"/>
      <c r="BJ44" s="48"/>
      <c r="BK44" s="49"/>
      <c r="BL44" s="48"/>
      <c r="BM44" s="48"/>
      <c r="BN44" s="49"/>
    </row>
    <row r="45" spans="1:66" ht="15">
      <c r="A45" s="66" t="s">
        <v>243</v>
      </c>
      <c r="B45" s="66" t="s">
        <v>244</v>
      </c>
      <c r="C45" s="67" t="s">
        <v>2660</v>
      </c>
      <c r="D45" s="68">
        <v>3.6</v>
      </c>
      <c r="E45" s="69" t="s">
        <v>136</v>
      </c>
      <c r="F45" s="70">
        <v>31.35</v>
      </c>
      <c r="G45" s="67"/>
      <c r="H45" s="71"/>
      <c r="I45" s="72"/>
      <c r="J45" s="72"/>
      <c r="K45" s="34" t="s">
        <v>66</v>
      </c>
      <c r="L45" s="80">
        <v>45</v>
      </c>
      <c r="M45" s="80"/>
      <c r="N45" s="74"/>
      <c r="O45" s="82" t="s">
        <v>310</v>
      </c>
      <c r="P45" s="84">
        <v>43514.932592592595</v>
      </c>
      <c r="Q45" s="82" t="s">
        <v>326</v>
      </c>
      <c r="R45" s="82"/>
      <c r="S45" s="82"/>
      <c r="T45" s="82"/>
      <c r="U45" s="82"/>
      <c r="V45" s="86" t="s">
        <v>564</v>
      </c>
      <c r="W45" s="84">
        <v>43514.932592592595</v>
      </c>
      <c r="X45" s="86" t="s">
        <v>600</v>
      </c>
      <c r="Y45" s="82"/>
      <c r="Z45" s="82"/>
      <c r="AA45" s="88" t="s">
        <v>734</v>
      </c>
      <c r="AB45" s="88" t="s">
        <v>733</v>
      </c>
      <c r="AC45" s="82" t="b">
        <v>0</v>
      </c>
      <c r="AD45" s="82">
        <v>1</v>
      </c>
      <c r="AE45" s="88" t="s">
        <v>886</v>
      </c>
      <c r="AF45" s="82" t="b">
        <v>0</v>
      </c>
      <c r="AG45" s="82" t="s">
        <v>914</v>
      </c>
      <c r="AH45" s="82"/>
      <c r="AI45" s="88" t="s">
        <v>879</v>
      </c>
      <c r="AJ45" s="82" t="b">
        <v>0</v>
      </c>
      <c r="AK45" s="82">
        <v>0</v>
      </c>
      <c r="AL45" s="88" t="s">
        <v>879</v>
      </c>
      <c r="AM45" s="82" t="s">
        <v>929</v>
      </c>
      <c r="AN45" s="82" t="b">
        <v>0</v>
      </c>
      <c r="AO45" s="88" t="s">
        <v>733</v>
      </c>
      <c r="AP45" s="82" t="s">
        <v>196</v>
      </c>
      <c r="AQ45" s="82">
        <v>0</v>
      </c>
      <c r="AR45" s="82">
        <v>0</v>
      </c>
      <c r="AS45" s="82"/>
      <c r="AT45" s="82"/>
      <c r="AU45" s="82"/>
      <c r="AV45" s="82"/>
      <c r="AW45" s="82"/>
      <c r="AX45" s="82"/>
      <c r="AY45" s="82"/>
      <c r="AZ45" s="82"/>
      <c r="BA45">
        <v>4</v>
      </c>
      <c r="BB45" s="81" t="str">
        <f>REPLACE(INDEX(GroupVertices[Group],MATCH(Edges[[#This Row],[Vertex 1]],GroupVertices[Vertex],0)),1,1,"")</f>
        <v>6</v>
      </c>
      <c r="BC45" s="81" t="str">
        <f>REPLACE(INDEX(GroupVertices[Group],MATCH(Edges[[#This Row],[Vertex 2]],GroupVertices[Vertex],0)),1,1,"")</f>
        <v>6</v>
      </c>
      <c r="BD45" s="48"/>
      <c r="BE45" s="49"/>
      <c r="BF45" s="48"/>
      <c r="BG45" s="49"/>
      <c r="BH45" s="34"/>
      <c r="BI45" s="34"/>
      <c r="BJ45" s="48"/>
      <c r="BK45" s="49"/>
      <c r="BL45" s="48"/>
      <c r="BM45" s="48"/>
      <c r="BN45" s="49"/>
    </row>
    <row r="46" spans="1:66" ht="15">
      <c r="A46" s="66" t="s">
        <v>244</v>
      </c>
      <c r="B46" s="66" t="s">
        <v>243</v>
      </c>
      <c r="C46" s="67" t="s">
        <v>1535</v>
      </c>
      <c r="D46" s="68">
        <v>3</v>
      </c>
      <c r="E46" s="69" t="s">
        <v>132</v>
      </c>
      <c r="F46" s="70">
        <v>32</v>
      </c>
      <c r="G46" s="67"/>
      <c r="H46" s="71"/>
      <c r="I46" s="72"/>
      <c r="J46" s="72"/>
      <c r="K46" s="34" t="s">
        <v>66</v>
      </c>
      <c r="L46" s="80">
        <v>46</v>
      </c>
      <c r="M46" s="80"/>
      <c r="N46" s="74"/>
      <c r="O46" s="82" t="s">
        <v>311</v>
      </c>
      <c r="P46" s="84">
        <v>43514.93303240741</v>
      </c>
      <c r="Q46" s="82" t="s">
        <v>327</v>
      </c>
      <c r="R46" s="82"/>
      <c r="S46" s="82"/>
      <c r="T46" s="82"/>
      <c r="U46" s="82"/>
      <c r="V46" s="86" t="s">
        <v>565</v>
      </c>
      <c r="W46" s="84">
        <v>43514.93303240741</v>
      </c>
      <c r="X46" s="86" t="s">
        <v>601</v>
      </c>
      <c r="Y46" s="82"/>
      <c r="Z46" s="82"/>
      <c r="AA46" s="88" t="s">
        <v>735</v>
      </c>
      <c r="AB46" s="88" t="s">
        <v>733</v>
      </c>
      <c r="AC46" s="82" t="b">
        <v>0</v>
      </c>
      <c r="AD46" s="82">
        <v>1</v>
      </c>
      <c r="AE46" s="88" t="s">
        <v>886</v>
      </c>
      <c r="AF46" s="82" t="b">
        <v>0</v>
      </c>
      <c r="AG46" s="82" t="s">
        <v>914</v>
      </c>
      <c r="AH46" s="82"/>
      <c r="AI46" s="88" t="s">
        <v>879</v>
      </c>
      <c r="AJ46" s="82" t="b">
        <v>0</v>
      </c>
      <c r="AK46" s="82">
        <v>0</v>
      </c>
      <c r="AL46" s="88" t="s">
        <v>879</v>
      </c>
      <c r="AM46" s="82" t="s">
        <v>928</v>
      </c>
      <c r="AN46" s="82" t="b">
        <v>0</v>
      </c>
      <c r="AO46" s="88" t="s">
        <v>733</v>
      </c>
      <c r="AP46" s="82" t="s">
        <v>196</v>
      </c>
      <c r="AQ46" s="82">
        <v>0</v>
      </c>
      <c r="AR46" s="82">
        <v>0</v>
      </c>
      <c r="AS46" s="82"/>
      <c r="AT46" s="82"/>
      <c r="AU46" s="82"/>
      <c r="AV46" s="82"/>
      <c r="AW46" s="82"/>
      <c r="AX46" s="82"/>
      <c r="AY46" s="82"/>
      <c r="AZ46" s="82"/>
      <c r="BA46">
        <v>1</v>
      </c>
      <c r="BB46" s="81" t="str">
        <f>REPLACE(INDEX(GroupVertices[Group],MATCH(Edges[[#This Row],[Vertex 1]],GroupVertices[Vertex],0)),1,1,"")</f>
        <v>6</v>
      </c>
      <c r="BC46" s="81" t="str">
        <f>REPLACE(INDEX(GroupVertices[Group],MATCH(Edges[[#This Row],[Vertex 2]],GroupVertices[Vertex],0)),1,1,"")</f>
        <v>6</v>
      </c>
      <c r="BD46" s="48"/>
      <c r="BE46" s="49"/>
      <c r="BF46" s="48"/>
      <c r="BG46" s="49"/>
      <c r="BH46" s="34"/>
      <c r="BI46" s="34"/>
      <c r="BJ46" s="48"/>
      <c r="BK46" s="49"/>
      <c r="BL46" s="48"/>
      <c r="BM46" s="48"/>
      <c r="BN46" s="49"/>
    </row>
    <row r="47" spans="1:66" ht="15">
      <c r="A47" s="66" t="s">
        <v>245</v>
      </c>
      <c r="B47" s="66" t="s">
        <v>246</v>
      </c>
      <c r="C47" s="67" t="s">
        <v>2660</v>
      </c>
      <c r="D47" s="68">
        <v>3.6</v>
      </c>
      <c r="E47" s="69" t="s">
        <v>136</v>
      </c>
      <c r="F47" s="70">
        <v>31.35</v>
      </c>
      <c r="G47" s="67"/>
      <c r="H47" s="71"/>
      <c r="I47" s="72"/>
      <c r="J47" s="72"/>
      <c r="K47" s="34" t="s">
        <v>66</v>
      </c>
      <c r="L47" s="80">
        <v>47</v>
      </c>
      <c r="M47" s="80"/>
      <c r="N47" s="74"/>
      <c r="O47" s="82" t="s">
        <v>311</v>
      </c>
      <c r="P47" s="84">
        <v>43514.64513888889</v>
      </c>
      <c r="Q47" s="82" t="s">
        <v>328</v>
      </c>
      <c r="R47" s="82"/>
      <c r="S47" s="82"/>
      <c r="T47" s="82"/>
      <c r="U47" s="82"/>
      <c r="V47" s="86" t="s">
        <v>566</v>
      </c>
      <c r="W47" s="84">
        <v>43514.64513888889</v>
      </c>
      <c r="X47" s="86" t="s">
        <v>602</v>
      </c>
      <c r="Y47" s="82"/>
      <c r="Z47" s="82"/>
      <c r="AA47" s="88" t="s">
        <v>736</v>
      </c>
      <c r="AB47" s="82"/>
      <c r="AC47" s="82" t="b">
        <v>0</v>
      </c>
      <c r="AD47" s="82">
        <v>0</v>
      </c>
      <c r="AE47" s="88" t="s">
        <v>887</v>
      </c>
      <c r="AF47" s="82" t="b">
        <v>0</v>
      </c>
      <c r="AG47" s="82" t="s">
        <v>919</v>
      </c>
      <c r="AH47" s="82"/>
      <c r="AI47" s="88" t="s">
        <v>879</v>
      </c>
      <c r="AJ47" s="82" t="b">
        <v>0</v>
      </c>
      <c r="AK47" s="82">
        <v>0</v>
      </c>
      <c r="AL47" s="88" t="s">
        <v>879</v>
      </c>
      <c r="AM47" s="82" t="s">
        <v>929</v>
      </c>
      <c r="AN47" s="82" t="b">
        <v>0</v>
      </c>
      <c r="AO47" s="88" t="s">
        <v>736</v>
      </c>
      <c r="AP47" s="82" t="s">
        <v>196</v>
      </c>
      <c r="AQ47" s="82">
        <v>0</v>
      </c>
      <c r="AR47" s="82">
        <v>0</v>
      </c>
      <c r="AS47" s="82"/>
      <c r="AT47" s="82"/>
      <c r="AU47" s="82"/>
      <c r="AV47" s="82"/>
      <c r="AW47" s="82"/>
      <c r="AX47" s="82"/>
      <c r="AY47" s="82"/>
      <c r="AZ47" s="82"/>
      <c r="BA47">
        <v>4</v>
      </c>
      <c r="BB47" s="81" t="str">
        <f>REPLACE(INDEX(GroupVertices[Group],MATCH(Edges[[#This Row],[Vertex 1]],GroupVertices[Vertex],0)),1,1,"")</f>
        <v>9</v>
      </c>
      <c r="BC47" s="81" t="str">
        <f>REPLACE(INDEX(GroupVertices[Group],MATCH(Edges[[#This Row],[Vertex 2]],GroupVertices[Vertex],0)),1,1,"")</f>
        <v>9</v>
      </c>
      <c r="BD47" s="48">
        <v>1</v>
      </c>
      <c r="BE47" s="49">
        <v>2.2222222222222223</v>
      </c>
      <c r="BF47" s="48">
        <v>0</v>
      </c>
      <c r="BG47" s="49">
        <v>0</v>
      </c>
      <c r="BH47" s="34"/>
      <c r="BI47" s="34"/>
      <c r="BJ47" s="48">
        <v>44</v>
      </c>
      <c r="BK47" s="49">
        <v>97.77777777777777</v>
      </c>
      <c r="BL47" s="48">
        <v>45</v>
      </c>
      <c r="BM47" s="48">
        <v>0</v>
      </c>
      <c r="BN47" s="49">
        <v>0</v>
      </c>
    </row>
    <row r="48" spans="1:66" ht="15">
      <c r="A48" s="66" t="s">
        <v>245</v>
      </c>
      <c r="B48" s="66" t="s">
        <v>246</v>
      </c>
      <c r="C48" s="67" t="s">
        <v>2660</v>
      </c>
      <c r="D48" s="68">
        <v>3.6</v>
      </c>
      <c r="E48" s="69" t="s">
        <v>136</v>
      </c>
      <c r="F48" s="70">
        <v>31.35</v>
      </c>
      <c r="G48" s="67"/>
      <c r="H48" s="71"/>
      <c r="I48" s="72"/>
      <c r="J48" s="72"/>
      <c r="K48" s="34" t="s">
        <v>66</v>
      </c>
      <c r="L48" s="80">
        <v>48</v>
      </c>
      <c r="M48" s="80"/>
      <c r="N48" s="74"/>
      <c r="O48" s="82" t="s">
        <v>311</v>
      </c>
      <c r="P48" s="84">
        <v>43514.64747685185</v>
      </c>
      <c r="Q48" s="82" t="s">
        <v>329</v>
      </c>
      <c r="R48" s="82"/>
      <c r="S48" s="82"/>
      <c r="T48" s="82"/>
      <c r="U48" s="82"/>
      <c r="V48" s="86" t="s">
        <v>566</v>
      </c>
      <c r="W48" s="84">
        <v>43514.64747685185</v>
      </c>
      <c r="X48" s="86" t="s">
        <v>603</v>
      </c>
      <c r="Y48" s="82"/>
      <c r="Z48" s="82"/>
      <c r="AA48" s="88" t="s">
        <v>737</v>
      </c>
      <c r="AB48" s="82"/>
      <c r="AC48" s="82" t="b">
        <v>0</v>
      </c>
      <c r="AD48" s="82">
        <v>0</v>
      </c>
      <c r="AE48" s="88" t="s">
        <v>887</v>
      </c>
      <c r="AF48" s="82" t="b">
        <v>0</v>
      </c>
      <c r="AG48" s="82" t="s">
        <v>919</v>
      </c>
      <c r="AH48" s="82"/>
      <c r="AI48" s="88" t="s">
        <v>879</v>
      </c>
      <c r="AJ48" s="82" t="b">
        <v>0</v>
      </c>
      <c r="AK48" s="82">
        <v>0</v>
      </c>
      <c r="AL48" s="88" t="s">
        <v>879</v>
      </c>
      <c r="AM48" s="82" t="s">
        <v>929</v>
      </c>
      <c r="AN48" s="82" t="b">
        <v>0</v>
      </c>
      <c r="AO48" s="88" t="s">
        <v>737</v>
      </c>
      <c r="AP48" s="82" t="s">
        <v>196</v>
      </c>
      <c r="AQ48" s="82">
        <v>0</v>
      </c>
      <c r="AR48" s="82">
        <v>0</v>
      </c>
      <c r="AS48" s="82"/>
      <c r="AT48" s="82"/>
      <c r="AU48" s="82"/>
      <c r="AV48" s="82"/>
      <c r="AW48" s="82"/>
      <c r="AX48" s="82"/>
      <c r="AY48" s="82"/>
      <c r="AZ48" s="82"/>
      <c r="BA48">
        <v>4</v>
      </c>
      <c r="BB48" s="81" t="str">
        <f>REPLACE(INDEX(GroupVertices[Group],MATCH(Edges[[#This Row],[Vertex 1]],GroupVertices[Vertex],0)),1,1,"")</f>
        <v>9</v>
      </c>
      <c r="BC48" s="81" t="str">
        <f>REPLACE(INDEX(GroupVertices[Group],MATCH(Edges[[#This Row],[Vertex 2]],GroupVertices[Vertex],0)),1,1,"")</f>
        <v>9</v>
      </c>
      <c r="BD48" s="48">
        <v>1</v>
      </c>
      <c r="BE48" s="49">
        <v>2.6315789473684212</v>
      </c>
      <c r="BF48" s="48">
        <v>1</v>
      </c>
      <c r="BG48" s="49">
        <v>2.6315789473684212</v>
      </c>
      <c r="BH48" s="34"/>
      <c r="BI48" s="34"/>
      <c r="BJ48" s="48">
        <v>36</v>
      </c>
      <c r="BK48" s="49">
        <v>94.73684210526316</v>
      </c>
      <c r="BL48" s="48">
        <v>38</v>
      </c>
      <c r="BM48" s="48">
        <v>0</v>
      </c>
      <c r="BN48" s="49">
        <v>0</v>
      </c>
    </row>
    <row r="49" spans="1:66" ht="15">
      <c r="A49" s="66" t="s">
        <v>246</v>
      </c>
      <c r="B49" s="66" t="s">
        <v>245</v>
      </c>
      <c r="C49" s="67" t="s">
        <v>1535</v>
      </c>
      <c r="D49" s="68">
        <v>3</v>
      </c>
      <c r="E49" s="69" t="s">
        <v>132</v>
      </c>
      <c r="F49" s="70">
        <v>32</v>
      </c>
      <c r="G49" s="67"/>
      <c r="H49" s="71"/>
      <c r="I49" s="72"/>
      <c r="J49" s="72"/>
      <c r="K49" s="34" t="s">
        <v>66</v>
      </c>
      <c r="L49" s="80">
        <v>49</v>
      </c>
      <c r="M49" s="80"/>
      <c r="N49" s="74"/>
      <c r="O49" s="82" t="s">
        <v>311</v>
      </c>
      <c r="P49" s="84">
        <v>43515.272997685184</v>
      </c>
      <c r="Q49" s="82" t="s">
        <v>330</v>
      </c>
      <c r="R49" s="82"/>
      <c r="S49" s="82"/>
      <c r="T49" s="82"/>
      <c r="U49" s="82"/>
      <c r="V49" s="86" t="s">
        <v>567</v>
      </c>
      <c r="W49" s="84">
        <v>43515.272997685184</v>
      </c>
      <c r="X49" s="86" t="s">
        <v>604</v>
      </c>
      <c r="Y49" s="82"/>
      <c r="Z49" s="82"/>
      <c r="AA49" s="88" t="s">
        <v>738</v>
      </c>
      <c r="AB49" s="88" t="s">
        <v>736</v>
      </c>
      <c r="AC49" s="82" t="b">
        <v>0</v>
      </c>
      <c r="AD49" s="82">
        <v>0</v>
      </c>
      <c r="AE49" s="88" t="s">
        <v>888</v>
      </c>
      <c r="AF49" s="82" t="b">
        <v>0</v>
      </c>
      <c r="AG49" s="82" t="s">
        <v>919</v>
      </c>
      <c r="AH49" s="82"/>
      <c r="AI49" s="88" t="s">
        <v>879</v>
      </c>
      <c r="AJ49" s="82" t="b">
        <v>0</v>
      </c>
      <c r="AK49" s="82">
        <v>0</v>
      </c>
      <c r="AL49" s="88" t="s">
        <v>879</v>
      </c>
      <c r="AM49" s="82" t="s">
        <v>929</v>
      </c>
      <c r="AN49" s="82" t="b">
        <v>0</v>
      </c>
      <c r="AO49" s="88" t="s">
        <v>736</v>
      </c>
      <c r="AP49" s="82" t="s">
        <v>196</v>
      </c>
      <c r="AQ49" s="82">
        <v>0</v>
      </c>
      <c r="AR49" s="82">
        <v>0</v>
      </c>
      <c r="AS49" s="82"/>
      <c r="AT49" s="82"/>
      <c r="AU49" s="82"/>
      <c r="AV49" s="82"/>
      <c r="AW49" s="82"/>
      <c r="AX49" s="82"/>
      <c r="AY49" s="82"/>
      <c r="AZ49" s="82"/>
      <c r="BA49">
        <v>1</v>
      </c>
      <c r="BB49" s="81" t="str">
        <f>REPLACE(INDEX(GroupVertices[Group],MATCH(Edges[[#This Row],[Vertex 1]],GroupVertices[Vertex],0)),1,1,"")</f>
        <v>9</v>
      </c>
      <c r="BC49" s="81" t="str">
        <f>REPLACE(INDEX(GroupVertices[Group],MATCH(Edges[[#This Row],[Vertex 2]],GroupVertices[Vertex],0)),1,1,"")</f>
        <v>9</v>
      </c>
      <c r="BD49" s="48">
        <v>0</v>
      </c>
      <c r="BE49" s="49">
        <v>0</v>
      </c>
      <c r="BF49" s="48">
        <v>0</v>
      </c>
      <c r="BG49" s="49">
        <v>0</v>
      </c>
      <c r="BH49" s="34"/>
      <c r="BI49" s="34"/>
      <c r="BJ49" s="48">
        <v>25</v>
      </c>
      <c r="BK49" s="49">
        <v>100</v>
      </c>
      <c r="BL49" s="48">
        <v>25</v>
      </c>
      <c r="BM49" s="48">
        <v>0</v>
      </c>
      <c r="BN49" s="49">
        <v>0</v>
      </c>
    </row>
    <row r="50" spans="1:66" ht="15">
      <c r="A50" s="66" t="s">
        <v>246</v>
      </c>
      <c r="B50" s="66" t="s">
        <v>246</v>
      </c>
      <c r="C50" s="67" t="s">
        <v>2661</v>
      </c>
      <c r="D50" s="68">
        <v>10</v>
      </c>
      <c r="E50" s="69" t="s">
        <v>136</v>
      </c>
      <c r="F50" s="70">
        <v>24.416666666666668</v>
      </c>
      <c r="G50" s="67"/>
      <c r="H50" s="71"/>
      <c r="I50" s="72"/>
      <c r="J50" s="72"/>
      <c r="K50" s="34" t="s">
        <v>65</v>
      </c>
      <c r="L50" s="80">
        <v>50</v>
      </c>
      <c r="M50" s="80"/>
      <c r="N50" s="74"/>
      <c r="O50" s="82" t="s">
        <v>196</v>
      </c>
      <c r="P50" s="84">
        <v>43507.53888888889</v>
      </c>
      <c r="Q50" s="82" t="s">
        <v>331</v>
      </c>
      <c r="R50" s="86" t="s">
        <v>445</v>
      </c>
      <c r="S50" s="82" t="s">
        <v>479</v>
      </c>
      <c r="T50" s="82" t="s">
        <v>498</v>
      </c>
      <c r="U50" s="86" t="s">
        <v>534</v>
      </c>
      <c r="V50" s="86" t="s">
        <v>534</v>
      </c>
      <c r="W50" s="84">
        <v>43507.53888888889</v>
      </c>
      <c r="X50" s="86" t="s">
        <v>605</v>
      </c>
      <c r="Y50" s="82"/>
      <c r="Z50" s="82"/>
      <c r="AA50" s="88" t="s">
        <v>739</v>
      </c>
      <c r="AB50" s="82"/>
      <c r="AC50" s="82" t="b">
        <v>0</v>
      </c>
      <c r="AD50" s="82">
        <v>3</v>
      </c>
      <c r="AE50" s="88" t="s">
        <v>879</v>
      </c>
      <c r="AF50" s="82" t="b">
        <v>0</v>
      </c>
      <c r="AG50" s="82" t="s">
        <v>919</v>
      </c>
      <c r="AH50" s="82"/>
      <c r="AI50" s="88" t="s">
        <v>879</v>
      </c>
      <c r="AJ50" s="82" t="b">
        <v>0</v>
      </c>
      <c r="AK50" s="82">
        <v>0</v>
      </c>
      <c r="AL50" s="88" t="s">
        <v>879</v>
      </c>
      <c r="AM50" s="82" t="s">
        <v>934</v>
      </c>
      <c r="AN50" s="82" t="b">
        <v>0</v>
      </c>
      <c r="AO50" s="88" t="s">
        <v>739</v>
      </c>
      <c r="AP50" s="82" t="s">
        <v>196</v>
      </c>
      <c r="AQ50" s="82">
        <v>0</v>
      </c>
      <c r="AR50" s="82">
        <v>0</v>
      </c>
      <c r="AS50" s="82"/>
      <c r="AT50" s="82"/>
      <c r="AU50" s="82"/>
      <c r="AV50" s="82"/>
      <c r="AW50" s="82"/>
      <c r="AX50" s="82"/>
      <c r="AY50" s="82"/>
      <c r="AZ50" s="82"/>
      <c r="BA50">
        <v>36</v>
      </c>
      <c r="BB50" s="81" t="str">
        <f>REPLACE(INDEX(GroupVertices[Group],MATCH(Edges[[#This Row],[Vertex 1]],GroupVertices[Vertex],0)),1,1,"")</f>
        <v>9</v>
      </c>
      <c r="BC50" s="81" t="str">
        <f>REPLACE(INDEX(GroupVertices[Group],MATCH(Edges[[#This Row],[Vertex 2]],GroupVertices[Vertex],0)),1,1,"")</f>
        <v>9</v>
      </c>
      <c r="BD50" s="48">
        <v>1</v>
      </c>
      <c r="BE50" s="49">
        <v>3.7037037037037037</v>
      </c>
      <c r="BF50" s="48">
        <v>0</v>
      </c>
      <c r="BG50" s="49">
        <v>0</v>
      </c>
      <c r="BH50" s="34"/>
      <c r="BI50" s="34"/>
      <c r="BJ50" s="48">
        <v>26</v>
      </c>
      <c r="BK50" s="49">
        <v>96.29629629629629</v>
      </c>
      <c r="BL50" s="48">
        <v>27</v>
      </c>
      <c r="BM50" s="48">
        <v>0</v>
      </c>
      <c r="BN50" s="49">
        <v>0</v>
      </c>
    </row>
    <row r="51" spans="1:66" ht="15">
      <c r="A51" s="66" t="s">
        <v>246</v>
      </c>
      <c r="B51" s="66" t="s">
        <v>246</v>
      </c>
      <c r="C51" s="67" t="s">
        <v>2661</v>
      </c>
      <c r="D51" s="68">
        <v>10</v>
      </c>
      <c r="E51" s="69" t="s">
        <v>136</v>
      </c>
      <c r="F51" s="70">
        <v>24.416666666666668</v>
      </c>
      <c r="G51" s="67"/>
      <c r="H51" s="71"/>
      <c r="I51" s="72"/>
      <c r="J51" s="72"/>
      <c r="K51" s="34" t="s">
        <v>65</v>
      </c>
      <c r="L51" s="80">
        <v>51</v>
      </c>
      <c r="M51" s="80"/>
      <c r="N51" s="74"/>
      <c r="O51" s="82" t="s">
        <v>196</v>
      </c>
      <c r="P51" s="84">
        <v>43509.54027777778</v>
      </c>
      <c r="Q51" s="82" t="s">
        <v>332</v>
      </c>
      <c r="R51" s="86" t="s">
        <v>446</v>
      </c>
      <c r="S51" s="82" t="s">
        <v>480</v>
      </c>
      <c r="T51" s="82" t="s">
        <v>498</v>
      </c>
      <c r="U51" s="86" t="s">
        <v>535</v>
      </c>
      <c r="V51" s="86" t="s">
        <v>535</v>
      </c>
      <c r="W51" s="84">
        <v>43509.54027777778</v>
      </c>
      <c r="X51" s="86" t="s">
        <v>606</v>
      </c>
      <c r="Y51" s="82"/>
      <c r="Z51" s="82"/>
      <c r="AA51" s="88" t="s">
        <v>740</v>
      </c>
      <c r="AB51" s="82"/>
      <c r="AC51" s="82" t="b">
        <v>0</v>
      </c>
      <c r="AD51" s="82">
        <v>3</v>
      </c>
      <c r="AE51" s="88" t="s">
        <v>879</v>
      </c>
      <c r="AF51" s="82" t="b">
        <v>0</v>
      </c>
      <c r="AG51" s="82" t="s">
        <v>919</v>
      </c>
      <c r="AH51" s="82"/>
      <c r="AI51" s="88" t="s">
        <v>879</v>
      </c>
      <c r="AJ51" s="82" t="b">
        <v>0</v>
      </c>
      <c r="AK51" s="82">
        <v>1</v>
      </c>
      <c r="AL51" s="88" t="s">
        <v>879</v>
      </c>
      <c r="AM51" s="82" t="s">
        <v>934</v>
      </c>
      <c r="AN51" s="82" t="b">
        <v>0</v>
      </c>
      <c r="AO51" s="88" t="s">
        <v>740</v>
      </c>
      <c r="AP51" s="82" t="s">
        <v>196</v>
      </c>
      <c r="AQ51" s="82">
        <v>0</v>
      </c>
      <c r="AR51" s="82">
        <v>0</v>
      </c>
      <c r="AS51" s="82"/>
      <c r="AT51" s="82"/>
      <c r="AU51" s="82"/>
      <c r="AV51" s="82"/>
      <c r="AW51" s="82"/>
      <c r="AX51" s="82"/>
      <c r="AY51" s="82"/>
      <c r="AZ51" s="82"/>
      <c r="BA51">
        <v>36</v>
      </c>
      <c r="BB51" s="81" t="str">
        <f>REPLACE(INDEX(GroupVertices[Group],MATCH(Edges[[#This Row],[Vertex 1]],GroupVertices[Vertex],0)),1,1,"")</f>
        <v>9</v>
      </c>
      <c r="BC51" s="81" t="str">
        <f>REPLACE(INDEX(GroupVertices[Group],MATCH(Edges[[#This Row],[Vertex 2]],GroupVertices[Vertex],0)),1,1,"")</f>
        <v>9</v>
      </c>
      <c r="BD51" s="48">
        <v>0</v>
      </c>
      <c r="BE51" s="49">
        <v>0</v>
      </c>
      <c r="BF51" s="48">
        <v>1</v>
      </c>
      <c r="BG51" s="49">
        <v>2.272727272727273</v>
      </c>
      <c r="BH51" s="34"/>
      <c r="BI51" s="34"/>
      <c r="BJ51" s="48">
        <v>43</v>
      </c>
      <c r="BK51" s="49">
        <v>97.72727272727273</v>
      </c>
      <c r="BL51" s="48">
        <v>44</v>
      </c>
      <c r="BM51" s="48">
        <v>0</v>
      </c>
      <c r="BN51" s="49">
        <v>0</v>
      </c>
    </row>
    <row r="52" spans="1:66" ht="15">
      <c r="A52" s="66" t="s">
        <v>246</v>
      </c>
      <c r="B52" s="66" t="s">
        <v>246</v>
      </c>
      <c r="C52" s="67" t="s">
        <v>2661</v>
      </c>
      <c r="D52" s="68">
        <v>10</v>
      </c>
      <c r="E52" s="69" t="s">
        <v>136</v>
      </c>
      <c r="F52" s="70">
        <v>24.416666666666668</v>
      </c>
      <c r="G52" s="67"/>
      <c r="H52" s="71"/>
      <c r="I52" s="72"/>
      <c r="J52" s="72"/>
      <c r="K52" s="34" t="s">
        <v>65</v>
      </c>
      <c r="L52" s="80">
        <v>52</v>
      </c>
      <c r="M52" s="80"/>
      <c r="N52" s="74"/>
      <c r="O52" s="82" t="s">
        <v>196</v>
      </c>
      <c r="P52" s="84">
        <v>43510.33263888889</v>
      </c>
      <c r="Q52" s="82" t="s">
        <v>333</v>
      </c>
      <c r="R52" s="82"/>
      <c r="S52" s="82"/>
      <c r="T52" s="82" t="s">
        <v>499</v>
      </c>
      <c r="U52" s="86" t="s">
        <v>536</v>
      </c>
      <c r="V52" s="86" t="s">
        <v>536</v>
      </c>
      <c r="W52" s="84">
        <v>43510.33263888889</v>
      </c>
      <c r="X52" s="86" t="s">
        <v>607</v>
      </c>
      <c r="Y52" s="82"/>
      <c r="Z52" s="82"/>
      <c r="AA52" s="88" t="s">
        <v>741</v>
      </c>
      <c r="AB52" s="82"/>
      <c r="AC52" s="82" t="b">
        <v>0</v>
      </c>
      <c r="AD52" s="82">
        <v>2</v>
      </c>
      <c r="AE52" s="88" t="s">
        <v>879</v>
      </c>
      <c r="AF52" s="82" t="b">
        <v>0</v>
      </c>
      <c r="AG52" s="82" t="s">
        <v>919</v>
      </c>
      <c r="AH52" s="82"/>
      <c r="AI52" s="88" t="s">
        <v>879</v>
      </c>
      <c r="AJ52" s="82" t="b">
        <v>0</v>
      </c>
      <c r="AK52" s="82">
        <v>0</v>
      </c>
      <c r="AL52" s="88" t="s">
        <v>879</v>
      </c>
      <c r="AM52" s="82" t="s">
        <v>934</v>
      </c>
      <c r="AN52" s="82" t="b">
        <v>0</v>
      </c>
      <c r="AO52" s="88" t="s">
        <v>741</v>
      </c>
      <c r="AP52" s="82" t="s">
        <v>196</v>
      </c>
      <c r="AQ52" s="82">
        <v>0</v>
      </c>
      <c r="AR52" s="82">
        <v>0</v>
      </c>
      <c r="AS52" s="82"/>
      <c r="AT52" s="82"/>
      <c r="AU52" s="82"/>
      <c r="AV52" s="82"/>
      <c r="AW52" s="82"/>
      <c r="AX52" s="82"/>
      <c r="AY52" s="82"/>
      <c r="AZ52" s="82"/>
      <c r="BA52">
        <v>36</v>
      </c>
      <c r="BB52" s="81" t="str">
        <f>REPLACE(INDEX(GroupVertices[Group],MATCH(Edges[[#This Row],[Vertex 1]],GroupVertices[Vertex],0)),1,1,"")</f>
        <v>9</v>
      </c>
      <c r="BC52" s="81" t="str">
        <f>REPLACE(INDEX(GroupVertices[Group],MATCH(Edges[[#This Row],[Vertex 2]],GroupVertices[Vertex],0)),1,1,"")</f>
        <v>9</v>
      </c>
      <c r="BD52" s="48">
        <v>0</v>
      </c>
      <c r="BE52" s="49">
        <v>0</v>
      </c>
      <c r="BF52" s="48">
        <v>0</v>
      </c>
      <c r="BG52" s="49">
        <v>0</v>
      </c>
      <c r="BH52" s="34"/>
      <c r="BI52" s="34"/>
      <c r="BJ52" s="48">
        <v>28</v>
      </c>
      <c r="BK52" s="49">
        <v>100</v>
      </c>
      <c r="BL52" s="48">
        <v>28</v>
      </c>
      <c r="BM52" s="48">
        <v>0</v>
      </c>
      <c r="BN52" s="49">
        <v>0</v>
      </c>
    </row>
    <row r="53" spans="1:66" ht="15">
      <c r="A53" s="66" t="s">
        <v>246</v>
      </c>
      <c r="B53" s="66" t="s">
        <v>246</v>
      </c>
      <c r="C53" s="67" t="s">
        <v>2661</v>
      </c>
      <c r="D53" s="68">
        <v>10</v>
      </c>
      <c r="E53" s="69" t="s">
        <v>136</v>
      </c>
      <c r="F53" s="70">
        <v>24.416666666666668</v>
      </c>
      <c r="G53" s="67"/>
      <c r="H53" s="71"/>
      <c r="I53" s="72"/>
      <c r="J53" s="72"/>
      <c r="K53" s="34" t="s">
        <v>65</v>
      </c>
      <c r="L53" s="80">
        <v>53</v>
      </c>
      <c r="M53" s="80"/>
      <c r="N53" s="74"/>
      <c r="O53" s="82" t="s">
        <v>196</v>
      </c>
      <c r="P53" s="84">
        <v>43511.25</v>
      </c>
      <c r="Q53" s="82" t="s">
        <v>334</v>
      </c>
      <c r="R53" s="82"/>
      <c r="S53" s="82"/>
      <c r="T53" s="82" t="s">
        <v>500</v>
      </c>
      <c r="U53" s="86" t="s">
        <v>537</v>
      </c>
      <c r="V53" s="86" t="s">
        <v>537</v>
      </c>
      <c r="W53" s="84">
        <v>43511.25</v>
      </c>
      <c r="X53" s="86" t="s">
        <v>608</v>
      </c>
      <c r="Y53" s="82"/>
      <c r="Z53" s="82"/>
      <c r="AA53" s="88" t="s">
        <v>742</v>
      </c>
      <c r="AB53" s="82"/>
      <c r="AC53" s="82" t="b">
        <v>0</v>
      </c>
      <c r="AD53" s="82">
        <v>1</v>
      </c>
      <c r="AE53" s="88" t="s">
        <v>879</v>
      </c>
      <c r="AF53" s="82" t="b">
        <v>0</v>
      </c>
      <c r="AG53" s="82" t="s">
        <v>919</v>
      </c>
      <c r="AH53" s="82"/>
      <c r="AI53" s="88" t="s">
        <v>879</v>
      </c>
      <c r="AJ53" s="82" t="b">
        <v>0</v>
      </c>
      <c r="AK53" s="82">
        <v>0</v>
      </c>
      <c r="AL53" s="88" t="s">
        <v>879</v>
      </c>
      <c r="AM53" s="82" t="s">
        <v>934</v>
      </c>
      <c r="AN53" s="82" t="b">
        <v>0</v>
      </c>
      <c r="AO53" s="88" t="s">
        <v>742</v>
      </c>
      <c r="AP53" s="82" t="s">
        <v>196</v>
      </c>
      <c r="AQ53" s="82">
        <v>0</v>
      </c>
      <c r="AR53" s="82">
        <v>0</v>
      </c>
      <c r="AS53" s="82"/>
      <c r="AT53" s="82"/>
      <c r="AU53" s="82"/>
      <c r="AV53" s="82"/>
      <c r="AW53" s="82"/>
      <c r="AX53" s="82"/>
      <c r="AY53" s="82"/>
      <c r="AZ53" s="82"/>
      <c r="BA53">
        <v>36</v>
      </c>
      <c r="BB53" s="81" t="str">
        <f>REPLACE(INDEX(GroupVertices[Group],MATCH(Edges[[#This Row],[Vertex 1]],GroupVertices[Vertex],0)),1,1,"")</f>
        <v>9</v>
      </c>
      <c r="BC53" s="81" t="str">
        <f>REPLACE(INDEX(GroupVertices[Group],MATCH(Edges[[#This Row],[Vertex 2]],GroupVertices[Vertex],0)),1,1,"")</f>
        <v>9</v>
      </c>
      <c r="BD53" s="48">
        <v>0</v>
      </c>
      <c r="BE53" s="49">
        <v>0</v>
      </c>
      <c r="BF53" s="48">
        <v>0</v>
      </c>
      <c r="BG53" s="49">
        <v>0</v>
      </c>
      <c r="BH53" s="34"/>
      <c r="BI53" s="34"/>
      <c r="BJ53" s="48">
        <v>29</v>
      </c>
      <c r="BK53" s="49">
        <v>100</v>
      </c>
      <c r="BL53" s="48">
        <v>29</v>
      </c>
      <c r="BM53" s="48">
        <v>0</v>
      </c>
      <c r="BN53" s="49">
        <v>0</v>
      </c>
    </row>
    <row r="54" spans="1:66" ht="15">
      <c r="A54" s="66" t="s">
        <v>246</v>
      </c>
      <c r="B54" s="66" t="s">
        <v>246</v>
      </c>
      <c r="C54" s="67" t="s">
        <v>2661</v>
      </c>
      <c r="D54" s="68">
        <v>10</v>
      </c>
      <c r="E54" s="69" t="s">
        <v>136</v>
      </c>
      <c r="F54" s="70">
        <v>24.416666666666668</v>
      </c>
      <c r="G54" s="67"/>
      <c r="H54" s="71"/>
      <c r="I54" s="72"/>
      <c r="J54" s="72"/>
      <c r="K54" s="34" t="s">
        <v>65</v>
      </c>
      <c r="L54" s="80">
        <v>54</v>
      </c>
      <c r="M54" s="80"/>
      <c r="N54" s="74"/>
      <c r="O54" s="82" t="s">
        <v>196</v>
      </c>
      <c r="P54" s="84">
        <v>43511.64938657408</v>
      </c>
      <c r="Q54" s="82" t="s">
        <v>335</v>
      </c>
      <c r="R54" s="86" t="s">
        <v>447</v>
      </c>
      <c r="S54" s="82" t="s">
        <v>481</v>
      </c>
      <c r="T54" s="82"/>
      <c r="U54" s="82"/>
      <c r="V54" s="86" t="s">
        <v>567</v>
      </c>
      <c r="W54" s="84">
        <v>43511.64938657408</v>
      </c>
      <c r="X54" s="86" t="s">
        <v>609</v>
      </c>
      <c r="Y54" s="82"/>
      <c r="Z54" s="82"/>
      <c r="AA54" s="88" t="s">
        <v>743</v>
      </c>
      <c r="AB54" s="82"/>
      <c r="AC54" s="82" t="b">
        <v>0</v>
      </c>
      <c r="AD54" s="82">
        <v>1</v>
      </c>
      <c r="AE54" s="88" t="s">
        <v>879</v>
      </c>
      <c r="AF54" s="82" t="b">
        <v>0</v>
      </c>
      <c r="AG54" s="82" t="s">
        <v>919</v>
      </c>
      <c r="AH54" s="82"/>
      <c r="AI54" s="88" t="s">
        <v>879</v>
      </c>
      <c r="AJ54" s="82" t="b">
        <v>0</v>
      </c>
      <c r="AK54" s="82">
        <v>0</v>
      </c>
      <c r="AL54" s="88" t="s">
        <v>879</v>
      </c>
      <c r="AM54" s="82" t="s">
        <v>928</v>
      </c>
      <c r="AN54" s="82" t="b">
        <v>0</v>
      </c>
      <c r="AO54" s="88" t="s">
        <v>743</v>
      </c>
      <c r="AP54" s="82" t="s">
        <v>196</v>
      </c>
      <c r="AQ54" s="82">
        <v>0</v>
      </c>
      <c r="AR54" s="82">
        <v>0</v>
      </c>
      <c r="AS54" s="82"/>
      <c r="AT54" s="82"/>
      <c r="AU54" s="82"/>
      <c r="AV54" s="82"/>
      <c r="AW54" s="82"/>
      <c r="AX54" s="82"/>
      <c r="AY54" s="82"/>
      <c r="AZ54" s="82"/>
      <c r="BA54">
        <v>36</v>
      </c>
      <c r="BB54" s="81" t="str">
        <f>REPLACE(INDEX(GroupVertices[Group],MATCH(Edges[[#This Row],[Vertex 1]],GroupVertices[Vertex],0)),1,1,"")</f>
        <v>9</v>
      </c>
      <c r="BC54" s="81" t="str">
        <f>REPLACE(INDEX(GroupVertices[Group],MATCH(Edges[[#This Row],[Vertex 2]],GroupVertices[Vertex],0)),1,1,"")</f>
        <v>9</v>
      </c>
      <c r="BD54" s="48">
        <v>0</v>
      </c>
      <c r="BE54" s="49">
        <v>0</v>
      </c>
      <c r="BF54" s="48">
        <v>0</v>
      </c>
      <c r="BG54" s="49">
        <v>0</v>
      </c>
      <c r="BH54" s="34"/>
      <c r="BI54" s="34"/>
      <c r="BJ54" s="48">
        <v>40</v>
      </c>
      <c r="BK54" s="49">
        <v>100</v>
      </c>
      <c r="BL54" s="48">
        <v>40</v>
      </c>
      <c r="BM54" s="48">
        <v>0</v>
      </c>
      <c r="BN54" s="49">
        <v>0</v>
      </c>
    </row>
    <row r="55" spans="1:66" ht="15">
      <c r="A55" s="66" t="s">
        <v>246</v>
      </c>
      <c r="B55" s="66" t="s">
        <v>246</v>
      </c>
      <c r="C55" s="67" t="s">
        <v>2661</v>
      </c>
      <c r="D55" s="68">
        <v>10</v>
      </c>
      <c r="E55" s="69" t="s">
        <v>136</v>
      </c>
      <c r="F55" s="70">
        <v>24.416666666666668</v>
      </c>
      <c r="G55" s="67"/>
      <c r="H55" s="71"/>
      <c r="I55" s="72"/>
      <c r="J55" s="72"/>
      <c r="K55" s="34" t="s">
        <v>65</v>
      </c>
      <c r="L55" s="80">
        <v>55</v>
      </c>
      <c r="M55" s="80"/>
      <c r="N55" s="74"/>
      <c r="O55" s="82" t="s">
        <v>196</v>
      </c>
      <c r="P55" s="84">
        <v>43514.54305555556</v>
      </c>
      <c r="Q55" s="82" t="s">
        <v>336</v>
      </c>
      <c r="R55" s="86" t="s">
        <v>448</v>
      </c>
      <c r="S55" s="82" t="s">
        <v>480</v>
      </c>
      <c r="T55" s="82" t="s">
        <v>501</v>
      </c>
      <c r="U55" s="86" t="s">
        <v>538</v>
      </c>
      <c r="V55" s="86" t="s">
        <v>538</v>
      </c>
      <c r="W55" s="84">
        <v>43514.54305555556</v>
      </c>
      <c r="X55" s="86" t="s">
        <v>610</v>
      </c>
      <c r="Y55" s="82"/>
      <c r="Z55" s="82"/>
      <c r="AA55" s="88" t="s">
        <v>744</v>
      </c>
      <c r="AB55" s="82"/>
      <c r="AC55" s="82" t="b">
        <v>0</v>
      </c>
      <c r="AD55" s="82">
        <v>1</v>
      </c>
      <c r="AE55" s="88" t="s">
        <v>879</v>
      </c>
      <c r="AF55" s="82" t="b">
        <v>0</v>
      </c>
      <c r="AG55" s="82" t="s">
        <v>919</v>
      </c>
      <c r="AH55" s="82"/>
      <c r="AI55" s="88" t="s">
        <v>879</v>
      </c>
      <c r="AJ55" s="82" t="b">
        <v>0</v>
      </c>
      <c r="AK55" s="82">
        <v>0</v>
      </c>
      <c r="AL55" s="88" t="s">
        <v>879</v>
      </c>
      <c r="AM55" s="82" t="s">
        <v>934</v>
      </c>
      <c r="AN55" s="82" t="b">
        <v>0</v>
      </c>
      <c r="AO55" s="88" t="s">
        <v>744</v>
      </c>
      <c r="AP55" s="82" t="s">
        <v>196</v>
      </c>
      <c r="AQ55" s="82">
        <v>0</v>
      </c>
      <c r="AR55" s="82">
        <v>0</v>
      </c>
      <c r="AS55" s="82"/>
      <c r="AT55" s="82"/>
      <c r="AU55" s="82"/>
      <c r="AV55" s="82"/>
      <c r="AW55" s="82"/>
      <c r="AX55" s="82"/>
      <c r="AY55" s="82"/>
      <c r="AZ55" s="82"/>
      <c r="BA55">
        <v>36</v>
      </c>
      <c r="BB55" s="81" t="str">
        <f>REPLACE(INDEX(GroupVertices[Group],MATCH(Edges[[#This Row],[Vertex 1]],GroupVertices[Vertex],0)),1,1,"")</f>
        <v>9</v>
      </c>
      <c r="BC55" s="81" t="str">
        <f>REPLACE(INDEX(GroupVertices[Group],MATCH(Edges[[#This Row],[Vertex 2]],GroupVertices[Vertex],0)),1,1,"")</f>
        <v>9</v>
      </c>
      <c r="BD55" s="48">
        <v>0</v>
      </c>
      <c r="BE55" s="49">
        <v>0</v>
      </c>
      <c r="BF55" s="48">
        <v>0</v>
      </c>
      <c r="BG55" s="49">
        <v>0</v>
      </c>
      <c r="BH55" s="34"/>
      <c r="BI55" s="34"/>
      <c r="BJ55" s="48">
        <v>38</v>
      </c>
      <c r="BK55" s="49">
        <v>100</v>
      </c>
      <c r="BL55" s="48">
        <v>38</v>
      </c>
      <c r="BM55" s="48">
        <v>0</v>
      </c>
      <c r="BN55" s="49">
        <v>0</v>
      </c>
    </row>
    <row r="56" spans="1:66" ht="15">
      <c r="A56" s="66" t="s">
        <v>247</v>
      </c>
      <c r="B56" s="66" t="s">
        <v>298</v>
      </c>
      <c r="C56" s="67" t="s">
        <v>1535</v>
      </c>
      <c r="D56" s="68">
        <v>3</v>
      </c>
      <c r="E56" s="69" t="s">
        <v>132</v>
      </c>
      <c r="F56" s="70">
        <v>32</v>
      </c>
      <c r="G56" s="67"/>
      <c r="H56" s="71"/>
      <c r="I56" s="72"/>
      <c r="J56" s="72"/>
      <c r="K56" s="34" t="s">
        <v>65</v>
      </c>
      <c r="L56" s="80">
        <v>56</v>
      </c>
      <c r="M56" s="80"/>
      <c r="N56" s="74"/>
      <c r="O56" s="82" t="s">
        <v>311</v>
      </c>
      <c r="P56" s="84">
        <v>43515.33489583333</v>
      </c>
      <c r="Q56" s="82" t="s">
        <v>337</v>
      </c>
      <c r="R56" s="82"/>
      <c r="S56" s="82"/>
      <c r="T56" s="82"/>
      <c r="U56" s="82"/>
      <c r="V56" s="86" t="s">
        <v>568</v>
      </c>
      <c r="W56" s="84">
        <v>43515.33489583333</v>
      </c>
      <c r="X56" s="86" t="s">
        <v>611</v>
      </c>
      <c r="Y56" s="82"/>
      <c r="Z56" s="82"/>
      <c r="AA56" s="88" t="s">
        <v>745</v>
      </c>
      <c r="AB56" s="88" t="s">
        <v>860</v>
      </c>
      <c r="AC56" s="82" t="b">
        <v>0</v>
      </c>
      <c r="AD56" s="82">
        <v>0</v>
      </c>
      <c r="AE56" s="88" t="s">
        <v>889</v>
      </c>
      <c r="AF56" s="82" t="b">
        <v>0</v>
      </c>
      <c r="AG56" s="82" t="s">
        <v>914</v>
      </c>
      <c r="AH56" s="82"/>
      <c r="AI56" s="88" t="s">
        <v>879</v>
      </c>
      <c r="AJ56" s="82" t="b">
        <v>0</v>
      </c>
      <c r="AK56" s="82">
        <v>0</v>
      </c>
      <c r="AL56" s="88" t="s">
        <v>879</v>
      </c>
      <c r="AM56" s="82" t="s">
        <v>928</v>
      </c>
      <c r="AN56" s="82" t="b">
        <v>0</v>
      </c>
      <c r="AO56" s="88" t="s">
        <v>860</v>
      </c>
      <c r="AP56" s="82" t="s">
        <v>196</v>
      </c>
      <c r="AQ56" s="82">
        <v>0</v>
      </c>
      <c r="AR56" s="82">
        <v>0</v>
      </c>
      <c r="AS56" s="82"/>
      <c r="AT56" s="82"/>
      <c r="AU56" s="82"/>
      <c r="AV56" s="82"/>
      <c r="AW56" s="82"/>
      <c r="AX56" s="82"/>
      <c r="AY56" s="82"/>
      <c r="AZ56" s="82"/>
      <c r="BA56">
        <v>1</v>
      </c>
      <c r="BB56" s="81" t="str">
        <f>REPLACE(INDEX(GroupVertices[Group],MATCH(Edges[[#This Row],[Vertex 1]],GroupVertices[Vertex],0)),1,1,"")</f>
        <v>8</v>
      </c>
      <c r="BC56" s="81" t="str">
        <f>REPLACE(INDEX(GroupVertices[Group],MATCH(Edges[[#This Row],[Vertex 2]],GroupVertices[Vertex],0)),1,1,"")</f>
        <v>8</v>
      </c>
      <c r="BD56" s="48">
        <v>1</v>
      </c>
      <c r="BE56" s="49">
        <v>2.7777777777777777</v>
      </c>
      <c r="BF56" s="48">
        <v>1</v>
      </c>
      <c r="BG56" s="49">
        <v>2.7777777777777777</v>
      </c>
      <c r="BH56" s="34"/>
      <c r="BI56" s="34"/>
      <c r="BJ56" s="48">
        <v>34</v>
      </c>
      <c r="BK56" s="49">
        <v>94.44444444444444</v>
      </c>
      <c r="BL56" s="48">
        <v>36</v>
      </c>
      <c r="BM56" s="48">
        <v>0</v>
      </c>
      <c r="BN56" s="49">
        <v>0</v>
      </c>
    </row>
    <row r="57" spans="1:66" ht="15">
      <c r="A57" s="66" t="s">
        <v>248</v>
      </c>
      <c r="B57" s="66" t="s">
        <v>248</v>
      </c>
      <c r="C57" s="67" t="s">
        <v>2662</v>
      </c>
      <c r="D57" s="68">
        <v>4.6</v>
      </c>
      <c r="E57" s="69" t="s">
        <v>136</v>
      </c>
      <c r="F57" s="70">
        <v>30.266666666666666</v>
      </c>
      <c r="G57" s="67"/>
      <c r="H57" s="71"/>
      <c r="I57" s="72"/>
      <c r="J57" s="72"/>
      <c r="K57" s="34" t="s">
        <v>65</v>
      </c>
      <c r="L57" s="80">
        <v>57</v>
      </c>
      <c r="M57" s="80"/>
      <c r="N57" s="74"/>
      <c r="O57" s="82" t="s">
        <v>196</v>
      </c>
      <c r="P57" s="84">
        <v>43509.38980324074</v>
      </c>
      <c r="Q57" s="82" t="s">
        <v>338</v>
      </c>
      <c r="R57" s="82"/>
      <c r="S57" s="82"/>
      <c r="T57" s="82" t="s">
        <v>493</v>
      </c>
      <c r="U57" s="86" t="s">
        <v>539</v>
      </c>
      <c r="V57" s="86" t="s">
        <v>539</v>
      </c>
      <c r="W57" s="84">
        <v>43509.38980324074</v>
      </c>
      <c r="X57" s="86" t="s">
        <v>612</v>
      </c>
      <c r="Y57" s="82"/>
      <c r="Z57" s="82"/>
      <c r="AA57" s="88" t="s">
        <v>746</v>
      </c>
      <c r="AB57" s="82"/>
      <c r="AC57" s="82" t="b">
        <v>0</v>
      </c>
      <c r="AD57" s="82">
        <v>0</v>
      </c>
      <c r="AE57" s="88" t="s">
        <v>879</v>
      </c>
      <c r="AF57" s="82" t="b">
        <v>0</v>
      </c>
      <c r="AG57" s="82" t="s">
        <v>914</v>
      </c>
      <c r="AH57" s="82"/>
      <c r="AI57" s="88" t="s">
        <v>879</v>
      </c>
      <c r="AJ57" s="82" t="b">
        <v>0</v>
      </c>
      <c r="AK57" s="82">
        <v>0</v>
      </c>
      <c r="AL57" s="88" t="s">
        <v>879</v>
      </c>
      <c r="AM57" s="82" t="s">
        <v>928</v>
      </c>
      <c r="AN57" s="82" t="b">
        <v>0</v>
      </c>
      <c r="AO57" s="88" t="s">
        <v>746</v>
      </c>
      <c r="AP57" s="82" t="s">
        <v>196</v>
      </c>
      <c r="AQ57" s="82">
        <v>0</v>
      </c>
      <c r="AR57" s="82">
        <v>0</v>
      </c>
      <c r="AS57" s="82"/>
      <c r="AT57" s="82"/>
      <c r="AU57" s="82"/>
      <c r="AV57" s="82"/>
      <c r="AW57" s="82"/>
      <c r="AX57" s="82"/>
      <c r="AY57" s="82"/>
      <c r="AZ57" s="82"/>
      <c r="BA57">
        <v>9</v>
      </c>
      <c r="BB57" s="81" t="str">
        <f>REPLACE(INDEX(GroupVertices[Group],MATCH(Edges[[#This Row],[Vertex 1]],GroupVertices[Vertex],0)),1,1,"")</f>
        <v>7</v>
      </c>
      <c r="BC57" s="81" t="str">
        <f>REPLACE(INDEX(GroupVertices[Group],MATCH(Edges[[#This Row],[Vertex 2]],GroupVertices[Vertex],0)),1,1,"")</f>
        <v>7</v>
      </c>
      <c r="BD57" s="48">
        <v>0</v>
      </c>
      <c r="BE57" s="49">
        <v>0</v>
      </c>
      <c r="BF57" s="48">
        <v>0</v>
      </c>
      <c r="BG57" s="49">
        <v>0</v>
      </c>
      <c r="BH57" s="34"/>
      <c r="BI57" s="34"/>
      <c r="BJ57" s="48">
        <v>5</v>
      </c>
      <c r="BK57" s="49">
        <v>100</v>
      </c>
      <c r="BL57" s="48">
        <v>5</v>
      </c>
      <c r="BM57" s="48">
        <v>0</v>
      </c>
      <c r="BN57" s="49">
        <v>0</v>
      </c>
    </row>
    <row r="58" spans="1:66" ht="15">
      <c r="A58" s="66" t="s">
        <v>248</v>
      </c>
      <c r="B58" s="66" t="s">
        <v>248</v>
      </c>
      <c r="C58" s="67" t="s">
        <v>2662</v>
      </c>
      <c r="D58" s="68">
        <v>4.6</v>
      </c>
      <c r="E58" s="69" t="s">
        <v>136</v>
      </c>
      <c r="F58" s="70">
        <v>30.266666666666666</v>
      </c>
      <c r="G58" s="67"/>
      <c r="H58" s="71"/>
      <c r="I58" s="72"/>
      <c r="J58" s="72"/>
      <c r="K58" s="34" t="s">
        <v>65</v>
      </c>
      <c r="L58" s="80">
        <v>58</v>
      </c>
      <c r="M58" s="80"/>
      <c r="N58" s="74"/>
      <c r="O58" s="82" t="s">
        <v>196</v>
      </c>
      <c r="P58" s="84">
        <v>43513.40528935185</v>
      </c>
      <c r="Q58" s="82" t="s">
        <v>339</v>
      </c>
      <c r="R58" s="82"/>
      <c r="S58" s="82"/>
      <c r="T58" s="82" t="s">
        <v>493</v>
      </c>
      <c r="U58" s="86" t="s">
        <v>540</v>
      </c>
      <c r="V58" s="86" t="s">
        <v>540</v>
      </c>
      <c r="W58" s="84">
        <v>43513.40528935185</v>
      </c>
      <c r="X58" s="86" t="s">
        <v>613</v>
      </c>
      <c r="Y58" s="82"/>
      <c r="Z58" s="82"/>
      <c r="AA58" s="88" t="s">
        <v>747</v>
      </c>
      <c r="AB58" s="82"/>
      <c r="AC58" s="82" t="b">
        <v>0</v>
      </c>
      <c r="AD58" s="82">
        <v>0</v>
      </c>
      <c r="AE58" s="88" t="s">
        <v>879</v>
      </c>
      <c r="AF58" s="82" t="b">
        <v>0</v>
      </c>
      <c r="AG58" s="82" t="s">
        <v>914</v>
      </c>
      <c r="AH58" s="82"/>
      <c r="AI58" s="88" t="s">
        <v>879</v>
      </c>
      <c r="AJ58" s="82" t="b">
        <v>0</v>
      </c>
      <c r="AK58" s="82">
        <v>0</v>
      </c>
      <c r="AL58" s="88" t="s">
        <v>879</v>
      </c>
      <c r="AM58" s="82" t="s">
        <v>928</v>
      </c>
      <c r="AN58" s="82" t="b">
        <v>0</v>
      </c>
      <c r="AO58" s="88" t="s">
        <v>747</v>
      </c>
      <c r="AP58" s="82" t="s">
        <v>196</v>
      </c>
      <c r="AQ58" s="82">
        <v>0</v>
      </c>
      <c r="AR58" s="82">
        <v>0</v>
      </c>
      <c r="AS58" s="82"/>
      <c r="AT58" s="82"/>
      <c r="AU58" s="82"/>
      <c r="AV58" s="82"/>
      <c r="AW58" s="82"/>
      <c r="AX58" s="82"/>
      <c r="AY58" s="82"/>
      <c r="AZ58" s="82"/>
      <c r="BA58">
        <v>9</v>
      </c>
      <c r="BB58" s="81" t="str">
        <f>REPLACE(INDEX(GroupVertices[Group],MATCH(Edges[[#This Row],[Vertex 1]],GroupVertices[Vertex],0)),1,1,"")</f>
        <v>7</v>
      </c>
      <c r="BC58" s="81" t="str">
        <f>REPLACE(INDEX(GroupVertices[Group],MATCH(Edges[[#This Row],[Vertex 2]],GroupVertices[Vertex],0)),1,1,"")</f>
        <v>7</v>
      </c>
      <c r="BD58" s="48">
        <v>0</v>
      </c>
      <c r="BE58" s="49">
        <v>0</v>
      </c>
      <c r="BF58" s="48">
        <v>2</v>
      </c>
      <c r="BG58" s="49">
        <v>10</v>
      </c>
      <c r="BH58" s="34"/>
      <c r="BI58" s="34"/>
      <c r="BJ58" s="48">
        <v>18</v>
      </c>
      <c r="BK58" s="49">
        <v>90</v>
      </c>
      <c r="BL58" s="48">
        <v>20</v>
      </c>
      <c r="BM58" s="48">
        <v>0</v>
      </c>
      <c r="BN58" s="49">
        <v>0</v>
      </c>
    </row>
    <row r="59" spans="1:66" ht="15">
      <c r="A59" s="66" t="s">
        <v>248</v>
      </c>
      <c r="B59" s="66" t="s">
        <v>248</v>
      </c>
      <c r="C59" s="67" t="s">
        <v>2662</v>
      </c>
      <c r="D59" s="68">
        <v>4.6</v>
      </c>
      <c r="E59" s="69" t="s">
        <v>136</v>
      </c>
      <c r="F59" s="70">
        <v>30.266666666666666</v>
      </c>
      <c r="G59" s="67"/>
      <c r="H59" s="71"/>
      <c r="I59" s="72"/>
      <c r="J59" s="72"/>
      <c r="K59" s="34" t="s">
        <v>65</v>
      </c>
      <c r="L59" s="80">
        <v>59</v>
      </c>
      <c r="M59" s="80"/>
      <c r="N59" s="74"/>
      <c r="O59" s="82" t="s">
        <v>196</v>
      </c>
      <c r="P59" s="84">
        <v>43515.5903587963</v>
      </c>
      <c r="Q59" s="82" t="s">
        <v>340</v>
      </c>
      <c r="R59" s="82"/>
      <c r="S59" s="82"/>
      <c r="T59" s="82" t="s">
        <v>493</v>
      </c>
      <c r="U59" s="86" t="s">
        <v>541</v>
      </c>
      <c r="V59" s="86" t="s">
        <v>541</v>
      </c>
      <c r="W59" s="84">
        <v>43515.5903587963</v>
      </c>
      <c r="X59" s="86" t="s">
        <v>614</v>
      </c>
      <c r="Y59" s="82"/>
      <c r="Z59" s="82"/>
      <c r="AA59" s="88" t="s">
        <v>748</v>
      </c>
      <c r="AB59" s="82"/>
      <c r="AC59" s="82" t="b">
        <v>0</v>
      </c>
      <c r="AD59" s="82">
        <v>0</v>
      </c>
      <c r="AE59" s="88" t="s">
        <v>879</v>
      </c>
      <c r="AF59" s="82" t="b">
        <v>0</v>
      </c>
      <c r="AG59" s="82" t="s">
        <v>914</v>
      </c>
      <c r="AH59" s="82"/>
      <c r="AI59" s="88" t="s">
        <v>879</v>
      </c>
      <c r="AJ59" s="82" t="b">
        <v>0</v>
      </c>
      <c r="AK59" s="82">
        <v>0</v>
      </c>
      <c r="AL59" s="88" t="s">
        <v>879</v>
      </c>
      <c r="AM59" s="82" t="s">
        <v>928</v>
      </c>
      <c r="AN59" s="82" t="b">
        <v>0</v>
      </c>
      <c r="AO59" s="88" t="s">
        <v>748</v>
      </c>
      <c r="AP59" s="82" t="s">
        <v>196</v>
      </c>
      <c r="AQ59" s="82">
        <v>0</v>
      </c>
      <c r="AR59" s="82">
        <v>0</v>
      </c>
      <c r="AS59" s="82"/>
      <c r="AT59" s="82"/>
      <c r="AU59" s="82"/>
      <c r="AV59" s="82"/>
      <c r="AW59" s="82"/>
      <c r="AX59" s="82"/>
      <c r="AY59" s="82"/>
      <c r="AZ59" s="82"/>
      <c r="BA59">
        <v>9</v>
      </c>
      <c r="BB59" s="81" t="str">
        <f>REPLACE(INDEX(GroupVertices[Group],MATCH(Edges[[#This Row],[Vertex 1]],GroupVertices[Vertex],0)),1,1,"")</f>
        <v>7</v>
      </c>
      <c r="BC59" s="81" t="str">
        <f>REPLACE(INDEX(GroupVertices[Group],MATCH(Edges[[#This Row],[Vertex 2]],GroupVertices[Vertex],0)),1,1,"")</f>
        <v>7</v>
      </c>
      <c r="BD59" s="48">
        <v>3</v>
      </c>
      <c r="BE59" s="49">
        <v>7.142857142857143</v>
      </c>
      <c r="BF59" s="48">
        <v>0</v>
      </c>
      <c r="BG59" s="49">
        <v>0</v>
      </c>
      <c r="BH59" s="34"/>
      <c r="BI59" s="34"/>
      <c r="BJ59" s="48">
        <v>39</v>
      </c>
      <c r="BK59" s="49">
        <v>92.85714285714286</v>
      </c>
      <c r="BL59" s="48">
        <v>42</v>
      </c>
      <c r="BM59" s="48">
        <v>0</v>
      </c>
      <c r="BN59" s="49">
        <v>0</v>
      </c>
    </row>
    <row r="60" spans="1:66" ht="15">
      <c r="A60" s="66" t="s">
        <v>249</v>
      </c>
      <c r="B60" s="66" t="s">
        <v>271</v>
      </c>
      <c r="C60" s="67" t="s">
        <v>2661</v>
      </c>
      <c r="D60" s="68">
        <v>10</v>
      </c>
      <c r="E60" s="69" t="s">
        <v>136</v>
      </c>
      <c r="F60" s="70">
        <v>24.416666666666668</v>
      </c>
      <c r="G60" s="67"/>
      <c r="H60" s="71"/>
      <c r="I60" s="72"/>
      <c r="J60" s="72"/>
      <c r="K60" s="34" t="s">
        <v>65</v>
      </c>
      <c r="L60" s="80">
        <v>60</v>
      </c>
      <c r="M60" s="80"/>
      <c r="N60" s="74"/>
      <c r="O60" s="82" t="s">
        <v>310</v>
      </c>
      <c r="P60" s="84">
        <v>43506.866006944445</v>
      </c>
      <c r="Q60" s="82" t="s">
        <v>341</v>
      </c>
      <c r="R60" s="86" t="s">
        <v>449</v>
      </c>
      <c r="S60" s="82" t="s">
        <v>472</v>
      </c>
      <c r="T60" s="82" t="s">
        <v>502</v>
      </c>
      <c r="U60" s="82"/>
      <c r="V60" s="86" t="s">
        <v>569</v>
      </c>
      <c r="W60" s="84">
        <v>43506.866006944445</v>
      </c>
      <c r="X60" s="86" t="s">
        <v>615</v>
      </c>
      <c r="Y60" s="82"/>
      <c r="Z60" s="82"/>
      <c r="AA60" s="88" t="s">
        <v>749</v>
      </c>
      <c r="AB60" s="82"/>
      <c r="AC60" s="82" t="b">
        <v>0</v>
      </c>
      <c r="AD60" s="82">
        <v>0</v>
      </c>
      <c r="AE60" s="88" t="s">
        <v>879</v>
      </c>
      <c r="AF60" s="82" t="b">
        <v>0</v>
      </c>
      <c r="AG60" s="82" t="s">
        <v>914</v>
      </c>
      <c r="AH60" s="82"/>
      <c r="AI60" s="88" t="s">
        <v>879</v>
      </c>
      <c r="AJ60" s="82" t="b">
        <v>0</v>
      </c>
      <c r="AK60" s="82">
        <v>0</v>
      </c>
      <c r="AL60" s="88" t="s">
        <v>879</v>
      </c>
      <c r="AM60" s="82" t="s">
        <v>928</v>
      </c>
      <c r="AN60" s="82" t="b">
        <v>0</v>
      </c>
      <c r="AO60" s="88" t="s">
        <v>749</v>
      </c>
      <c r="AP60" s="82" t="s">
        <v>196</v>
      </c>
      <c r="AQ60" s="82">
        <v>0</v>
      </c>
      <c r="AR60" s="82">
        <v>0</v>
      </c>
      <c r="AS60" s="82"/>
      <c r="AT60" s="82"/>
      <c r="AU60" s="82"/>
      <c r="AV60" s="82"/>
      <c r="AW60" s="82"/>
      <c r="AX60" s="82"/>
      <c r="AY60" s="82"/>
      <c r="AZ60" s="82"/>
      <c r="BA60">
        <v>36</v>
      </c>
      <c r="BB60" s="81" t="str">
        <f>REPLACE(INDEX(GroupVertices[Group],MATCH(Edges[[#This Row],[Vertex 1]],GroupVertices[Vertex],0)),1,1,"")</f>
        <v>5</v>
      </c>
      <c r="BC60" s="81" t="str">
        <f>REPLACE(INDEX(GroupVertices[Group],MATCH(Edges[[#This Row],[Vertex 2]],GroupVertices[Vertex],0)),1,1,"")</f>
        <v>5</v>
      </c>
      <c r="BD60" s="48">
        <v>0</v>
      </c>
      <c r="BE60" s="49">
        <v>0</v>
      </c>
      <c r="BF60" s="48">
        <v>0</v>
      </c>
      <c r="BG60" s="49">
        <v>0</v>
      </c>
      <c r="BH60" s="34"/>
      <c r="BI60" s="34"/>
      <c r="BJ60" s="48">
        <v>28</v>
      </c>
      <c r="BK60" s="49">
        <v>100</v>
      </c>
      <c r="BL60" s="48">
        <v>28</v>
      </c>
      <c r="BM60" s="48">
        <v>0</v>
      </c>
      <c r="BN60" s="49">
        <v>0</v>
      </c>
    </row>
    <row r="61" spans="1:66" ht="15">
      <c r="A61" s="66" t="s">
        <v>249</v>
      </c>
      <c r="B61" s="66" t="s">
        <v>271</v>
      </c>
      <c r="C61" s="67" t="s">
        <v>2661</v>
      </c>
      <c r="D61" s="68">
        <v>10</v>
      </c>
      <c r="E61" s="69" t="s">
        <v>136</v>
      </c>
      <c r="F61" s="70">
        <v>24.416666666666668</v>
      </c>
      <c r="G61" s="67"/>
      <c r="H61" s="71"/>
      <c r="I61" s="72"/>
      <c r="J61" s="72"/>
      <c r="K61" s="34" t="s">
        <v>65</v>
      </c>
      <c r="L61" s="80">
        <v>61</v>
      </c>
      <c r="M61" s="80"/>
      <c r="N61" s="74"/>
      <c r="O61" s="82" t="s">
        <v>310</v>
      </c>
      <c r="P61" s="84">
        <v>43508.02866898148</v>
      </c>
      <c r="Q61" s="82" t="s">
        <v>342</v>
      </c>
      <c r="R61" s="86" t="s">
        <v>449</v>
      </c>
      <c r="S61" s="82" t="s">
        <v>472</v>
      </c>
      <c r="T61" s="82" t="s">
        <v>493</v>
      </c>
      <c r="U61" s="82"/>
      <c r="V61" s="86" t="s">
        <v>569</v>
      </c>
      <c r="W61" s="84">
        <v>43508.02866898148</v>
      </c>
      <c r="X61" s="86" t="s">
        <v>616</v>
      </c>
      <c r="Y61" s="82"/>
      <c r="Z61" s="82"/>
      <c r="AA61" s="88" t="s">
        <v>750</v>
      </c>
      <c r="AB61" s="82"/>
      <c r="AC61" s="82" t="b">
        <v>0</v>
      </c>
      <c r="AD61" s="82">
        <v>0</v>
      </c>
      <c r="AE61" s="88" t="s">
        <v>879</v>
      </c>
      <c r="AF61" s="82" t="b">
        <v>0</v>
      </c>
      <c r="AG61" s="82" t="s">
        <v>914</v>
      </c>
      <c r="AH61" s="82"/>
      <c r="AI61" s="88" t="s">
        <v>879</v>
      </c>
      <c r="AJ61" s="82" t="b">
        <v>0</v>
      </c>
      <c r="AK61" s="82">
        <v>0</v>
      </c>
      <c r="AL61" s="88" t="s">
        <v>879</v>
      </c>
      <c r="AM61" s="82" t="s">
        <v>928</v>
      </c>
      <c r="AN61" s="82" t="b">
        <v>0</v>
      </c>
      <c r="AO61" s="88" t="s">
        <v>750</v>
      </c>
      <c r="AP61" s="82" t="s">
        <v>196</v>
      </c>
      <c r="AQ61" s="82">
        <v>0</v>
      </c>
      <c r="AR61" s="82">
        <v>0</v>
      </c>
      <c r="AS61" s="82"/>
      <c r="AT61" s="82"/>
      <c r="AU61" s="82"/>
      <c r="AV61" s="82"/>
      <c r="AW61" s="82"/>
      <c r="AX61" s="82"/>
      <c r="AY61" s="82"/>
      <c r="AZ61" s="82"/>
      <c r="BA61">
        <v>36</v>
      </c>
      <c r="BB61" s="81" t="str">
        <f>REPLACE(INDEX(GroupVertices[Group],MATCH(Edges[[#This Row],[Vertex 1]],GroupVertices[Vertex],0)),1,1,"")</f>
        <v>5</v>
      </c>
      <c r="BC61" s="81" t="str">
        <f>REPLACE(INDEX(GroupVertices[Group],MATCH(Edges[[#This Row],[Vertex 2]],GroupVertices[Vertex],0)),1,1,"")</f>
        <v>5</v>
      </c>
      <c r="BD61" s="48">
        <v>0</v>
      </c>
      <c r="BE61" s="49">
        <v>0</v>
      </c>
      <c r="BF61" s="48">
        <v>0</v>
      </c>
      <c r="BG61" s="49">
        <v>0</v>
      </c>
      <c r="BH61" s="34"/>
      <c r="BI61" s="34"/>
      <c r="BJ61" s="48">
        <v>19</v>
      </c>
      <c r="BK61" s="49">
        <v>100</v>
      </c>
      <c r="BL61" s="48">
        <v>19</v>
      </c>
      <c r="BM61" s="48">
        <v>0</v>
      </c>
      <c r="BN61" s="49">
        <v>0</v>
      </c>
    </row>
    <row r="62" spans="1:66" ht="15">
      <c r="A62" s="66" t="s">
        <v>249</v>
      </c>
      <c r="B62" s="66" t="s">
        <v>271</v>
      </c>
      <c r="C62" s="67" t="s">
        <v>2661</v>
      </c>
      <c r="D62" s="68">
        <v>10</v>
      </c>
      <c r="E62" s="69" t="s">
        <v>136</v>
      </c>
      <c r="F62" s="70">
        <v>24.416666666666668</v>
      </c>
      <c r="G62" s="67"/>
      <c r="H62" s="71"/>
      <c r="I62" s="72"/>
      <c r="J62" s="72"/>
      <c r="K62" s="34" t="s">
        <v>65</v>
      </c>
      <c r="L62" s="80">
        <v>62</v>
      </c>
      <c r="M62" s="80"/>
      <c r="N62" s="74"/>
      <c r="O62" s="82" t="s">
        <v>310</v>
      </c>
      <c r="P62" s="84">
        <v>43508.047060185185</v>
      </c>
      <c r="Q62" s="82" t="s">
        <v>343</v>
      </c>
      <c r="R62" s="86" t="s">
        <v>449</v>
      </c>
      <c r="S62" s="82" t="s">
        <v>472</v>
      </c>
      <c r="T62" s="82" t="s">
        <v>493</v>
      </c>
      <c r="U62" s="82"/>
      <c r="V62" s="86" t="s">
        <v>569</v>
      </c>
      <c r="W62" s="84">
        <v>43508.047060185185</v>
      </c>
      <c r="X62" s="86" t="s">
        <v>617</v>
      </c>
      <c r="Y62" s="82"/>
      <c r="Z62" s="82"/>
      <c r="AA62" s="88" t="s">
        <v>751</v>
      </c>
      <c r="AB62" s="82"/>
      <c r="AC62" s="82" t="b">
        <v>0</v>
      </c>
      <c r="AD62" s="82">
        <v>0</v>
      </c>
      <c r="AE62" s="88" t="s">
        <v>879</v>
      </c>
      <c r="AF62" s="82" t="b">
        <v>0</v>
      </c>
      <c r="AG62" s="82" t="s">
        <v>914</v>
      </c>
      <c r="AH62" s="82"/>
      <c r="AI62" s="88" t="s">
        <v>879</v>
      </c>
      <c r="AJ62" s="82" t="b">
        <v>0</v>
      </c>
      <c r="AK62" s="82">
        <v>0</v>
      </c>
      <c r="AL62" s="88" t="s">
        <v>879</v>
      </c>
      <c r="AM62" s="82" t="s">
        <v>928</v>
      </c>
      <c r="AN62" s="82" t="b">
        <v>0</v>
      </c>
      <c r="AO62" s="88" t="s">
        <v>751</v>
      </c>
      <c r="AP62" s="82" t="s">
        <v>196</v>
      </c>
      <c r="AQ62" s="82">
        <v>0</v>
      </c>
      <c r="AR62" s="82">
        <v>0</v>
      </c>
      <c r="AS62" s="82"/>
      <c r="AT62" s="82"/>
      <c r="AU62" s="82"/>
      <c r="AV62" s="82"/>
      <c r="AW62" s="82"/>
      <c r="AX62" s="82"/>
      <c r="AY62" s="82"/>
      <c r="AZ62" s="82"/>
      <c r="BA62">
        <v>36</v>
      </c>
      <c r="BB62" s="81" t="str">
        <f>REPLACE(INDEX(GroupVertices[Group],MATCH(Edges[[#This Row],[Vertex 1]],GroupVertices[Vertex],0)),1,1,"")</f>
        <v>5</v>
      </c>
      <c r="BC62" s="81" t="str">
        <f>REPLACE(INDEX(GroupVertices[Group],MATCH(Edges[[#This Row],[Vertex 2]],GroupVertices[Vertex],0)),1,1,"")</f>
        <v>5</v>
      </c>
      <c r="BD62" s="48">
        <v>0</v>
      </c>
      <c r="BE62" s="49">
        <v>0</v>
      </c>
      <c r="BF62" s="48">
        <v>0</v>
      </c>
      <c r="BG62" s="49">
        <v>0</v>
      </c>
      <c r="BH62" s="34"/>
      <c r="BI62" s="34"/>
      <c r="BJ62" s="48">
        <v>19</v>
      </c>
      <c r="BK62" s="49">
        <v>100</v>
      </c>
      <c r="BL62" s="48">
        <v>19</v>
      </c>
      <c r="BM62" s="48">
        <v>0</v>
      </c>
      <c r="BN62" s="49">
        <v>0</v>
      </c>
    </row>
    <row r="63" spans="1:66" ht="15">
      <c r="A63" s="66" t="s">
        <v>249</v>
      </c>
      <c r="B63" s="66" t="s">
        <v>271</v>
      </c>
      <c r="C63" s="67" t="s">
        <v>2661</v>
      </c>
      <c r="D63" s="68">
        <v>10</v>
      </c>
      <c r="E63" s="69" t="s">
        <v>136</v>
      </c>
      <c r="F63" s="70">
        <v>24.416666666666668</v>
      </c>
      <c r="G63" s="67"/>
      <c r="H63" s="71"/>
      <c r="I63" s="72"/>
      <c r="J63" s="72"/>
      <c r="K63" s="34" t="s">
        <v>65</v>
      </c>
      <c r="L63" s="80">
        <v>63</v>
      </c>
      <c r="M63" s="80"/>
      <c r="N63" s="74"/>
      <c r="O63" s="82" t="s">
        <v>310</v>
      </c>
      <c r="P63" s="84">
        <v>43513.72075231482</v>
      </c>
      <c r="Q63" s="82" t="s">
        <v>344</v>
      </c>
      <c r="R63" s="86" t="s">
        <v>450</v>
      </c>
      <c r="S63" s="82" t="s">
        <v>472</v>
      </c>
      <c r="T63" s="82" t="s">
        <v>503</v>
      </c>
      <c r="U63" s="82"/>
      <c r="V63" s="86" t="s">
        <v>569</v>
      </c>
      <c r="W63" s="84">
        <v>43513.72075231482</v>
      </c>
      <c r="X63" s="86" t="s">
        <v>618</v>
      </c>
      <c r="Y63" s="82"/>
      <c r="Z63" s="82"/>
      <c r="AA63" s="88" t="s">
        <v>752</v>
      </c>
      <c r="AB63" s="82"/>
      <c r="AC63" s="82" t="b">
        <v>0</v>
      </c>
      <c r="AD63" s="82">
        <v>0</v>
      </c>
      <c r="AE63" s="88" t="s">
        <v>879</v>
      </c>
      <c r="AF63" s="82" t="b">
        <v>0</v>
      </c>
      <c r="AG63" s="82" t="s">
        <v>914</v>
      </c>
      <c r="AH63" s="82"/>
      <c r="AI63" s="88" t="s">
        <v>879</v>
      </c>
      <c r="AJ63" s="82" t="b">
        <v>0</v>
      </c>
      <c r="AK63" s="82">
        <v>0</v>
      </c>
      <c r="AL63" s="88" t="s">
        <v>879</v>
      </c>
      <c r="AM63" s="82" t="s">
        <v>928</v>
      </c>
      <c r="AN63" s="82" t="b">
        <v>0</v>
      </c>
      <c r="AO63" s="88" t="s">
        <v>752</v>
      </c>
      <c r="AP63" s="82" t="s">
        <v>196</v>
      </c>
      <c r="AQ63" s="82">
        <v>0</v>
      </c>
      <c r="AR63" s="82">
        <v>0</v>
      </c>
      <c r="AS63" s="82"/>
      <c r="AT63" s="82"/>
      <c r="AU63" s="82"/>
      <c r="AV63" s="82"/>
      <c r="AW63" s="82"/>
      <c r="AX63" s="82"/>
      <c r="AY63" s="82"/>
      <c r="AZ63" s="82"/>
      <c r="BA63">
        <v>36</v>
      </c>
      <c r="BB63" s="81" t="str">
        <f>REPLACE(INDEX(GroupVertices[Group],MATCH(Edges[[#This Row],[Vertex 1]],GroupVertices[Vertex],0)),1,1,"")</f>
        <v>5</v>
      </c>
      <c r="BC63" s="81" t="str">
        <f>REPLACE(INDEX(GroupVertices[Group],MATCH(Edges[[#This Row],[Vertex 2]],GroupVertices[Vertex],0)),1,1,"")</f>
        <v>5</v>
      </c>
      <c r="BD63" s="48">
        <v>0</v>
      </c>
      <c r="BE63" s="49">
        <v>0</v>
      </c>
      <c r="BF63" s="48">
        <v>0</v>
      </c>
      <c r="BG63" s="49">
        <v>0</v>
      </c>
      <c r="BH63" s="34"/>
      <c r="BI63" s="34"/>
      <c r="BJ63" s="48">
        <v>28</v>
      </c>
      <c r="BK63" s="49">
        <v>100</v>
      </c>
      <c r="BL63" s="48">
        <v>28</v>
      </c>
      <c r="BM63" s="48">
        <v>0</v>
      </c>
      <c r="BN63" s="49">
        <v>0</v>
      </c>
    </row>
    <row r="64" spans="1:66" ht="15">
      <c r="A64" s="66" t="s">
        <v>249</v>
      </c>
      <c r="B64" s="66" t="s">
        <v>271</v>
      </c>
      <c r="C64" s="67" t="s">
        <v>2661</v>
      </c>
      <c r="D64" s="68">
        <v>10</v>
      </c>
      <c r="E64" s="69" t="s">
        <v>136</v>
      </c>
      <c r="F64" s="70">
        <v>24.416666666666668</v>
      </c>
      <c r="G64" s="67"/>
      <c r="H64" s="71"/>
      <c r="I64" s="72"/>
      <c r="J64" s="72"/>
      <c r="K64" s="34" t="s">
        <v>65</v>
      </c>
      <c r="L64" s="80">
        <v>64</v>
      </c>
      <c r="M64" s="80"/>
      <c r="N64" s="74"/>
      <c r="O64" s="82" t="s">
        <v>310</v>
      </c>
      <c r="P64" s="84">
        <v>43513.85236111111</v>
      </c>
      <c r="Q64" s="82" t="s">
        <v>345</v>
      </c>
      <c r="R64" s="86" t="s">
        <v>450</v>
      </c>
      <c r="S64" s="82" t="s">
        <v>472</v>
      </c>
      <c r="T64" s="82" t="s">
        <v>493</v>
      </c>
      <c r="U64" s="82"/>
      <c r="V64" s="86" t="s">
        <v>569</v>
      </c>
      <c r="W64" s="84">
        <v>43513.85236111111</v>
      </c>
      <c r="X64" s="86" t="s">
        <v>619</v>
      </c>
      <c r="Y64" s="82"/>
      <c r="Z64" s="82"/>
      <c r="AA64" s="88" t="s">
        <v>753</v>
      </c>
      <c r="AB64" s="82"/>
      <c r="AC64" s="82" t="b">
        <v>0</v>
      </c>
      <c r="AD64" s="82">
        <v>0</v>
      </c>
      <c r="AE64" s="88" t="s">
        <v>879</v>
      </c>
      <c r="AF64" s="82" t="b">
        <v>0</v>
      </c>
      <c r="AG64" s="82" t="s">
        <v>914</v>
      </c>
      <c r="AH64" s="82"/>
      <c r="AI64" s="88" t="s">
        <v>879</v>
      </c>
      <c r="AJ64" s="82" t="b">
        <v>0</v>
      </c>
      <c r="AK64" s="82">
        <v>0</v>
      </c>
      <c r="AL64" s="88" t="s">
        <v>879</v>
      </c>
      <c r="AM64" s="82" t="s">
        <v>928</v>
      </c>
      <c r="AN64" s="82" t="b">
        <v>0</v>
      </c>
      <c r="AO64" s="88" t="s">
        <v>753</v>
      </c>
      <c r="AP64" s="82" t="s">
        <v>196</v>
      </c>
      <c r="AQ64" s="82">
        <v>0</v>
      </c>
      <c r="AR64" s="82">
        <v>0</v>
      </c>
      <c r="AS64" s="82"/>
      <c r="AT64" s="82"/>
      <c r="AU64" s="82"/>
      <c r="AV64" s="82"/>
      <c r="AW64" s="82"/>
      <c r="AX64" s="82"/>
      <c r="AY64" s="82"/>
      <c r="AZ64" s="82"/>
      <c r="BA64">
        <v>36</v>
      </c>
      <c r="BB64" s="81" t="str">
        <f>REPLACE(INDEX(GroupVertices[Group],MATCH(Edges[[#This Row],[Vertex 1]],GroupVertices[Vertex],0)),1,1,"")</f>
        <v>5</v>
      </c>
      <c r="BC64" s="81" t="str">
        <f>REPLACE(INDEX(GroupVertices[Group],MATCH(Edges[[#This Row],[Vertex 2]],GroupVertices[Vertex],0)),1,1,"")</f>
        <v>5</v>
      </c>
      <c r="BD64" s="48">
        <v>0</v>
      </c>
      <c r="BE64" s="49">
        <v>0</v>
      </c>
      <c r="BF64" s="48">
        <v>0</v>
      </c>
      <c r="BG64" s="49">
        <v>0</v>
      </c>
      <c r="BH64" s="34"/>
      <c r="BI64" s="34"/>
      <c r="BJ64" s="48">
        <v>20</v>
      </c>
      <c r="BK64" s="49">
        <v>100</v>
      </c>
      <c r="BL64" s="48">
        <v>20</v>
      </c>
      <c r="BM64" s="48">
        <v>0</v>
      </c>
      <c r="BN64" s="49">
        <v>0</v>
      </c>
    </row>
    <row r="65" spans="1:66" ht="15">
      <c r="A65" s="66" t="s">
        <v>249</v>
      </c>
      <c r="B65" s="66" t="s">
        <v>271</v>
      </c>
      <c r="C65" s="67" t="s">
        <v>2661</v>
      </c>
      <c r="D65" s="68">
        <v>10</v>
      </c>
      <c r="E65" s="69" t="s">
        <v>136</v>
      </c>
      <c r="F65" s="70">
        <v>24.416666666666668</v>
      </c>
      <c r="G65" s="67"/>
      <c r="H65" s="71"/>
      <c r="I65" s="72"/>
      <c r="J65" s="72"/>
      <c r="K65" s="34" t="s">
        <v>65</v>
      </c>
      <c r="L65" s="80">
        <v>65</v>
      </c>
      <c r="M65" s="80"/>
      <c r="N65" s="74"/>
      <c r="O65" s="82" t="s">
        <v>310</v>
      </c>
      <c r="P65" s="84">
        <v>43515.6784837963</v>
      </c>
      <c r="Q65" s="82" t="s">
        <v>346</v>
      </c>
      <c r="R65" s="86" t="s">
        <v>451</v>
      </c>
      <c r="S65" s="82" t="s">
        <v>472</v>
      </c>
      <c r="T65" s="82" t="s">
        <v>493</v>
      </c>
      <c r="U65" s="82"/>
      <c r="V65" s="86" t="s">
        <v>569</v>
      </c>
      <c r="W65" s="84">
        <v>43515.6784837963</v>
      </c>
      <c r="X65" s="86" t="s">
        <v>620</v>
      </c>
      <c r="Y65" s="82"/>
      <c r="Z65" s="82"/>
      <c r="AA65" s="88" t="s">
        <v>754</v>
      </c>
      <c r="AB65" s="82"/>
      <c r="AC65" s="82" t="b">
        <v>0</v>
      </c>
      <c r="AD65" s="82">
        <v>0</v>
      </c>
      <c r="AE65" s="88" t="s">
        <v>879</v>
      </c>
      <c r="AF65" s="82" t="b">
        <v>0</v>
      </c>
      <c r="AG65" s="82" t="s">
        <v>914</v>
      </c>
      <c r="AH65" s="82"/>
      <c r="AI65" s="88" t="s">
        <v>879</v>
      </c>
      <c r="AJ65" s="82" t="b">
        <v>0</v>
      </c>
      <c r="AK65" s="82">
        <v>0</v>
      </c>
      <c r="AL65" s="88" t="s">
        <v>879</v>
      </c>
      <c r="AM65" s="82" t="s">
        <v>928</v>
      </c>
      <c r="AN65" s="82" t="b">
        <v>0</v>
      </c>
      <c r="AO65" s="88" t="s">
        <v>754</v>
      </c>
      <c r="AP65" s="82" t="s">
        <v>196</v>
      </c>
      <c r="AQ65" s="82">
        <v>0</v>
      </c>
      <c r="AR65" s="82">
        <v>0</v>
      </c>
      <c r="AS65" s="82"/>
      <c r="AT65" s="82"/>
      <c r="AU65" s="82"/>
      <c r="AV65" s="82"/>
      <c r="AW65" s="82"/>
      <c r="AX65" s="82"/>
      <c r="AY65" s="82"/>
      <c r="AZ65" s="82"/>
      <c r="BA65">
        <v>36</v>
      </c>
      <c r="BB65" s="81" t="str">
        <f>REPLACE(INDEX(GroupVertices[Group],MATCH(Edges[[#This Row],[Vertex 1]],GroupVertices[Vertex],0)),1,1,"")</f>
        <v>5</v>
      </c>
      <c r="BC65" s="81" t="str">
        <f>REPLACE(INDEX(GroupVertices[Group],MATCH(Edges[[#This Row],[Vertex 2]],GroupVertices[Vertex],0)),1,1,"")</f>
        <v>5</v>
      </c>
      <c r="BD65" s="48">
        <v>1</v>
      </c>
      <c r="BE65" s="49">
        <v>5.555555555555555</v>
      </c>
      <c r="BF65" s="48">
        <v>0</v>
      </c>
      <c r="BG65" s="49">
        <v>0</v>
      </c>
      <c r="BH65" s="34"/>
      <c r="BI65" s="34"/>
      <c r="BJ65" s="48">
        <v>17</v>
      </c>
      <c r="BK65" s="49">
        <v>94.44444444444444</v>
      </c>
      <c r="BL65" s="48">
        <v>18</v>
      </c>
      <c r="BM65" s="48">
        <v>0</v>
      </c>
      <c r="BN65" s="49">
        <v>0</v>
      </c>
    </row>
    <row r="66" spans="1:66" ht="15">
      <c r="A66" s="66" t="s">
        <v>250</v>
      </c>
      <c r="B66" s="66" t="s">
        <v>299</v>
      </c>
      <c r="C66" s="67" t="s">
        <v>1535</v>
      </c>
      <c r="D66" s="68">
        <v>3</v>
      </c>
      <c r="E66" s="69" t="s">
        <v>132</v>
      </c>
      <c r="F66" s="70">
        <v>32</v>
      </c>
      <c r="G66" s="67"/>
      <c r="H66" s="71"/>
      <c r="I66" s="72"/>
      <c r="J66" s="72"/>
      <c r="K66" s="34" t="s">
        <v>65</v>
      </c>
      <c r="L66" s="80">
        <v>66</v>
      </c>
      <c r="M66" s="80"/>
      <c r="N66" s="74"/>
      <c r="O66" s="82" t="s">
        <v>311</v>
      </c>
      <c r="P66" s="84">
        <v>43507.588842592595</v>
      </c>
      <c r="Q66" s="82" t="s">
        <v>347</v>
      </c>
      <c r="R66" s="82"/>
      <c r="S66" s="82"/>
      <c r="T66" s="82"/>
      <c r="U66" s="82"/>
      <c r="V66" s="86" t="s">
        <v>570</v>
      </c>
      <c r="W66" s="84">
        <v>43507.588842592595</v>
      </c>
      <c r="X66" s="86" t="s">
        <v>621</v>
      </c>
      <c r="Y66" s="82"/>
      <c r="Z66" s="82"/>
      <c r="AA66" s="88" t="s">
        <v>755</v>
      </c>
      <c r="AB66" s="88" t="s">
        <v>861</v>
      </c>
      <c r="AC66" s="82" t="b">
        <v>0</v>
      </c>
      <c r="AD66" s="82">
        <v>0</v>
      </c>
      <c r="AE66" s="88" t="s">
        <v>890</v>
      </c>
      <c r="AF66" s="82" t="b">
        <v>0</v>
      </c>
      <c r="AG66" s="82" t="s">
        <v>914</v>
      </c>
      <c r="AH66" s="82"/>
      <c r="AI66" s="88" t="s">
        <v>879</v>
      </c>
      <c r="AJ66" s="82" t="b">
        <v>0</v>
      </c>
      <c r="AK66" s="82">
        <v>0</v>
      </c>
      <c r="AL66" s="88" t="s">
        <v>879</v>
      </c>
      <c r="AM66" s="82" t="s">
        <v>935</v>
      </c>
      <c r="AN66" s="82" t="b">
        <v>0</v>
      </c>
      <c r="AO66" s="88" t="s">
        <v>861</v>
      </c>
      <c r="AP66" s="82" t="s">
        <v>196</v>
      </c>
      <c r="AQ66" s="82">
        <v>0</v>
      </c>
      <c r="AR66" s="82">
        <v>0</v>
      </c>
      <c r="AS66" s="82"/>
      <c r="AT66" s="82"/>
      <c r="AU66" s="82"/>
      <c r="AV66" s="82"/>
      <c r="AW66" s="82"/>
      <c r="AX66" s="82"/>
      <c r="AY66" s="82"/>
      <c r="AZ66" s="82"/>
      <c r="BA66">
        <v>1</v>
      </c>
      <c r="BB66" s="81" t="str">
        <f>REPLACE(INDEX(GroupVertices[Group],MATCH(Edges[[#This Row],[Vertex 1]],GroupVertices[Vertex],0)),1,1,"")</f>
        <v>1</v>
      </c>
      <c r="BC66" s="81" t="str">
        <f>REPLACE(INDEX(GroupVertices[Group],MATCH(Edges[[#This Row],[Vertex 2]],GroupVertices[Vertex],0)),1,1,"")</f>
        <v>1</v>
      </c>
      <c r="BD66" s="48">
        <v>3</v>
      </c>
      <c r="BE66" s="49">
        <v>6.122448979591836</v>
      </c>
      <c r="BF66" s="48">
        <v>1</v>
      </c>
      <c r="BG66" s="49">
        <v>2.0408163265306123</v>
      </c>
      <c r="BH66" s="34"/>
      <c r="BI66" s="34"/>
      <c r="BJ66" s="48">
        <v>45</v>
      </c>
      <c r="BK66" s="49">
        <v>91.83673469387755</v>
      </c>
      <c r="BL66" s="48">
        <v>49</v>
      </c>
      <c r="BM66" s="48">
        <v>0</v>
      </c>
      <c r="BN66" s="49">
        <v>0</v>
      </c>
    </row>
    <row r="67" spans="1:66" ht="15">
      <c r="A67" s="66" t="s">
        <v>251</v>
      </c>
      <c r="B67" s="66" t="s">
        <v>300</v>
      </c>
      <c r="C67" s="67" t="s">
        <v>1535</v>
      </c>
      <c r="D67" s="68">
        <v>3</v>
      </c>
      <c r="E67" s="69" t="s">
        <v>132</v>
      </c>
      <c r="F67" s="70">
        <v>32</v>
      </c>
      <c r="G67" s="67"/>
      <c r="H67" s="71"/>
      <c r="I67" s="72"/>
      <c r="J67" s="72"/>
      <c r="K67" s="34" t="s">
        <v>65</v>
      </c>
      <c r="L67" s="80">
        <v>67</v>
      </c>
      <c r="M67" s="80"/>
      <c r="N67" s="74"/>
      <c r="O67" s="82" t="s">
        <v>310</v>
      </c>
      <c r="P67" s="84">
        <v>43507.620717592596</v>
      </c>
      <c r="Q67" s="82" t="s">
        <v>348</v>
      </c>
      <c r="R67" s="82"/>
      <c r="S67" s="82"/>
      <c r="T67" s="82"/>
      <c r="U67" s="82"/>
      <c r="V67" s="86" t="s">
        <v>571</v>
      </c>
      <c r="W67" s="84">
        <v>43507.620717592596</v>
      </c>
      <c r="X67" s="86" t="s">
        <v>622</v>
      </c>
      <c r="Y67" s="82"/>
      <c r="Z67" s="82"/>
      <c r="AA67" s="88" t="s">
        <v>756</v>
      </c>
      <c r="AB67" s="88" t="s">
        <v>757</v>
      </c>
      <c r="AC67" s="82" t="b">
        <v>0</v>
      </c>
      <c r="AD67" s="82">
        <v>2</v>
      </c>
      <c r="AE67" s="88" t="s">
        <v>891</v>
      </c>
      <c r="AF67" s="82" t="b">
        <v>0</v>
      </c>
      <c r="AG67" s="82" t="s">
        <v>914</v>
      </c>
      <c r="AH67" s="82"/>
      <c r="AI67" s="88" t="s">
        <v>879</v>
      </c>
      <c r="AJ67" s="82" t="b">
        <v>0</v>
      </c>
      <c r="AK67" s="82">
        <v>0</v>
      </c>
      <c r="AL67" s="88" t="s">
        <v>879</v>
      </c>
      <c r="AM67" s="82" t="s">
        <v>930</v>
      </c>
      <c r="AN67" s="82" t="b">
        <v>0</v>
      </c>
      <c r="AO67" s="88" t="s">
        <v>757</v>
      </c>
      <c r="AP67" s="82" t="s">
        <v>196</v>
      </c>
      <c r="AQ67" s="82">
        <v>0</v>
      </c>
      <c r="AR67" s="82">
        <v>0</v>
      </c>
      <c r="AS67" s="82"/>
      <c r="AT67" s="82"/>
      <c r="AU67" s="82"/>
      <c r="AV67" s="82"/>
      <c r="AW67" s="82"/>
      <c r="AX67" s="82"/>
      <c r="AY67" s="82"/>
      <c r="AZ67" s="82"/>
      <c r="BA67">
        <v>1</v>
      </c>
      <c r="BB67" s="81" t="str">
        <f>REPLACE(INDEX(GroupVertices[Group],MATCH(Edges[[#This Row],[Vertex 1]],GroupVertices[Vertex],0)),1,1,"")</f>
        <v>1</v>
      </c>
      <c r="BC67" s="81" t="str">
        <f>REPLACE(INDEX(GroupVertices[Group],MATCH(Edges[[#This Row],[Vertex 2]],GroupVertices[Vertex],0)),1,1,"")</f>
        <v>1</v>
      </c>
      <c r="BD67" s="48"/>
      <c r="BE67" s="49"/>
      <c r="BF67" s="48"/>
      <c r="BG67" s="49"/>
      <c r="BH67" s="34"/>
      <c r="BI67" s="34"/>
      <c r="BJ67" s="48"/>
      <c r="BK67" s="49"/>
      <c r="BL67" s="48"/>
      <c r="BM67" s="48"/>
      <c r="BN67" s="49"/>
    </row>
    <row r="68" spans="1:66" ht="15">
      <c r="A68" s="66" t="s">
        <v>252</v>
      </c>
      <c r="B68" s="66" t="s">
        <v>300</v>
      </c>
      <c r="C68" s="67" t="s">
        <v>2662</v>
      </c>
      <c r="D68" s="68">
        <v>4.6</v>
      </c>
      <c r="E68" s="69" t="s">
        <v>136</v>
      </c>
      <c r="F68" s="70">
        <v>30.266666666666666</v>
      </c>
      <c r="G68" s="67"/>
      <c r="H68" s="71"/>
      <c r="I68" s="72"/>
      <c r="J68" s="72"/>
      <c r="K68" s="34" t="s">
        <v>65</v>
      </c>
      <c r="L68" s="80">
        <v>68</v>
      </c>
      <c r="M68" s="80"/>
      <c r="N68" s="74"/>
      <c r="O68" s="82" t="s">
        <v>310</v>
      </c>
      <c r="P68" s="84">
        <v>43507.59853009259</v>
      </c>
      <c r="Q68" s="82" t="s">
        <v>349</v>
      </c>
      <c r="R68" s="82"/>
      <c r="S68" s="82"/>
      <c r="T68" s="82"/>
      <c r="U68" s="82"/>
      <c r="V68" s="86" t="s">
        <v>572</v>
      </c>
      <c r="W68" s="84">
        <v>43507.59853009259</v>
      </c>
      <c r="X68" s="86" t="s">
        <v>623</v>
      </c>
      <c r="Y68" s="82"/>
      <c r="Z68" s="82"/>
      <c r="AA68" s="88" t="s">
        <v>757</v>
      </c>
      <c r="AB68" s="88" t="s">
        <v>760</v>
      </c>
      <c r="AC68" s="82" t="b">
        <v>0</v>
      </c>
      <c r="AD68" s="82">
        <v>2</v>
      </c>
      <c r="AE68" s="88" t="s">
        <v>883</v>
      </c>
      <c r="AF68" s="82" t="b">
        <v>0</v>
      </c>
      <c r="AG68" s="82" t="s">
        <v>914</v>
      </c>
      <c r="AH68" s="82"/>
      <c r="AI68" s="88" t="s">
        <v>879</v>
      </c>
      <c r="AJ68" s="82" t="b">
        <v>0</v>
      </c>
      <c r="AK68" s="82">
        <v>0</v>
      </c>
      <c r="AL68" s="88" t="s">
        <v>879</v>
      </c>
      <c r="AM68" s="82" t="s">
        <v>929</v>
      </c>
      <c r="AN68" s="82" t="b">
        <v>0</v>
      </c>
      <c r="AO68" s="88" t="s">
        <v>760</v>
      </c>
      <c r="AP68" s="82" t="s">
        <v>196</v>
      </c>
      <c r="AQ68" s="82">
        <v>0</v>
      </c>
      <c r="AR68" s="82">
        <v>0</v>
      </c>
      <c r="AS68" s="82"/>
      <c r="AT68" s="82"/>
      <c r="AU68" s="82"/>
      <c r="AV68" s="82"/>
      <c r="AW68" s="82"/>
      <c r="AX68" s="82"/>
      <c r="AY68" s="82"/>
      <c r="AZ68" s="82"/>
      <c r="BA68">
        <v>9</v>
      </c>
      <c r="BB68" s="81" t="str">
        <f>REPLACE(INDEX(GroupVertices[Group],MATCH(Edges[[#This Row],[Vertex 1]],GroupVertices[Vertex],0)),1,1,"")</f>
        <v>1</v>
      </c>
      <c r="BC68" s="81" t="str">
        <f>REPLACE(INDEX(GroupVertices[Group],MATCH(Edges[[#This Row],[Vertex 2]],GroupVertices[Vertex],0)),1,1,"")</f>
        <v>1</v>
      </c>
      <c r="BD68" s="48"/>
      <c r="BE68" s="49"/>
      <c r="BF68" s="48"/>
      <c r="BG68" s="49"/>
      <c r="BH68" s="34"/>
      <c r="BI68" s="34"/>
      <c r="BJ68" s="48"/>
      <c r="BK68" s="49"/>
      <c r="BL68" s="48"/>
      <c r="BM68" s="48"/>
      <c r="BN68" s="49"/>
    </row>
    <row r="69" spans="1:66" ht="15">
      <c r="A69" s="66" t="s">
        <v>252</v>
      </c>
      <c r="B69" s="66" t="s">
        <v>300</v>
      </c>
      <c r="C69" s="67" t="s">
        <v>2662</v>
      </c>
      <c r="D69" s="68">
        <v>4.6</v>
      </c>
      <c r="E69" s="69" t="s">
        <v>136</v>
      </c>
      <c r="F69" s="70">
        <v>30.266666666666666</v>
      </c>
      <c r="G69" s="67"/>
      <c r="H69" s="71"/>
      <c r="I69" s="72"/>
      <c r="J69" s="72"/>
      <c r="K69" s="34" t="s">
        <v>65</v>
      </c>
      <c r="L69" s="80">
        <v>69</v>
      </c>
      <c r="M69" s="80"/>
      <c r="N69" s="74"/>
      <c r="O69" s="82" t="s">
        <v>310</v>
      </c>
      <c r="P69" s="84">
        <v>43507.639861111114</v>
      </c>
      <c r="Q69" s="82" t="s">
        <v>350</v>
      </c>
      <c r="R69" s="82"/>
      <c r="S69" s="82"/>
      <c r="T69" s="82"/>
      <c r="U69" s="82"/>
      <c r="V69" s="86" t="s">
        <v>572</v>
      </c>
      <c r="W69" s="84">
        <v>43507.639861111114</v>
      </c>
      <c r="X69" s="86" t="s">
        <v>624</v>
      </c>
      <c r="Y69" s="82"/>
      <c r="Z69" s="82"/>
      <c r="AA69" s="88" t="s">
        <v>758</v>
      </c>
      <c r="AB69" s="88" t="s">
        <v>756</v>
      </c>
      <c r="AC69" s="82" t="b">
        <v>0</v>
      </c>
      <c r="AD69" s="82">
        <v>0</v>
      </c>
      <c r="AE69" s="88" t="s">
        <v>892</v>
      </c>
      <c r="AF69" s="82" t="b">
        <v>0</v>
      </c>
      <c r="AG69" s="82" t="s">
        <v>914</v>
      </c>
      <c r="AH69" s="82"/>
      <c r="AI69" s="88" t="s">
        <v>879</v>
      </c>
      <c r="AJ69" s="82" t="b">
        <v>0</v>
      </c>
      <c r="AK69" s="82">
        <v>0</v>
      </c>
      <c r="AL69" s="88" t="s">
        <v>879</v>
      </c>
      <c r="AM69" s="82" t="s">
        <v>929</v>
      </c>
      <c r="AN69" s="82" t="b">
        <v>0</v>
      </c>
      <c r="AO69" s="88" t="s">
        <v>756</v>
      </c>
      <c r="AP69" s="82" t="s">
        <v>196</v>
      </c>
      <c r="AQ69" s="82">
        <v>0</v>
      </c>
      <c r="AR69" s="82">
        <v>0</v>
      </c>
      <c r="AS69" s="82"/>
      <c r="AT69" s="82"/>
      <c r="AU69" s="82"/>
      <c r="AV69" s="82"/>
      <c r="AW69" s="82"/>
      <c r="AX69" s="82"/>
      <c r="AY69" s="82"/>
      <c r="AZ69" s="82"/>
      <c r="BA69">
        <v>9</v>
      </c>
      <c r="BB69" s="81" t="str">
        <f>REPLACE(INDEX(GroupVertices[Group],MATCH(Edges[[#This Row],[Vertex 1]],GroupVertices[Vertex],0)),1,1,"")</f>
        <v>1</v>
      </c>
      <c r="BC69" s="81" t="str">
        <f>REPLACE(INDEX(GroupVertices[Group],MATCH(Edges[[#This Row],[Vertex 2]],GroupVertices[Vertex],0)),1,1,"")</f>
        <v>1</v>
      </c>
      <c r="BD69" s="48"/>
      <c r="BE69" s="49"/>
      <c r="BF69" s="48"/>
      <c r="BG69" s="49"/>
      <c r="BH69" s="34"/>
      <c r="BI69" s="34"/>
      <c r="BJ69" s="48"/>
      <c r="BK69" s="49"/>
      <c r="BL69" s="48"/>
      <c r="BM69" s="48"/>
      <c r="BN69" s="49"/>
    </row>
    <row r="70" spans="1:66" ht="15">
      <c r="A70" s="66" t="s">
        <v>252</v>
      </c>
      <c r="B70" s="66" t="s">
        <v>300</v>
      </c>
      <c r="C70" s="67" t="s">
        <v>2662</v>
      </c>
      <c r="D70" s="68">
        <v>4.6</v>
      </c>
      <c r="E70" s="69" t="s">
        <v>136</v>
      </c>
      <c r="F70" s="70">
        <v>30.266666666666666</v>
      </c>
      <c r="G70" s="67"/>
      <c r="H70" s="71"/>
      <c r="I70" s="72"/>
      <c r="J70" s="72"/>
      <c r="K70" s="34" t="s">
        <v>65</v>
      </c>
      <c r="L70" s="80">
        <v>70</v>
      </c>
      <c r="M70" s="80"/>
      <c r="N70" s="74"/>
      <c r="O70" s="82" t="s">
        <v>310</v>
      </c>
      <c r="P70" s="84">
        <v>43507.67023148148</v>
      </c>
      <c r="Q70" s="82" t="s">
        <v>351</v>
      </c>
      <c r="R70" s="82"/>
      <c r="S70" s="82"/>
      <c r="T70" s="82"/>
      <c r="U70" s="82"/>
      <c r="V70" s="86" t="s">
        <v>572</v>
      </c>
      <c r="W70" s="84">
        <v>43507.67023148148</v>
      </c>
      <c r="X70" s="86" t="s">
        <v>625</v>
      </c>
      <c r="Y70" s="82"/>
      <c r="Z70" s="82"/>
      <c r="AA70" s="88" t="s">
        <v>759</v>
      </c>
      <c r="AB70" s="88" t="s">
        <v>761</v>
      </c>
      <c r="AC70" s="82" t="b">
        <v>0</v>
      </c>
      <c r="AD70" s="82">
        <v>2</v>
      </c>
      <c r="AE70" s="88" t="s">
        <v>883</v>
      </c>
      <c r="AF70" s="82" t="b">
        <v>0</v>
      </c>
      <c r="AG70" s="82" t="s">
        <v>914</v>
      </c>
      <c r="AH70" s="82"/>
      <c r="AI70" s="88" t="s">
        <v>879</v>
      </c>
      <c r="AJ70" s="82" t="b">
        <v>0</v>
      </c>
      <c r="AK70" s="82">
        <v>0</v>
      </c>
      <c r="AL70" s="88" t="s">
        <v>879</v>
      </c>
      <c r="AM70" s="82" t="s">
        <v>929</v>
      </c>
      <c r="AN70" s="82" t="b">
        <v>0</v>
      </c>
      <c r="AO70" s="88" t="s">
        <v>761</v>
      </c>
      <c r="AP70" s="82" t="s">
        <v>196</v>
      </c>
      <c r="AQ70" s="82">
        <v>0</v>
      </c>
      <c r="AR70" s="82">
        <v>0</v>
      </c>
      <c r="AS70" s="82"/>
      <c r="AT70" s="82"/>
      <c r="AU70" s="82"/>
      <c r="AV70" s="82"/>
      <c r="AW70" s="82"/>
      <c r="AX70" s="82"/>
      <c r="AY70" s="82"/>
      <c r="AZ70" s="82"/>
      <c r="BA70">
        <v>9</v>
      </c>
      <c r="BB70" s="81" t="str">
        <f>REPLACE(INDEX(GroupVertices[Group],MATCH(Edges[[#This Row],[Vertex 1]],GroupVertices[Vertex],0)),1,1,"")</f>
        <v>1</v>
      </c>
      <c r="BC70" s="81" t="str">
        <f>REPLACE(INDEX(GroupVertices[Group],MATCH(Edges[[#This Row],[Vertex 2]],GroupVertices[Vertex],0)),1,1,"")</f>
        <v>1</v>
      </c>
      <c r="BD70" s="48"/>
      <c r="BE70" s="49"/>
      <c r="BF70" s="48"/>
      <c r="BG70" s="49"/>
      <c r="BH70" s="34"/>
      <c r="BI70" s="34"/>
      <c r="BJ70" s="48"/>
      <c r="BK70" s="49"/>
      <c r="BL70" s="48"/>
      <c r="BM70" s="48"/>
      <c r="BN70" s="49"/>
    </row>
    <row r="71" spans="1:66" ht="15">
      <c r="A71" s="66" t="s">
        <v>250</v>
      </c>
      <c r="B71" s="66" t="s">
        <v>300</v>
      </c>
      <c r="C71" s="67" t="s">
        <v>2660</v>
      </c>
      <c r="D71" s="68">
        <v>3.6</v>
      </c>
      <c r="E71" s="69" t="s">
        <v>136</v>
      </c>
      <c r="F71" s="70">
        <v>31.35</v>
      </c>
      <c r="G71" s="67"/>
      <c r="H71" s="71"/>
      <c r="I71" s="72"/>
      <c r="J71" s="72"/>
      <c r="K71" s="34" t="s">
        <v>65</v>
      </c>
      <c r="L71" s="80">
        <v>71</v>
      </c>
      <c r="M71" s="80"/>
      <c r="N71" s="74"/>
      <c r="O71" s="82" t="s">
        <v>310</v>
      </c>
      <c r="P71" s="84">
        <v>43507.59479166667</v>
      </c>
      <c r="Q71" s="82" t="s">
        <v>352</v>
      </c>
      <c r="R71" s="82"/>
      <c r="S71" s="82"/>
      <c r="T71" s="82"/>
      <c r="U71" s="82"/>
      <c r="V71" s="86" t="s">
        <v>570</v>
      </c>
      <c r="W71" s="84">
        <v>43507.59479166667</v>
      </c>
      <c r="X71" s="86" t="s">
        <v>626</v>
      </c>
      <c r="Y71" s="82"/>
      <c r="Z71" s="82"/>
      <c r="AA71" s="88" t="s">
        <v>760</v>
      </c>
      <c r="AB71" s="88" t="s">
        <v>862</v>
      </c>
      <c r="AC71" s="82" t="b">
        <v>0</v>
      </c>
      <c r="AD71" s="82">
        <v>1</v>
      </c>
      <c r="AE71" s="88" t="s">
        <v>891</v>
      </c>
      <c r="AF71" s="82" t="b">
        <v>0</v>
      </c>
      <c r="AG71" s="82" t="s">
        <v>914</v>
      </c>
      <c r="AH71" s="82"/>
      <c r="AI71" s="88" t="s">
        <v>879</v>
      </c>
      <c r="AJ71" s="82" t="b">
        <v>0</v>
      </c>
      <c r="AK71" s="82">
        <v>0</v>
      </c>
      <c r="AL71" s="88" t="s">
        <v>879</v>
      </c>
      <c r="AM71" s="82" t="s">
        <v>935</v>
      </c>
      <c r="AN71" s="82" t="b">
        <v>0</v>
      </c>
      <c r="AO71" s="88" t="s">
        <v>862</v>
      </c>
      <c r="AP71" s="82" t="s">
        <v>196</v>
      </c>
      <c r="AQ71" s="82">
        <v>0</v>
      </c>
      <c r="AR71" s="82">
        <v>0</v>
      </c>
      <c r="AS71" s="82"/>
      <c r="AT71" s="82"/>
      <c r="AU71" s="82"/>
      <c r="AV71" s="82"/>
      <c r="AW71" s="82"/>
      <c r="AX71" s="82"/>
      <c r="AY71" s="82"/>
      <c r="AZ71" s="82"/>
      <c r="BA71">
        <v>4</v>
      </c>
      <c r="BB71" s="81" t="str">
        <f>REPLACE(INDEX(GroupVertices[Group],MATCH(Edges[[#This Row],[Vertex 1]],GroupVertices[Vertex],0)),1,1,"")</f>
        <v>1</v>
      </c>
      <c r="BC71" s="81" t="str">
        <f>REPLACE(INDEX(GroupVertices[Group],MATCH(Edges[[#This Row],[Vertex 2]],GroupVertices[Vertex],0)),1,1,"")</f>
        <v>1</v>
      </c>
      <c r="BD71" s="48"/>
      <c r="BE71" s="49"/>
      <c r="BF71" s="48"/>
      <c r="BG71" s="49"/>
      <c r="BH71" s="34"/>
      <c r="BI71" s="34"/>
      <c r="BJ71" s="48"/>
      <c r="BK71" s="49"/>
      <c r="BL71" s="48"/>
      <c r="BM71" s="48"/>
      <c r="BN71" s="49"/>
    </row>
    <row r="72" spans="1:66" ht="15">
      <c r="A72" s="66" t="s">
        <v>250</v>
      </c>
      <c r="B72" s="66" t="s">
        <v>300</v>
      </c>
      <c r="C72" s="67" t="s">
        <v>2660</v>
      </c>
      <c r="D72" s="68">
        <v>3.6</v>
      </c>
      <c r="E72" s="69" t="s">
        <v>136</v>
      </c>
      <c r="F72" s="70">
        <v>31.35</v>
      </c>
      <c r="G72" s="67"/>
      <c r="H72" s="71"/>
      <c r="I72" s="72"/>
      <c r="J72" s="72"/>
      <c r="K72" s="34" t="s">
        <v>65</v>
      </c>
      <c r="L72" s="80">
        <v>72</v>
      </c>
      <c r="M72" s="80"/>
      <c r="N72" s="74"/>
      <c r="O72" s="82" t="s">
        <v>310</v>
      </c>
      <c r="P72" s="84">
        <v>43507.640555555554</v>
      </c>
      <c r="Q72" s="82" t="s">
        <v>353</v>
      </c>
      <c r="R72" s="82"/>
      <c r="S72" s="82"/>
      <c r="T72" s="82"/>
      <c r="U72" s="82"/>
      <c r="V72" s="86" t="s">
        <v>570</v>
      </c>
      <c r="W72" s="84">
        <v>43507.640555555554</v>
      </c>
      <c r="X72" s="86" t="s">
        <v>627</v>
      </c>
      <c r="Y72" s="82"/>
      <c r="Z72" s="82"/>
      <c r="AA72" s="88" t="s">
        <v>761</v>
      </c>
      <c r="AB72" s="88" t="s">
        <v>757</v>
      </c>
      <c r="AC72" s="82" t="b">
        <v>0</v>
      </c>
      <c r="AD72" s="82">
        <v>0</v>
      </c>
      <c r="AE72" s="88" t="s">
        <v>891</v>
      </c>
      <c r="AF72" s="82" t="b">
        <v>0</v>
      </c>
      <c r="AG72" s="82" t="s">
        <v>914</v>
      </c>
      <c r="AH72" s="82"/>
      <c r="AI72" s="88" t="s">
        <v>879</v>
      </c>
      <c r="AJ72" s="82" t="b">
        <v>0</v>
      </c>
      <c r="AK72" s="82">
        <v>0</v>
      </c>
      <c r="AL72" s="88" t="s">
        <v>879</v>
      </c>
      <c r="AM72" s="82" t="s">
        <v>928</v>
      </c>
      <c r="AN72" s="82" t="b">
        <v>0</v>
      </c>
      <c r="AO72" s="88" t="s">
        <v>757</v>
      </c>
      <c r="AP72" s="82" t="s">
        <v>196</v>
      </c>
      <c r="AQ72" s="82">
        <v>0</v>
      </c>
      <c r="AR72" s="82">
        <v>0</v>
      </c>
      <c r="AS72" s="82"/>
      <c r="AT72" s="82"/>
      <c r="AU72" s="82"/>
      <c r="AV72" s="82"/>
      <c r="AW72" s="82"/>
      <c r="AX72" s="82"/>
      <c r="AY72" s="82"/>
      <c r="AZ72" s="82"/>
      <c r="BA72">
        <v>4</v>
      </c>
      <c r="BB72" s="81" t="str">
        <f>REPLACE(INDEX(GroupVertices[Group],MATCH(Edges[[#This Row],[Vertex 1]],GroupVertices[Vertex],0)),1,1,"")</f>
        <v>1</v>
      </c>
      <c r="BC72" s="81" t="str">
        <f>REPLACE(INDEX(GroupVertices[Group],MATCH(Edges[[#This Row],[Vertex 2]],GroupVertices[Vertex],0)),1,1,"")</f>
        <v>1</v>
      </c>
      <c r="BD72" s="48"/>
      <c r="BE72" s="49"/>
      <c r="BF72" s="48"/>
      <c r="BG72" s="49"/>
      <c r="BH72" s="34"/>
      <c r="BI72" s="34"/>
      <c r="BJ72" s="48"/>
      <c r="BK72" s="49"/>
      <c r="BL72" s="48"/>
      <c r="BM72" s="48"/>
      <c r="BN72" s="49"/>
    </row>
    <row r="73" spans="1:66" ht="15">
      <c r="A73" s="66" t="s">
        <v>251</v>
      </c>
      <c r="B73" s="66" t="s">
        <v>250</v>
      </c>
      <c r="C73" s="67" t="s">
        <v>1535</v>
      </c>
      <c r="D73" s="68">
        <v>3</v>
      </c>
      <c r="E73" s="69" t="s">
        <v>132</v>
      </c>
      <c r="F73" s="70">
        <v>32</v>
      </c>
      <c r="G73" s="67"/>
      <c r="H73" s="71"/>
      <c r="I73" s="72"/>
      <c r="J73" s="72"/>
      <c r="K73" s="34" t="s">
        <v>66</v>
      </c>
      <c r="L73" s="80">
        <v>73</v>
      </c>
      <c r="M73" s="80"/>
      <c r="N73" s="74"/>
      <c r="O73" s="82" t="s">
        <v>310</v>
      </c>
      <c r="P73" s="84">
        <v>43507.620717592596</v>
      </c>
      <c r="Q73" s="82" t="s">
        <v>348</v>
      </c>
      <c r="R73" s="82"/>
      <c r="S73" s="82"/>
      <c r="T73" s="82"/>
      <c r="U73" s="82"/>
      <c r="V73" s="86" t="s">
        <v>571</v>
      </c>
      <c r="W73" s="84">
        <v>43507.620717592596</v>
      </c>
      <c r="X73" s="86" t="s">
        <v>622</v>
      </c>
      <c r="Y73" s="82"/>
      <c r="Z73" s="82"/>
      <c r="AA73" s="88" t="s">
        <v>756</v>
      </c>
      <c r="AB73" s="88" t="s">
        <v>757</v>
      </c>
      <c r="AC73" s="82" t="b">
        <v>0</v>
      </c>
      <c r="AD73" s="82">
        <v>2</v>
      </c>
      <c r="AE73" s="88" t="s">
        <v>891</v>
      </c>
      <c r="AF73" s="82" t="b">
        <v>0</v>
      </c>
      <c r="AG73" s="82" t="s">
        <v>914</v>
      </c>
      <c r="AH73" s="82"/>
      <c r="AI73" s="88" t="s">
        <v>879</v>
      </c>
      <c r="AJ73" s="82" t="b">
        <v>0</v>
      </c>
      <c r="AK73" s="82">
        <v>0</v>
      </c>
      <c r="AL73" s="88" t="s">
        <v>879</v>
      </c>
      <c r="AM73" s="82" t="s">
        <v>930</v>
      </c>
      <c r="AN73" s="82" t="b">
        <v>0</v>
      </c>
      <c r="AO73" s="88" t="s">
        <v>757</v>
      </c>
      <c r="AP73" s="82" t="s">
        <v>196</v>
      </c>
      <c r="AQ73" s="82">
        <v>0</v>
      </c>
      <c r="AR73" s="82">
        <v>0</v>
      </c>
      <c r="AS73" s="82"/>
      <c r="AT73" s="82"/>
      <c r="AU73" s="82"/>
      <c r="AV73" s="82"/>
      <c r="AW73" s="82"/>
      <c r="AX73" s="82"/>
      <c r="AY73" s="82"/>
      <c r="AZ73" s="82"/>
      <c r="BA73">
        <v>1</v>
      </c>
      <c r="BB73" s="81" t="str">
        <f>REPLACE(INDEX(GroupVertices[Group],MATCH(Edges[[#This Row],[Vertex 1]],GroupVertices[Vertex],0)),1,1,"")</f>
        <v>1</v>
      </c>
      <c r="BC73" s="81" t="str">
        <f>REPLACE(INDEX(GroupVertices[Group],MATCH(Edges[[#This Row],[Vertex 2]],GroupVertices[Vertex],0)),1,1,"")</f>
        <v>1</v>
      </c>
      <c r="BD73" s="48"/>
      <c r="BE73" s="49"/>
      <c r="BF73" s="48"/>
      <c r="BG73" s="49"/>
      <c r="BH73" s="34"/>
      <c r="BI73" s="34"/>
      <c r="BJ73" s="48"/>
      <c r="BK73" s="49"/>
      <c r="BL73" s="48"/>
      <c r="BM73" s="48"/>
      <c r="BN73" s="49"/>
    </row>
    <row r="74" spans="1:66" ht="15">
      <c r="A74" s="66" t="s">
        <v>251</v>
      </c>
      <c r="B74" s="66" t="s">
        <v>252</v>
      </c>
      <c r="C74" s="67" t="s">
        <v>1535</v>
      </c>
      <c r="D74" s="68">
        <v>3</v>
      </c>
      <c r="E74" s="69" t="s">
        <v>132</v>
      </c>
      <c r="F74" s="70">
        <v>32</v>
      </c>
      <c r="G74" s="67"/>
      <c r="H74" s="71"/>
      <c r="I74" s="72"/>
      <c r="J74" s="72"/>
      <c r="K74" s="34" t="s">
        <v>66</v>
      </c>
      <c r="L74" s="80">
        <v>74</v>
      </c>
      <c r="M74" s="80"/>
      <c r="N74" s="74"/>
      <c r="O74" s="82" t="s">
        <v>311</v>
      </c>
      <c r="P74" s="84">
        <v>43507.620717592596</v>
      </c>
      <c r="Q74" s="82" t="s">
        <v>348</v>
      </c>
      <c r="R74" s="82"/>
      <c r="S74" s="82"/>
      <c r="T74" s="82"/>
      <c r="U74" s="82"/>
      <c r="V74" s="86" t="s">
        <v>571</v>
      </c>
      <c r="W74" s="84">
        <v>43507.620717592596</v>
      </c>
      <c r="X74" s="86" t="s">
        <v>622</v>
      </c>
      <c r="Y74" s="82"/>
      <c r="Z74" s="82"/>
      <c r="AA74" s="88" t="s">
        <v>756</v>
      </c>
      <c r="AB74" s="88" t="s">
        <v>757</v>
      </c>
      <c r="AC74" s="82" t="b">
        <v>0</v>
      </c>
      <c r="AD74" s="82">
        <v>2</v>
      </c>
      <c r="AE74" s="88" t="s">
        <v>891</v>
      </c>
      <c r="AF74" s="82" t="b">
        <v>0</v>
      </c>
      <c r="AG74" s="82" t="s">
        <v>914</v>
      </c>
      <c r="AH74" s="82"/>
      <c r="AI74" s="88" t="s">
        <v>879</v>
      </c>
      <c r="AJ74" s="82" t="b">
        <v>0</v>
      </c>
      <c r="AK74" s="82">
        <v>0</v>
      </c>
      <c r="AL74" s="88" t="s">
        <v>879</v>
      </c>
      <c r="AM74" s="82" t="s">
        <v>930</v>
      </c>
      <c r="AN74" s="82" t="b">
        <v>0</v>
      </c>
      <c r="AO74" s="88" t="s">
        <v>757</v>
      </c>
      <c r="AP74" s="82" t="s">
        <v>196</v>
      </c>
      <c r="AQ74" s="82">
        <v>0</v>
      </c>
      <c r="AR74" s="82">
        <v>0</v>
      </c>
      <c r="AS74" s="82"/>
      <c r="AT74" s="82"/>
      <c r="AU74" s="82"/>
      <c r="AV74" s="82"/>
      <c r="AW74" s="82"/>
      <c r="AX74" s="82"/>
      <c r="AY74" s="82"/>
      <c r="AZ74" s="82"/>
      <c r="BA74">
        <v>1</v>
      </c>
      <c r="BB74" s="81" t="str">
        <f>REPLACE(INDEX(GroupVertices[Group],MATCH(Edges[[#This Row],[Vertex 1]],GroupVertices[Vertex],0)),1,1,"")</f>
        <v>1</v>
      </c>
      <c r="BC74" s="81" t="str">
        <f>REPLACE(INDEX(GroupVertices[Group],MATCH(Edges[[#This Row],[Vertex 2]],GroupVertices[Vertex],0)),1,1,"")</f>
        <v>1</v>
      </c>
      <c r="BD74" s="48">
        <v>0</v>
      </c>
      <c r="BE74" s="49">
        <v>0</v>
      </c>
      <c r="BF74" s="48">
        <v>0</v>
      </c>
      <c r="BG74" s="49">
        <v>0</v>
      </c>
      <c r="BH74" s="34"/>
      <c r="BI74" s="34"/>
      <c r="BJ74" s="48">
        <v>12</v>
      </c>
      <c r="BK74" s="49">
        <v>100</v>
      </c>
      <c r="BL74" s="48">
        <v>12</v>
      </c>
      <c r="BM74" s="48">
        <v>0</v>
      </c>
      <c r="BN74" s="49">
        <v>0</v>
      </c>
    </row>
    <row r="75" spans="1:66" ht="15">
      <c r="A75" s="66" t="s">
        <v>252</v>
      </c>
      <c r="B75" s="66" t="s">
        <v>251</v>
      </c>
      <c r="C75" s="67" t="s">
        <v>2660</v>
      </c>
      <c r="D75" s="68">
        <v>3.6</v>
      </c>
      <c r="E75" s="69" t="s">
        <v>136</v>
      </c>
      <c r="F75" s="70">
        <v>31.35</v>
      </c>
      <c r="G75" s="67"/>
      <c r="H75" s="71"/>
      <c r="I75" s="72"/>
      <c r="J75" s="72"/>
      <c r="K75" s="34" t="s">
        <v>66</v>
      </c>
      <c r="L75" s="80">
        <v>75</v>
      </c>
      <c r="M75" s="80"/>
      <c r="N75" s="74"/>
      <c r="O75" s="82" t="s">
        <v>310</v>
      </c>
      <c r="P75" s="84">
        <v>43507.59853009259</v>
      </c>
      <c r="Q75" s="82" t="s">
        <v>349</v>
      </c>
      <c r="R75" s="82"/>
      <c r="S75" s="82"/>
      <c r="T75" s="82"/>
      <c r="U75" s="82"/>
      <c r="V75" s="86" t="s">
        <v>572</v>
      </c>
      <c r="W75" s="84">
        <v>43507.59853009259</v>
      </c>
      <c r="X75" s="86" t="s">
        <v>623</v>
      </c>
      <c r="Y75" s="82"/>
      <c r="Z75" s="82"/>
      <c r="AA75" s="88" t="s">
        <v>757</v>
      </c>
      <c r="AB75" s="88" t="s">
        <v>760</v>
      </c>
      <c r="AC75" s="82" t="b">
        <v>0</v>
      </c>
      <c r="AD75" s="82">
        <v>2</v>
      </c>
      <c r="AE75" s="88" t="s">
        <v>883</v>
      </c>
      <c r="AF75" s="82" t="b">
        <v>0</v>
      </c>
      <c r="AG75" s="82" t="s">
        <v>914</v>
      </c>
      <c r="AH75" s="82"/>
      <c r="AI75" s="88" t="s">
        <v>879</v>
      </c>
      <c r="AJ75" s="82" t="b">
        <v>0</v>
      </c>
      <c r="AK75" s="82">
        <v>0</v>
      </c>
      <c r="AL75" s="88" t="s">
        <v>879</v>
      </c>
      <c r="AM75" s="82" t="s">
        <v>929</v>
      </c>
      <c r="AN75" s="82" t="b">
        <v>0</v>
      </c>
      <c r="AO75" s="88" t="s">
        <v>760</v>
      </c>
      <c r="AP75" s="82" t="s">
        <v>196</v>
      </c>
      <c r="AQ75" s="82">
        <v>0</v>
      </c>
      <c r="AR75" s="82">
        <v>0</v>
      </c>
      <c r="AS75" s="82"/>
      <c r="AT75" s="82"/>
      <c r="AU75" s="82"/>
      <c r="AV75" s="82"/>
      <c r="AW75" s="82"/>
      <c r="AX75" s="82"/>
      <c r="AY75" s="82"/>
      <c r="AZ75" s="82"/>
      <c r="BA75">
        <v>4</v>
      </c>
      <c r="BB75" s="81" t="str">
        <f>REPLACE(INDEX(GroupVertices[Group],MATCH(Edges[[#This Row],[Vertex 1]],GroupVertices[Vertex],0)),1,1,"")</f>
        <v>1</v>
      </c>
      <c r="BC75" s="81" t="str">
        <f>REPLACE(INDEX(GroupVertices[Group],MATCH(Edges[[#This Row],[Vertex 2]],GroupVertices[Vertex],0)),1,1,"")</f>
        <v>1</v>
      </c>
      <c r="BD75" s="48"/>
      <c r="BE75" s="49"/>
      <c r="BF75" s="48"/>
      <c r="BG75" s="49"/>
      <c r="BH75" s="34"/>
      <c r="BI75" s="34"/>
      <c r="BJ75" s="48"/>
      <c r="BK75" s="49"/>
      <c r="BL75" s="48"/>
      <c r="BM75" s="48"/>
      <c r="BN75" s="49"/>
    </row>
    <row r="76" spans="1:66" ht="15">
      <c r="A76" s="66" t="s">
        <v>252</v>
      </c>
      <c r="B76" s="66" t="s">
        <v>251</v>
      </c>
      <c r="C76" s="67" t="s">
        <v>1535</v>
      </c>
      <c r="D76" s="68">
        <v>3</v>
      </c>
      <c r="E76" s="69" t="s">
        <v>132</v>
      </c>
      <c r="F76" s="70">
        <v>32</v>
      </c>
      <c r="G76" s="67"/>
      <c r="H76" s="71"/>
      <c r="I76" s="72"/>
      <c r="J76" s="72"/>
      <c r="K76" s="34" t="s">
        <v>66</v>
      </c>
      <c r="L76" s="80">
        <v>76</v>
      </c>
      <c r="M76" s="80"/>
      <c r="N76" s="74"/>
      <c r="O76" s="82" t="s">
        <v>311</v>
      </c>
      <c r="P76" s="84">
        <v>43507.639861111114</v>
      </c>
      <c r="Q76" s="82" t="s">
        <v>350</v>
      </c>
      <c r="R76" s="82"/>
      <c r="S76" s="82"/>
      <c r="T76" s="82"/>
      <c r="U76" s="82"/>
      <c r="V76" s="86" t="s">
        <v>572</v>
      </c>
      <c r="W76" s="84">
        <v>43507.639861111114</v>
      </c>
      <c r="X76" s="86" t="s">
        <v>624</v>
      </c>
      <c r="Y76" s="82"/>
      <c r="Z76" s="82"/>
      <c r="AA76" s="88" t="s">
        <v>758</v>
      </c>
      <c r="AB76" s="88" t="s">
        <v>756</v>
      </c>
      <c r="AC76" s="82" t="b">
        <v>0</v>
      </c>
      <c r="AD76" s="82">
        <v>0</v>
      </c>
      <c r="AE76" s="88" t="s">
        <v>892</v>
      </c>
      <c r="AF76" s="82" t="b">
        <v>0</v>
      </c>
      <c r="AG76" s="82" t="s">
        <v>914</v>
      </c>
      <c r="AH76" s="82"/>
      <c r="AI76" s="88" t="s">
        <v>879</v>
      </c>
      <c r="AJ76" s="82" t="b">
        <v>0</v>
      </c>
      <c r="AK76" s="82">
        <v>0</v>
      </c>
      <c r="AL76" s="88" t="s">
        <v>879</v>
      </c>
      <c r="AM76" s="82" t="s">
        <v>929</v>
      </c>
      <c r="AN76" s="82" t="b">
        <v>0</v>
      </c>
      <c r="AO76" s="88" t="s">
        <v>756</v>
      </c>
      <c r="AP76" s="82" t="s">
        <v>196</v>
      </c>
      <c r="AQ76" s="82">
        <v>0</v>
      </c>
      <c r="AR76" s="82">
        <v>0</v>
      </c>
      <c r="AS76" s="82"/>
      <c r="AT76" s="82"/>
      <c r="AU76" s="82"/>
      <c r="AV76" s="82"/>
      <c r="AW76" s="82"/>
      <c r="AX76" s="82"/>
      <c r="AY76" s="82"/>
      <c r="AZ76" s="82"/>
      <c r="BA76">
        <v>1</v>
      </c>
      <c r="BB76" s="81" t="str">
        <f>REPLACE(INDEX(GroupVertices[Group],MATCH(Edges[[#This Row],[Vertex 1]],GroupVertices[Vertex],0)),1,1,"")</f>
        <v>1</v>
      </c>
      <c r="BC76" s="81" t="str">
        <f>REPLACE(INDEX(GroupVertices[Group],MATCH(Edges[[#This Row],[Vertex 2]],GroupVertices[Vertex],0)),1,1,"")</f>
        <v>1</v>
      </c>
      <c r="BD76" s="48"/>
      <c r="BE76" s="49"/>
      <c r="BF76" s="48"/>
      <c r="BG76" s="49"/>
      <c r="BH76" s="34"/>
      <c r="BI76" s="34"/>
      <c r="BJ76" s="48"/>
      <c r="BK76" s="49"/>
      <c r="BL76" s="48"/>
      <c r="BM76" s="48"/>
      <c r="BN76" s="49"/>
    </row>
    <row r="77" spans="1:66" ht="15">
      <c r="A77" s="66" t="s">
        <v>252</v>
      </c>
      <c r="B77" s="66" t="s">
        <v>251</v>
      </c>
      <c r="C77" s="67" t="s">
        <v>2660</v>
      </c>
      <c r="D77" s="68">
        <v>3.6</v>
      </c>
      <c r="E77" s="69" t="s">
        <v>136</v>
      </c>
      <c r="F77" s="70">
        <v>31.35</v>
      </c>
      <c r="G77" s="67"/>
      <c r="H77" s="71"/>
      <c r="I77" s="72"/>
      <c r="J77" s="72"/>
      <c r="K77" s="34" t="s">
        <v>66</v>
      </c>
      <c r="L77" s="80">
        <v>77</v>
      </c>
      <c r="M77" s="80"/>
      <c r="N77" s="74"/>
      <c r="O77" s="82" t="s">
        <v>310</v>
      </c>
      <c r="P77" s="84">
        <v>43507.67023148148</v>
      </c>
      <c r="Q77" s="82" t="s">
        <v>351</v>
      </c>
      <c r="R77" s="82"/>
      <c r="S77" s="82"/>
      <c r="T77" s="82"/>
      <c r="U77" s="82"/>
      <c r="V77" s="86" t="s">
        <v>572</v>
      </c>
      <c r="W77" s="84">
        <v>43507.67023148148</v>
      </c>
      <c r="X77" s="86" t="s">
        <v>625</v>
      </c>
      <c r="Y77" s="82"/>
      <c r="Z77" s="82"/>
      <c r="AA77" s="88" t="s">
        <v>759</v>
      </c>
      <c r="AB77" s="88" t="s">
        <v>761</v>
      </c>
      <c r="AC77" s="82" t="b">
        <v>0</v>
      </c>
      <c r="AD77" s="82">
        <v>2</v>
      </c>
      <c r="AE77" s="88" t="s">
        <v>883</v>
      </c>
      <c r="AF77" s="82" t="b">
        <v>0</v>
      </c>
      <c r="AG77" s="82" t="s">
        <v>914</v>
      </c>
      <c r="AH77" s="82"/>
      <c r="AI77" s="88" t="s">
        <v>879</v>
      </c>
      <c r="AJ77" s="82" t="b">
        <v>0</v>
      </c>
      <c r="AK77" s="82">
        <v>0</v>
      </c>
      <c r="AL77" s="88" t="s">
        <v>879</v>
      </c>
      <c r="AM77" s="82" t="s">
        <v>929</v>
      </c>
      <c r="AN77" s="82" t="b">
        <v>0</v>
      </c>
      <c r="AO77" s="88" t="s">
        <v>761</v>
      </c>
      <c r="AP77" s="82" t="s">
        <v>196</v>
      </c>
      <c r="AQ77" s="82">
        <v>0</v>
      </c>
      <c r="AR77" s="82">
        <v>0</v>
      </c>
      <c r="AS77" s="82"/>
      <c r="AT77" s="82"/>
      <c r="AU77" s="82"/>
      <c r="AV77" s="82"/>
      <c r="AW77" s="82"/>
      <c r="AX77" s="82"/>
      <c r="AY77" s="82"/>
      <c r="AZ77" s="82"/>
      <c r="BA77">
        <v>4</v>
      </c>
      <c r="BB77" s="81" t="str">
        <f>REPLACE(INDEX(GroupVertices[Group],MATCH(Edges[[#This Row],[Vertex 1]],GroupVertices[Vertex],0)),1,1,"")</f>
        <v>1</v>
      </c>
      <c r="BC77" s="81" t="str">
        <f>REPLACE(INDEX(GroupVertices[Group],MATCH(Edges[[#This Row],[Vertex 2]],GroupVertices[Vertex],0)),1,1,"")</f>
        <v>1</v>
      </c>
      <c r="BD77" s="48"/>
      <c r="BE77" s="49"/>
      <c r="BF77" s="48"/>
      <c r="BG77" s="49"/>
      <c r="BH77" s="34"/>
      <c r="BI77" s="34"/>
      <c r="BJ77" s="48"/>
      <c r="BK77" s="49"/>
      <c r="BL77" s="48"/>
      <c r="BM77" s="48"/>
      <c r="BN77" s="49"/>
    </row>
    <row r="78" spans="1:66" ht="15">
      <c r="A78" s="66" t="s">
        <v>250</v>
      </c>
      <c r="B78" s="66" t="s">
        <v>251</v>
      </c>
      <c r="C78" s="67" t="s">
        <v>2660</v>
      </c>
      <c r="D78" s="68">
        <v>3.6</v>
      </c>
      <c r="E78" s="69" t="s">
        <v>136</v>
      </c>
      <c r="F78" s="70">
        <v>31.35</v>
      </c>
      <c r="G78" s="67"/>
      <c r="H78" s="71"/>
      <c r="I78" s="72"/>
      <c r="J78" s="72"/>
      <c r="K78" s="34" t="s">
        <v>66</v>
      </c>
      <c r="L78" s="80">
        <v>78</v>
      </c>
      <c r="M78" s="80"/>
      <c r="N78" s="74"/>
      <c r="O78" s="82" t="s">
        <v>310</v>
      </c>
      <c r="P78" s="84">
        <v>43507.59479166667</v>
      </c>
      <c r="Q78" s="82" t="s">
        <v>352</v>
      </c>
      <c r="R78" s="82"/>
      <c r="S78" s="82"/>
      <c r="T78" s="82"/>
      <c r="U78" s="82"/>
      <c r="V78" s="86" t="s">
        <v>570</v>
      </c>
      <c r="W78" s="84">
        <v>43507.59479166667</v>
      </c>
      <c r="X78" s="86" t="s">
        <v>626</v>
      </c>
      <c r="Y78" s="82"/>
      <c r="Z78" s="82"/>
      <c r="AA78" s="88" t="s">
        <v>760</v>
      </c>
      <c r="AB78" s="88" t="s">
        <v>862</v>
      </c>
      <c r="AC78" s="82" t="b">
        <v>0</v>
      </c>
      <c r="AD78" s="82">
        <v>1</v>
      </c>
      <c r="AE78" s="88" t="s">
        <v>891</v>
      </c>
      <c r="AF78" s="82" t="b">
        <v>0</v>
      </c>
      <c r="AG78" s="82" t="s">
        <v>914</v>
      </c>
      <c r="AH78" s="82"/>
      <c r="AI78" s="88" t="s">
        <v>879</v>
      </c>
      <c r="AJ78" s="82" t="b">
        <v>0</v>
      </c>
      <c r="AK78" s="82">
        <v>0</v>
      </c>
      <c r="AL78" s="88" t="s">
        <v>879</v>
      </c>
      <c r="AM78" s="82" t="s">
        <v>935</v>
      </c>
      <c r="AN78" s="82" t="b">
        <v>0</v>
      </c>
      <c r="AO78" s="88" t="s">
        <v>862</v>
      </c>
      <c r="AP78" s="82" t="s">
        <v>196</v>
      </c>
      <c r="AQ78" s="82">
        <v>0</v>
      </c>
      <c r="AR78" s="82">
        <v>0</v>
      </c>
      <c r="AS78" s="82"/>
      <c r="AT78" s="82"/>
      <c r="AU78" s="82"/>
      <c r="AV78" s="82"/>
      <c r="AW78" s="82"/>
      <c r="AX78" s="82"/>
      <c r="AY78" s="82"/>
      <c r="AZ78" s="82"/>
      <c r="BA78">
        <v>4</v>
      </c>
      <c r="BB78" s="81" t="str">
        <f>REPLACE(INDEX(GroupVertices[Group],MATCH(Edges[[#This Row],[Vertex 1]],GroupVertices[Vertex],0)),1,1,"")</f>
        <v>1</v>
      </c>
      <c r="BC78" s="81" t="str">
        <f>REPLACE(INDEX(GroupVertices[Group],MATCH(Edges[[#This Row],[Vertex 2]],GroupVertices[Vertex],0)),1,1,"")</f>
        <v>1</v>
      </c>
      <c r="BD78" s="48"/>
      <c r="BE78" s="49"/>
      <c r="BF78" s="48"/>
      <c r="BG78" s="49"/>
      <c r="BH78" s="34"/>
      <c r="BI78" s="34"/>
      <c r="BJ78" s="48"/>
      <c r="BK78" s="49"/>
      <c r="BL78" s="48"/>
      <c r="BM78" s="48"/>
      <c r="BN78" s="49"/>
    </row>
    <row r="79" spans="1:66" ht="15">
      <c r="A79" s="66" t="s">
        <v>250</v>
      </c>
      <c r="B79" s="66" t="s">
        <v>251</v>
      </c>
      <c r="C79" s="67" t="s">
        <v>2660</v>
      </c>
      <c r="D79" s="68">
        <v>3.6</v>
      </c>
      <c r="E79" s="69" t="s">
        <v>136</v>
      </c>
      <c r="F79" s="70">
        <v>31.35</v>
      </c>
      <c r="G79" s="67"/>
      <c r="H79" s="71"/>
      <c r="I79" s="72"/>
      <c r="J79" s="72"/>
      <c r="K79" s="34" t="s">
        <v>66</v>
      </c>
      <c r="L79" s="80">
        <v>79</v>
      </c>
      <c r="M79" s="80"/>
      <c r="N79" s="74"/>
      <c r="O79" s="82" t="s">
        <v>310</v>
      </c>
      <c r="P79" s="84">
        <v>43507.640555555554</v>
      </c>
      <c r="Q79" s="82" t="s">
        <v>353</v>
      </c>
      <c r="R79" s="82"/>
      <c r="S79" s="82"/>
      <c r="T79" s="82"/>
      <c r="U79" s="82"/>
      <c r="V79" s="86" t="s">
        <v>570</v>
      </c>
      <c r="W79" s="84">
        <v>43507.640555555554</v>
      </c>
      <c r="X79" s="86" t="s">
        <v>627</v>
      </c>
      <c r="Y79" s="82"/>
      <c r="Z79" s="82"/>
      <c r="AA79" s="88" t="s">
        <v>761</v>
      </c>
      <c r="AB79" s="88" t="s">
        <v>757</v>
      </c>
      <c r="AC79" s="82" t="b">
        <v>0</v>
      </c>
      <c r="AD79" s="82">
        <v>0</v>
      </c>
      <c r="AE79" s="88" t="s">
        <v>891</v>
      </c>
      <c r="AF79" s="82" t="b">
        <v>0</v>
      </c>
      <c r="AG79" s="82" t="s">
        <v>914</v>
      </c>
      <c r="AH79" s="82"/>
      <c r="AI79" s="88" t="s">
        <v>879</v>
      </c>
      <c r="AJ79" s="82" t="b">
        <v>0</v>
      </c>
      <c r="AK79" s="82">
        <v>0</v>
      </c>
      <c r="AL79" s="88" t="s">
        <v>879</v>
      </c>
      <c r="AM79" s="82" t="s">
        <v>928</v>
      </c>
      <c r="AN79" s="82" t="b">
        <v>0</v>
      </c>
      <c r="AO79" s="88" t="s">
        <v>757</v>
      </c>
      <c r="AP79" s="82" t="s">
        <v>196</v>
      </c>
      <c r="AQ79" s="82">
        <v>0</v>
      </c>
      <c r="AR79" s="82">
        <v>0</v>
      </c>
      <c r="AS79" s="82"/>
      <c r="AT79" s="82"/>
      <c r="AU79" s="82"/>
      <c r="AV79" s="82"/>
      <c r="AW79" s="82"/>
      <c r="AX79" s="82"/>
      <c r="AY79" s="82"/>
      <c r="AZ79" s="82"/>
      <c r="BA79">
        <v>4</v>
      </c>
      <c r="BB79" s="81" t="str">
        <f>REPLACE(INDEX(GroupVertices[Group],MATCH(Edges[[#This Row],[Vertex 1]],GroupVertices[Vertex],0)),1,1,"")</f>
        <v>1</v>
      </c>
      <c r="BC79" s="81" t="str">
        <f>REPLACE(INDEX(GroupVertices[Group],MATCH(Edges[[#This Row],[Vertex 2]],GroupVertices[Vertex],0)),1,1,"")</f>
        <v>1</v>
      </c>
      <c r="BD79" s="48"/>
      <c r="BE79" s="49"/>
      <c r="BF79" s="48"/>
      <c r="BG79" s="49"/>
      <c r="BH79" s="34"/>
      <c r="BI79" s="34"/>
      <c r="BJ79" s="48"/>
      <c r="BK79" s="49"/>
      <c r="BL79" s="48"/>
      <c r="BM79" s="48"/>
      <c r="BN79" s="49"/>
    </row>
    <row r="80" spans="1:66" ht="15">
      <c r="A80" s="66" t="s">
        <v>252</v>
      </c>
      <c r="B80" s="66" t="s">
        <v>250</v>
      </c>
      <c r="C80" s="67" t="s">
        <v>2660</v>
      </c>
      <c r="D80" s="68">
        <v>3.6</v>
      </c>
      <c r="E80" s="69" t="s">
        <v>136</v>
      </c>
      <c r="F80" s="70">
        <v>31.35</v>
      </c>
      <c r="G80" s="67"/>
      <c r="H80" s="71"/>
      <c r="I80" s="72"/>
      <c r="J80" s="72"/>
      <c r="K80" s="34" t="s">
        <v>66</v>
      </c>
      <c r="L80" s="80">
        <v>80</v>
      </c>
      <c r="M80" s="80"/>
      <c r="N80" s="74"/>
      <c r="O80" s="82" t="s">
        <v>311</v>
      </c>
      <c r="P80" s="84">
        <v>43507.59853009259</v>
      </c>
      <c r="Q80" s="82" t="s">
        <v>349</v>
      </c>
      <c r="R80" s="82"/>
      <c r="S80" s="82"/>
      <c r="T80" s="82"/>
      <c r="U80" s="82"/>
      <c r="V80" s="86" t="s">
        <v>572</v>
      </c>
      <c r="W80" s="84">
        <v>43507.59853009259</v>
      </c>
      <c r="X80" s="86" t="s">
        <v>623</v>
      </c>
      <c r="Y80" s="82"/>
      <c r="Z80" s="82"/>
      <c r="AA80" s="88" t="s">
        <v>757</v>
      </c>
      <c r="AB80" s="88" t="s">
        <v>760</v>
      </c>
      <c r="AC80" s="82" t="b">
        <v>0</v>
      </c>
      <c r="AD80" s="82">
        <v>2</v>
      </c>
      <c r="AE80" s="88" t="s">
        <v>883</v>
      </c>
      <c r="AF80" s="82" t="b">
        <v>0</v>
      </c>
      <c r="AG80" s="82" t="s">
        <v>914</v>
      </c>
      <c r="AH80" s="82"/>
      <c r="AI80" s="88" t="s">
        <v>879</v>
      </c>
      <c r="AJ80" s="82" t="b">
        <v>0</v>
      </c>
      <c r="AK80" s="82">
        <v>0</v>
      </c>
      <c r="AL80" s="88" t="s">
        <v>879</v>
      </c>
      <c r="AM80" s="82" t="s">
        <v>929</v>
      </c>
      <c r="AN80" s="82" t="b">
        <v>0</v>
      </c>
      <c r="AO80" s="88" t="s">
        <v>760</v>
      </c>
      <c r="AP80" s="82" t="s">
        <v>196</v>
      </c>
      <c r="AQ80" s="82">
        <v>0</v>
      </c>
      <c r="AR80" s="82">
        <v>0</v>
      </c>
      <c r="AS80" s="82"/>
      <c r="AT80" s="82"/>
      <c r="AU80" s="82"/>
      <c r="AV80" s="82"/>
      <c r="AW80" s="82"/>
      <c r="AX80" s="82"/>
      <c r="AY80" s="82"/>
      <c r="AZ80" s="82"/>
      <c r="BA80">
        <v>4</v>
      </c>
      <c r="BB80" s="81" t="str">
        <f>REPLACE(INDEX(GroupVertices[Group],MATCH(Edges[[#This Row],[Vertex 1]],GroupVertices[Vertex],0)),1,1,"")</f>
        <v>1</v>
      </c>
      <c r="BC80" s="81" t="str">
        <f>REPLACE(INDEX(GroupVertices[Group],MATCH(Edges[[#This Row],[Vertex 2]],GroupVertices[Vertex],0)),1,1,"")</f>
        <v>1</v>
      </c>
      <c r="BD80" s="48">
        <v>1</v>
      </c>
      <c r="BE80" s="49">
        <v>2.6315789473684212</v>
      </c>
      <c r="BF80" s="48">
        <v>1</v>
      </c>
      <c r="BG80" s="49">
        <v>2.6315789473684212</v>
      </c>
      <c r="BH80" s="34"/>
      <c r="BI80" s="34"/>
      <c r="BJ80" s="48">
        <v>36</v>
      </c>
      <c r="BK80" s="49">
        <v>94.73684210526316</v>
      </c>
      <c r="BL80" s="48">
        <v>38</v>
      </c>
      <c r="BM80" s="48">
        <v>0</v>
      </c>
      <c r="BN80" s="49">
        <v>0</v>
      </c>
    </row>
    <row r="81" spans="1:66" ht="15">
      <c r="A81" s="66" t="s">
        <v>252</v>
      </c>
      <c r="B81" s="66" t="s">
        <v>250</v>
      </c>
      <c r="C81" s="67" t="s">
        <v>1535</v>
      </c>
      <c r="D81" s="68">
        <v>3</v>
      </c>
      <c r="E81" s="69" t="s">
        <v>132</v>
      </c>
      <c r="F81" s="70">
        <v>32</v>
      </c>
      <c r="G81" s="67"/>
      <c r="H81" s="71"/>
      <c r="I81" s="72"/>
      <c r="J81" s="72"/>
      <c r="K81" s="34" t="s">
        <v>66</v>
      </c>
      <c r="L81" s="80">
        <v>81</v>
      </c>
      <c r="M81" s="80"/>
      <c r="N81" s="74"/>
      <c r="O81" s="82" t="s">
        <v>310</v>
      </c>
      <c r="P81" s="84">
        <v>43507.639861111114</v>
      </c>
      <c r="Q81" s="82" t="s">
        <v>350</v>
      </c>
      <c r="R81" s="82"/>
      <c r="S81" s="82"/>
      <c r="T81" s="82"/>
      <c r="U81" s="82"/>
      <c r="V81" s="86" t="s">
        <v>572</v>
      </c>
      <c r="W81" s="84">
        <v>43507.639861111114</v>
      </c>
      <c r="X81" s="86" t="s">
        <v>624</v>
      </c>
      <c r="Y81" s="82"/>
      <c r="Z81" s="82"/>
      <c r="AA81" s="88" t="s">
        <v>758</v>
      </c>
      <c r="AB81" s="88" t="s">
        <v>756</v>
      </c>
      <c r="AC81" s="82" t="b">
        <v>0</v>
      </c>
      <c r="AD81" s="82">
        <v>0</v>
      </c>
      <c r="AE81" s="88" t="s">
        <v>892</v>
      </c>
      <c r="AF81" s="82" t="b">
        <v>0</v>
      </c>
      <c r="AG81" s="82" t="s">
        <v>914</v>
      </c>
      <c r="AH81" s="82"/>
      <c r="AI81" s="88" t="s">
        <v>879</v>
      </c>
      <c r="AJ81" s="82" t="b">
        <v>0</v>
      </c>
      <c r="AK81" s="82">
        <v>0</v>
      </c>
      <c r="AL81" s="88" t="s">
        <v>879</v>
      </c>
      <c r="AM81" s="82" t="s">
        <v>929</v>
      </c>
      <c r="AN81" s="82" t="b">
        <v>0</v>
      </c>
      <c r="AO81" s="88" t="s">
        <v>756</v>
      </c>
      <c r="AP81" s="82" t="s">
        <v>196</v>
      </c>
      <c r="AQ81" s="82">
        <v>0</v>
      </c>
      <c r="AR81" s="82">
        <v>0</v>
      </c>
      <c r="AS81" s="82"/>
      <c r="AT81" s="82"/>
      <c r="AU81" s="82"/>
      <c r="AV81" s="82"/>
      <c r="AW81" s="82"/>
      <c r="AX81" s="82"/>
      <c r="AY81" s="82"/>
      <c r="AZ81" s="82"/>
      <c r="BA81">
        <v>1</v>
      </c>
      <c r="BB81" s="81" t="str">
        <f>REPLACE(INDEX(GroupVertices[Group],MATCH(Edges[[#This Row],[Vertex 1]],GroupVertices[Vertex],0)),1,1,"")</f>
        <v>1</v>
      </c>
      <c r="BC81" s="81" t="str">
        <f>REPLACE(INDEX(GroupVertices[Group],MATCH(Edges[[#This Row],[Vertex 2]],GroupVertices[Vertex],0)),1,1,"")</f>
        <v>1</v>
      </c>
      <c r="BD81" s="48">
        <v>0</v>
      </c>
      <c r="BE81" s="49">
        <v>0</v>
      </c>
      <c r="BF81" s="48">
        <v>0</v>
      </c>
      <c r="BG81" s="49">
        <v>0</v>
      </c>
      <c r="BH81" s="34"/>
      <c r="BI81" s="34"/>
      <c r="BJ81" s="48">
        <v>7</v>
      </c>
      <c r="BK81" s="49">
        <v>100</v>
      </c>
      <c r="BL81" s="48">
        <v>7</v>
      </c>
      <c r="BM81" s="48">
        <v>0</v>
      </c>
      <c r="BN81" s="49">
        <v>0</v>
      </c>
    </row>
    <row r="82" spans="1:66" ht="15">
      <c r="A82" s="66" t="s">
        <v>252</v>
      </c>
      <c r="B82" s="66" t="s">
        <v>250</v>
      </c>
      <c r="C82" s="67" t="s">
        <v>2660</v>
      </c>
      <c r="D82" s="68">
        <v>3.6</v>
      </c>
      <c r="E82" s="69" t="s">
        <v>136</v>
      </c>
      <c r="F82" s="70">
        <v>31.35</v>
      </c>
      <c r="G82" s="67"/>
      <c r="H82" s="71"/>
      <c r="I82" s="72"/>
      <c r="J82" s="72"/>
      <c r="K82" s="34" t="s">
        <v>66</v>
      </c>
      <c r="L82" s="80">
        <v>82</v>
      </c>
      <c r="M82" s="80"/>
      <c r="N82" s="74"/>
      <c r="O82" s="82" t="s">
        <v>311</v>
      </c>
      <c r="P82" s="84">
        <v>43507.67023148148</v>
      </c>
      <c r="Q82" s="82" t="s">
        <v>351</v>
      </c>
      <c r="R82" s="82"/>
      <c r="S82" s="82"/>
      <c r="T82" s="82"/>
      <c r="U82" s="82"/>
      <c r="V82" s="86" t="s">
        <v>572</v>
      </c>
      <c r="W82" s="84">
        <v>43507.67023148148</v>
      </c>
      <c r="X82" s="86" t="s">
        <v>625</v>
      </c>
      <c r="Y82" s="82"/>
      <c r="Z82" s="82"/>
      <c r="AA82" s="88" t="s">
        <v>759</v>
      </c>
      <c r="AB82" s="88" t="s">
        <v>761</v>
      </c>
      <c r="AC82" s="82" t="b">
        <v>0</v>
      </c>
      <c r="AD82" s="82">
        <v>2</v>
      </c>
      <c r="AE82" s="88" t="s">
        <v>883</v>
      </c>
      <c r="AF82" s="82" t="b">
        <v>0</v>
      </c>
      <c r="AG82" s="82" t="s">
        <v>914</v>
      </c>
      <c r="AH82" s="82"/>
      <c r="AI82" s="88" t="s">
        <v>879</v>
      </c>
      <c r="AJ82" s="82" t="b">
        <v>0</v>
      </c>
      <c r="AK82" s="82">
        <v>0</v>
      </c>
      <c r="AL82" s="88" t="s">
        <v>879</v>
      </c>
      <c r="AM82" s="82" t="s">
        <v>929</v>
      </c>
      <c r="AN82" s="82" t="b">
        <v>0</v>
      </c>
      <c r="AO82" s="88" t="s">
        <v>761</v>
      </c>
      <c r="AP82" s="82" t="s">
        <v>196</v>
      </c>
      <c r="AQ82" s="82">
        <v>0</v>
      </c>
      <c r="AR82" s="82">
        <v>0</v>
      </c>
      <c r="AS82" s="82"/>
      <c r="AT82" s="82"/>
      <c r="AU82" s="82"/>
      <c r="AV82" s="82"/>
      <c r="AW82" s="82"/>
      <c r="AX82" s="82"/>
      <c r="AY82" s="82"/>
      <c r="AZ82" s="82"/>
      <c r="BA82">
        <v>4</v>
      </c>
      <c r="BB82" s="81" t="str">
        <f>REPLACE(INDEX(GroupVertices[Group],MATCH(Edges[[#This Row],[Vertex 1]],GroupVertices[Vertex],0)),1,1,"")</f>
        <v>1</v>
      </c>
      <c r="BC82" s="81" t="str">
        <f>REPLACE(INDEX(GroupVertices[Group],MATCH(Edges[[#This Row],[Vertex 2]],GroupVertices[Vertex],0)),1,1,"")</f>
        <v>1</v>
      </c>
      <c r="BD82" s="48">
        <v>0</v>
      </c>
      <c r="BE82" s="49">
        <v>0</v>
      </c>
      <c r="BF82" s="48">
        <v>0</v>
      </c>
      <c r="BG82" s="49">
        <v>0</v>
      </c>
      <c r="BH82" s="34"/>
      <c r="BI82" s="34"/>
      <c r="BJ82" s="48">
        <v>4</v>
      </c>
      <c r="BK82" s="49">
        <v>100</v>
      </c>
      <c r="BL82" s="48">
        <v>4</v>
      </c>
      <c r="BM82" s="48">
        <v>0</v>
      </c>
      <c r="BN82" s="49">
        <v>0</v>
      </c>
    </row>
    <row r="83" spans="1:66" ht="15">
      <c r="A83" s="66" t="s">
        <v>250</v>
      </c>
      <c r="B83" s="66" t="s">
        <v>252</v>
      </c>
      <c r="C83" s="67" t="s">
        <v>2660</v>
      </c>
      <c r="D83" s="68">
        <v>3.6</v>
      </c>
      <c r="E83" s="69" t="s">
        <v>136</v>
      </c>
      <c r="F83" s="70">
        <v>31.35</v>
      </c>
      <c r="G83" s="67"/>
      <c r="H83" s="71"/>
      <c r="I83" s="72"/>
      <c r="J83" s="72"/>
      <c r="K83" s="34" t="s">
        <v>66</v>
      </c>
      <c r="L83" s="80">
        <v>83</v>
      </c>
      <c r="M83" s="80"/>
      <c r="N83" s="74"/>
      <c r="O83" s="82" t="s">
        <v>311</v>
      </c>
      <c r="P83" s="84">
        <v>43507.59479166667</v>
      </c>
      <c r="Q83" s="82" t="s">
        <v>352</v>
      </c>
      <c r="R83" s="82"/>
      <c r="S83" s="82"/>
      <c r="T83" s="82"/>
      <c r="U83" s="82"/>
      <c r="V83" s="86" t="s">
        <v>570</v>
      </c>
      <c r="W83" s="84">
        <v>43507.59479166667</v>
      </c>
      <c r="X83" s="86" t="s">
        <v>626</v>
      </c>
      <c r="Y83" s="82"/>
      <c r="Z83" s="82"/>
      <c r="AA83" s="88" t="s">
        <v>760</v>
      </c>
      <c r="AB83" s="88" t="s">
        <v>862</v>
      </c>
      <c r="AC83" s="82" t="b">
        <v>0</v>
      </c>
      <c r="AD83" s="82">
        <v>1</v>
      </c>
      <c r="AE83" s="88" t="s">
        <v>891</v>
      </c>
      <c r="AF83" s="82" t="b">
        <v>0</v>
      </c>
      <c r="AG83" s="82" t="s">
        <v>914</v>
      </c>
      <c r="AH83" s="82"/>
      <c r="AI83" s="88" t="s">
        <v>879</v>
      </c>
      <c r="AJ83" s="82" t="b">
        <v>0</v>
      </c>
      <c r="AK83" s="82">
        <v>0</v>
      </c>
      <c r="AL83" s="88" t="s">
        <v>879</v>
      </c>
      <c r="AM83" s="82" t="s">
        <v>935</v>
      </c>
      <c r="AN83" s="82" t="b">
        <v>0</v>
      </c>
      <c r="AO83" s="88" t="s">
        <v>862</v>
      </c>
      <c r="AP83" s="82" t="s">
        <v>196</v>
      </c>
      <c r="AQ83" s="82">
        <v>0</v>
      </c>
      <c r="AR83" s="82">
        <v>0</v>
      </c>
      <c r="AS83" s="82"/>
      <c r="AT83" s="82"/>
      <c r="AU83" s="82"/>
      <c r="AV83" s="82"/>
      <c r="AW83" s="82"/>
      <c r="AX83" s="82"/>
      <c r="AY83" s="82"/>
      <c r="AZ83" s="82"/>
      <c r="BA83">
        <v>4</v>
      </c>
      <c r="BB83" s="81" t="str">
        <f>REPLACE(INDEX(GroupVertices[Group],MATCH(Edges[[#This Row],[Vertex 1]],GroupVertices[Vertex],0)),1,1,"")</f>
        <v>1</v>
      </c>
      <c r="BC83" s="81" t="str">
        <f>REPLACE(INDEX(GroupVertices[Group],MATCH(Edges[[#This Row],[Vertex 2]],GroupVertices[Vertex],0)),1,1,"")</f>
        <v>1</v>
      </c>
      <c r="BD83" s="48">
        <v>2</v>
      </c>
      <c r="BE83" s="49">
        <v>5</v>
      </c>
      <c r="BF83" s="48">
        <v>1</v>
      </c>
      <c r="BG83" s="49">
        <v>2.5</v>
      </c>
      <c r="BH83" s="34"/>
      <c r="BI83" s="34"/>
      <c r="BJ83" s="48">
        <v>37</v>
      </c>
      <c r="BK83" s="49">
        <v>92.5</v>
      </c>
      <c r="BL83" s="48">
        <v>40</v>
      </c>
      <c r="BM83" s="48">
        <v>0</v>
      </c>
      <c r="BN83" s="49">
        <v>0</v>
      </c>
    </row>
    <row r="84" spans="1:66" ht="15">
      <c r="A84" s="66" t="s">
        <v>250</v>
      </c>
      <c r="B84" s="66" t="s">
        <v>252</v>
      </c>
      <c r="C84" s="67" t="s">
        <v>2660</v>
      </c>
      <c r="D84" s="68">
        <v>3.6</v>
      </c>
      <c r="E84" s="69" t="s">
        <v>136</v>
      </c>
      <c r="F84" s="70">
        <v>31.35</v>
      </c>
      <c r="G84" s="67"/>
      <c r="H84" s="71"/>
      <c r="I84" s="72"/>
      <c r="J84" s="72"/>
      <c r="K84" s="34" t="s">
        <v>66</v>
      </c>
      <c r="L84" s="80">
        <v>84</v>
      </c>
      <c r="M84" s="80"/>
      <c r="N84" s="74"/>
      <c r="O84" s="82" t="s">
        <v>311</v>
      </c>
      <c r="P84" s="84">
        <v>43507.640555555554</v>
      </c>
      <c r="Q84" s="82" t="s">
        <v>353</v>
      </c>
      <c r="R84" s="82"/>
      <c r="S84" s="82"/>
      <c r="T84" s="82"/>
      <c r="U84" s="82"/>
      <c r="V84" s="86" t="s">
        <v>570</v>
      </c>
      <c r="W84" s="84">
        <v>43507.640555555554</v>
      </c>
      <c r="X84" s="86" t="s">
        <v>627</v>
      </c>
      <c r="Y84" s="82"/>
      <c r="Z84" s="82"/>
      <c r="AA84" s="88" t="s">
        <v>761</v>
      </c>
      <c r="AB84" s="88" t="s">
        <v>757</v>
      </c>
      <c r="AC84" s="82" t="b">
        <v>0</v>
      </c>
      <c r="AD84" s="82">
        <v>0</v>
      </c>
      <c r="AE84" s="88" t="s">
        <v>891</v>
      </c>
      <c r="AF84" s="82" t="b">
        <v>0</v>
      </c>
      <c r="AG84" s="82" t="s">
        <v>914</v>
      </c>
      <c r="AH84" s="82"/>
      <c r="AI84" s="88" t="s">
        <v>879</v>
      </c>
      <c r="AJ84" s="82" t="b">
        <v>0</v>
      </c>
      <c r="AK84" s="82">
        <v>0</v>
      </c>
      <c r="AL84" s="88" t="s">
        <v>879</v>
      </c>
      <c r="AM84" s="82" t="s">
        <v>928</v>
      </c>
      <c r="AN84" s="82" t="b">
        <v>0</v>
      </c>
      <c r="AO84" s="88" t="s">
        <v>757</v>
      </c>
      <c r="AP84" s="82" t="s">
        <v>196</v>
      </c>
      <c r="AQ84" s="82">
        <v>0</v>
      </c>
      <c r="AR84" s="82">
        <v>0</v>
      </c>
      <c r="AS84" s="82"/>
      <c r="AT84" s="82"/>
      <c r="AU84" s="82"/>
      <c r="AV84" s="82"/>
      <c r="AW84" s="82"/>
      <c r="AX84" s="82"/>
      <c r="AY84" s="82"/>
      <c r="AZ84" s="82"/>
      <c r="BA84">
        <v>4</v>
      </c>
      <c r="BB84" s="81" t="str">
        <f>REPLACE(INDEX(GroupVertices[Group],MATCH(Edges[[#This Row],[Vertex 1]],GroupVertices[Vertex],0)),1,1,"")</f>
        <v>1</v>
      </c>
      <c r="BC84" s="81" t="str">
        <f>REPLACE(INDEX(GroupVertices[Group],MATCH(Edges[[#This Row],[Vertex 2]],GroupVertices[Vertex],0)),1,1,"")</f>
        <v>1</v>
      </c>
      <c r="BD84" s="48">
        <v>2</v>
      </c>
      <c r="BE84" s="49">
        <v>5.555555555555555</v>
      </c>
      <c r="BF84" s="48">
        <v>1</v>
      </c>
      <c r="BG84" s="49">
        <v>2.7777777777777777</v>
      </c>
      <c r="BH84" s="34"/>
      <c r="BI84" s="34"/>
      <c r="BJ84" s="48">
        <v>33</v>
      </c>
      <c r="BK84" s="49">
        <v>91.66666666666667</v>
      </c>
      <c r="BL84" s="48">
        <v>36</v>
      </c>
      <c r="BM84" s="48">
        <v>0</v>
      </c>
      <c r="BN84" s="49">
        <v>0</v>
      </c>
    </row>
    <row r="85" spans="1:66" ht="15">
      <c r="A85" s="66" t="s">
        <v>250</v>
      </c>
      <c r="B85" s="66" t="s">
        <v>301</v>
      </c>
      <c r="C85" s="67" t="s">
        <v>1535</v>
      </c>
      <c r="D85" s="68">
        <v>3</v>
      </c>
      <c r="E85" s="69" t="s">
        <v>132</v>
      </c>
      <c r="F85" s="70">
        <v>32</v>
      </c>
      <c r="G85" s="67"/>
      <c r="H85" s="71"/>
      <c r="I85" s="72"/>
      <c r="J85" s="72"/>
      <c r="K85" s="34" t="s">
        <v>66</v>
      </c>
      <c r="L85" s="80">
        <v>85</v>
      </c>
      <c r="M85" s="80"/>
      <c r="N85" s="74"/>
      <c r="O85" s="82" t="s">
        <v>311</v>
      </c>
      <c r="P85" s="84">
        <v>43507.68215277778</v>
      </c>
      <c r="Q85" s="82" t="s">
        <v>354</v>
      </c>
      <c r="R85" s="86" t="s">
        <v>452</v>
      </c>
      <c r="S85" s="82" t="s">
        <v>482</v>
      </c>
      <c r="T85" s="82"/>
      <c r="U85" s="82"/>
      <c r="V85" s="86" t="s">
        <v>570</v>
      </c>
      <c r="W85" s="84">
        <v>43507.68215277778</v>
      </c>
      <c r="X85" s="86" t="s">
        <v>628</v>
      </c>
      <c r="Y85" s="82"/>
      <c r="Z85" s="82"/>
      <c r="AA85" s="88" t="s">
        <v>762</v>
      </c>
      <c r="AB85" s="88" t="s">
        <v>863</v>
      </c>
      <c r="AC85" s="82" t="b">
        <v>0</v>
      </c>
      <c r="AD85" s="82">
        <v>0</v>
      </c>
      <c r="AE85" s="88" t="s">
        <v>893</v>
      </c>
      <c r="AF85" s="82" t="b">
        <v>0</v>
      </c>
      <c r="AG85" s="82" t="s">
        <v>914</v>
      </c>
      <c r="AH85" s="82"/>
      <c r="AI85" s="88" t="s">
        <v>879</v>
      </c>
      <c r="AJ85" s="82" t="b">
        <v>0</v>
      </c>
      <c r="AK85" s="82">
        <v>0</v>
      </c>
      <c r="AL85" s="88" t="s">
        <v>879</v>
      </c>
      <c r="AM85" s="82" t="s">
        <v>932</v>
      </c>
      <c r="AN85" s="82" t="b">
        <v>0</v>
      </c>
      <c r="AO85" s="88" t="s">
        <v>863</v>
      </c>
      <c r="AP85" s="82" t="s">
        <v>196</v>
      </c>
      <c r="AQ85" s="82">
        <v>0</v>
      </c>
      <c r="AR85" s="82">
        <v>0</v>
      </c>
      <c r="AS85" s="82"/>
      <c r="AT85" s="82"/>
      <c r="AU85" s="82"/>
      <c r="AV85" s="82"/>
      <c r="AW85" s="82"/>
      <c r="AX85" s="82"/>
      <c r="AY85" s="82"/>
      <c r="AZ85" s="82"/>
      <c r="BA85">
        <v>1</v>
      </c>
      <c r="BB85" s="81" t="str">
        <f>REPLACE(INDEX(GroupVertices[Group],MATCH(Edges[[#This Row],[Vertex 1]],GroupVertices[Vertex],0)),1,1,"")</f>
        <v>1</v>
      </c>
      <c r="BC85" s="81" t="str">
        <f>REPLACE(INDEX(GroupVertices[Group],MATCH(Edges[[#This Row],[Vertex 2]],GroupVertices[Vertex],0)),1,1,"")</f>
        <v>1</v>
      </c>
      <c r="BD85" s="48">
        <v>1</v>
      </c>
      <c r="BE85" s="49">
        <v>3.5714285714285716</v>
      </c>
      <c r="BF85" s="48">
        <v>0</v>
      </c>
      <c r="BG85" s="49">
        <v>0</v>
      </c>
      <c r="BH85" s="34"/>
      <c r="BI85" s="34"/>
      <c r="BJ85" s="48">
        <v>27</v>
      </c>
      <c r="BK85" s="49">
        <v>96.42857142857143</v>
      </c>
      <c r="BL85" s="48">
        <v>28</v>
      </c>
      <c r="BM85" s="48">
        <v>0</v>
      </c>
      <c r="BN85" s="49">
        <v>0</v>
      </c>
    </row>
    <row r="86" spans="1:66" ht="15">
      <c r="A86" s="66" t="s">
        <v>253</v>
      </c>
      <c r="B86" s="66" t="s">
        <v>253</v>
      </c>
      <c r="C86" s="67" t="s">
        <v>1535</v>
      </c>
      <c r="D86" s="68">
        <v>3</v>
      </c>
      <c r="E86" s="69" t="s">
        <v>132</v>
      </c>
      <c r="F86" s="70">
        <v>32</v>
      </c>
      <c r="G86" s="67"/>
      <c r="H86" s="71"/>
      <c r="I86" s="72"/>
      <c r="J86" s="72"/>
      <c r="K86" s="34" t="s">
        <v>65</v>
      </c>
      <c r="L86" s="80">
        <v>86</v>
      </c>
      <c r="M86" s="80"/>
      <c r="N86" s="74"/>
      <c r="O86" s="82" t="s">
        <v>196</v>
      </c>
      <c r="P86" s="84">
        <v>43507.6850462963</v>
      </c>
      <c r="Q86" s="82" t="s">
        <v>355</v>
      </c>
      <c r="R86" s="86" t="s">
        <v>453</v>
      </c>
      <c r="S86" s="82" t="s">
        <v>483</v>
      </c>
      <c r="T86" s="82" t="s">
        <v>504</v>
      </c>
      <c r="U86" s="86" t="s">
        <v>542</v>
      </c>
      <c r="V86" s="86" t="s">
        <v>542</v>
      </c>
      <c r="W86" s="84">
        <v>43507.6850462963</v>
      </c>
      <c r="X86" s="86" t="s">
        <v>629</v>
      </c>
      <c r="Y86" s="82"/>
      <c r="Z86" s="82"/>
      <c r="AA86" s="88" t="s">
        <v>763</v>
      </c>
      <c r="AB86" s="82"/>
      <c r="AC86" s="82" t="b">
        <v>0</v>
      </c>
      <c r="AD86" s="82">
        <v>5</v>
      </c>
      <c r="AE86" s="88" t="s">
        <v>879</v>
      </c>
      <c r="AF86" s="82" t="b">
        <v>0</v>
      </c>
      <c r="AG86" s="82" t="s">
        <v>914</v>
      </c>
      <c r="AH86" s="82"/>
      <c r="AI86" s="88" t="s">
        <v>879</v>
      </c>
      <c r="AJ86" s="82" t="b">
        <v>0</v>
      </c>
      <c r="AK86" s="82">
        <v>1</v>
      </c>
      <c r="AL86" s="88" t="s">
        <v>879</v>
      </c>
      <c r="AM86" s="82" t="s">
        <v>928</v>
      </c>
      <c r="AN86" s="82" t="b">
        <v>0</v>
      </c>
      <c r="AO86" s="88" t="s">
        <v>763</v>
      </c>
      <c r="AP86" s="82" t="s">
        <v>312</v>
      </c>
      <c r="AQ86" s="82">
        <v>0</v>
      </c>
      <c r="AR86" s="82">
        <v>0</v>
      </c>
      <c r="AS86" s="82"/>
      <c r="AT86" s="82"/>
      <c r="AU86" s="82"/>
      <c r="AV86" s="82"/>
      <c r="AW86" s="82"/>
      <c r="AX86" s="82"/>
      <c r="AY86" s="82"/>
      <c r="AZ86" s="82"/>
      <c r="BA86">
        <v>1</v>
      </c>
      <c r="BB86" s="81" t="str">
        <f>REPLACE(INDEX(GroupVertices[Group],MATCH(Edges[[#This Row],[Vertex 1]],GroupVertices[Vertex],0)),1,1,"")</f>
        <v>2</v>
      </c>
      <c r="BC86" s="81" t="str">
        <f>REPLACE(INDEX(GroupVertices[Group],MATCH(Edges[[#This Row],[Vertex 2]],GroupVertices[Vertex],0)),1,1,"")</f>
        <v>2</v>
      </c>
      <c r="BD86" s="48">
        <v>2</v>
      </c>
      <c r="BE86" s="49">
        <v>5</v>
      </c>
      <c r="BF86" s="48">
        <v>0</v>
      </c>
      <c r="BG86" s="49">
        <v>0</v>
      </c>
      <c r="BH86" s="34"/>
      <c r="BI86" s="34"/>
      <c r="BJ86" s="48">
        <v>38</v>
      </c>
      <c r="BK86" s="49">
        <v>95</v>
      </c>
      <c r="BL86" s="48">
        <v>40</v>
      </c>
      <c r="BM86" s="48">
        <v>0</v>
      </c>
      <c r="BN86" s="49">
        <v>0</v>
      </c>
    </row>
    <row r="87" spans="1:66" ht="15">
      <c r="A87" s="66" t="s">
        <v>250</v>
      </c>
      <c r="B87" s="66" t="s">
        <v>253</v>
      </c>
      <c r="C87" s="67" t="s">
        <v>1535</v>
      </c>
      <c r="D87" s="68">
        <v>3</v>
      </c>
      <c r="E87" s="69" t="s">
        <v>132</v>
      </c>
      <c r="F87" s="70">
        <v>32</v>
      </c>
      <c r="G87" s="67"/>
      <c r="H87" s="71"/>
      <c r="I87" s="72"/>
      <c r="J87" s="72"/>
      <c r="K87" s="34" t="s">
        <v>65</v>
      </c>
      <c r="L87" s="80">
        <v>87</v>
      </c>
      <c r="M87" s="80"/>
      <c r="N87" s="74"/>
      <c r="O87" s="82" t="s">
        <v>312</v>
      </c>
      <c r="P87" s="84">
        <v>43507.68733796296</v>
      </c>
      <c r="Q87" s="82" t="s">
        <v>355</v>
      </c>
      <c r="R87" s="82"/>
      <c r="S87" s="82"/>
      <c r="T87" s="82" t="s">
        <v>504</v>
      </c>
      <c r="U87" s="82"/>
      <c r="V87" s="86" t="s">
        <v>570</v>
      </c>
      <c r="W87" s="84">
        <v>43507.68733796296</v>
      </c>
      <c r="X87" s="86" t="s">
        <v>630</v>
      </c>
      <c r="Y87" s="82"/>
      <c r="Z87" s="82"/>
      <c r="AA87" s="88" t="s">
        <v>764</v>
      </c>
      <c r="AB87" s="82"/>
      <c r="AC87" s="82" t="b">
        <v>0</v>
      </c>
      <c r="AD87" s="82">
        <v>0</v>
      </c>
      <c r="AE87" s="88" t="s">
        <v>879</v>
      </c>
      <c r="AF87" s="82" t="b">
        <v>0</v>
      </c>
      <c r="AG87" s="82" t="s">
        <v>914</v>
      </c>
      <c r="AH87" s="82"/>
      <c r="AI87" s="88" t="s">
        <v>879</v>
      </c>
      <c r="AJ87" s="82" t="b">
        <v>0</v>
      </c>
      <c r="AK87" s="82">
        <v>1</v>
      </c>
      <c r="AL87" s="88" t="s">
        <v>763</v>
      </c>
      <c r="AM87" s="82" t="s">
        <v>928</v>
      </c>
      <c r="AN87" s="82" t="b">
        <v>0</v>
      </c>
      <c r="AO87" s="88" t="s">
        <v>763</v>
      </c>
      <c r="AP87" s="82" t="s">
        <v>196</v>
      </c>
      <c r="AQ87" s="82">
        <v>0</v>
      </c>
      <c r="AR87" s="82">
        <v>0</v>
      </c>
      <c r="AS87" s="82"/>
      <c r="AT87" s="82"/>
      <c r="AU87" s="82"/>
      <c r="AV87" s="82"/>
      <c r="AW87" s="82"/>
      <c r="AX87" s="82"/>
      <c r="AY87" s="82"/>
      <c r="AZ87" s="82"/>
      <c r="BA87">
        <v>1</v>
      </c>
      <c r="BB87" s="81" t="str">
        <f>REPLACE(INDEX(GroupVertices[Group],MATCH(Edges[[#This Row],[Vertex 1]],GroupVertices[Vertex],0)),1,1,"")</f>
        <v>1</v>
      </c>
      <c r="BC87" s="81" t="str">
        <f>REPLACE(INDEX(GroupVertices[Group],MATCH(Edges[[#This Row],[Vertex 2]],GroupVertices[Vertex],0)),1,1,"")</f>
        <v>2</v>
      </c>
      <c r="BD87" s="48">
        <v>2</v>
      </c>
      <c r="BE87" s="49">
        <v>5</v>
      </c>
      <c r="BF87" s="48">
        <v>0</v>
      </c>
      <c r="BG87" s="49">
        <v>0</v>
      </c>
      <c r="BH87" s="34"/>
      <c r="BI87" s="34"/>
      <c r="BJ87" s="48">
        <v>38</v>
      </c>
      <c r="BK87" s="49">
        <v>95</v>
      </c>
      <c r="BL87" s="48">
        <v>40</v>
      </c>
      <c r="BM87" s="48">
        <v>0</v>
      </c>
      <c r="BN87" s="49">
        <v>0</v>
      </c>
    </row>
    <row r="88" spans="1:66" ht="15">
      <c r="A88" s="66" t="s">
        <v>254</v>
      </c>
      <c r="B88" s="66" t="s">
        <v>254</v>
      </c>
      <c r="C88" s="67" t="s">
        <v>1535</v>
      </c>
      <c r="D88" s="68">
        <v>3</v>
      </c>
      <c r="E88" s="69" t="s">
        <v>132</v>
      </c>
      <c r="F88" s="70">
        <v>32</v>
      </c>
      <c r="G88" s="67"/>
      <c r="H88" s="71"/>
      <c r="I88" s="72"/>
      <c r="J88" s="72"/>
      <c r="K88" s="34" t="s">
        <v>65</v>
      </c>
      <c r="L88" s="80">
        <v>88</v>
      </c>
      <c r="M88" s="80"/>
      <c r="N88" s="74"/>
      <c r="O88" s="82" t="s">
        <v>196</v>
      </c>
      <c r="P88" s="84">
        <v>43507.732881944445</v>
      </c>
      <c r="Q88" s="82" t="s">
        <v>356</v>
      </c>
      <c r="R88" s="82"/>
      <c r="S88" s="82"/>
      <c r="T88" s="82"/>
      <c r="U88" s="82"/>
      <c r="V88" s="86" t="s">
        <v>573</v>
      </c>
      <c r="W88" s="84">
        <v>43507.732881944445</v>
      </c>
      <c r="X88" s="86" t="s">
        <v>631</v>
      </c>
      <c r="Y88" s="82"/>
      <c r="Z88" s="82"/>
      <c r="AA88" s="88" t="s">
        <v>765</v>
      </c>
      <c r="AB88" s="82"/>
      <c r="AC88" s="82" t="b">
        <v>0</v>
      </c>
      <c r="AD88" s="82">
        <v>35</v>
      </c>
      <c r="AE88" s="88" t="s">
        <v>879</v>
      </c>
      <c r="AF88" s="82" t="b">
        <v>0</v>
      </c>
      <c r="AG88" s="82" t="s">
        <v>914</v>
      </c>
      <c r="AH88" s="82"/>
      <c r="AI88" s="88" t="s">
        <v>879</v>
      </c>
      <c r="AJ88" s="82" t="b">
        <v>0</v>
      </c>
      <c r="AK88" s="82">
        <v>7</v>
      </c>
      <c r="AL88" s="88" t="s">
        <v>879</v>
      </c>
      <c r="AM88" s="82" t="s">
        <v>928</v>
      </c>
      <c r="AN88" s="82" t="b">
        <v>0</v>
      </c>
      <c r="AO88" s="88" t="s">
        <v>765</v>
      </c>
      <c r="AP88" s="82" t="s">
        <v>312</v>
      </c>
      <c r="AQ88" s="82">
        <v>0</v>
      </c>
      <c r="AR88" s="82">
        <v>0</v>
      </c>
      <c r="AS88" s="82"/>
      <c r="AT88" s="82"/>
      <c r="AU88" s="82"/>
      <c r="AV88" s="82"/>
      <c r="AW88" s="82"/>
      <c r="AX88" s="82"/>
      <c r="AY88" s="82"/>
      <c r="AZ88" s="82"/>
      <c r="BA88">
        <v>1</v>
      </c>
      <c r="BB88" s="81" t="str">
        <f>REPLACE(INDEX(GroupVertices[Group],MATCH(Edges[[#This Row],[Vertex 1]],GroupVertices[Vertex],0)),1,1,"")</f>
        <v>1</v>
      </c>
      <c r="BC88" s="81" t="str">
        <f>REPLACE(INDEX(GroupVertices[Group],MATCH(Edges[[#This Row],[Vertex 2]],GroupVertices[Vertex],0)),1,1,"")</f>
        <v>1</v>
      </c>
      <c r="BD88" s="48">
        <v>1</v>
      </c>
      <c r="BE88" s="49">
        <v>3.8461538461538463</v>
      </c>
      <c r="BF88" s="48">
        <v>0</v>
      </c>
      <c r="BG88" s="49">
        <v>0</v>
      </c>
      <c r="BH88" s="34"/>
      <c r="BI88" s="34"/>
      <c r="BJ88" s="48">
        <v>25</v>
      </c>
      <c r="BK88" s="49">
        <v>96.15384615384616</v>
      </c>
      <c r="BL88" s="48">
        <v>26</v>
      </c>
      <c r="BM88" s="48">
        <v>0</v>
      </c>
      <c r="BN88" s="49">
        <v>0</v>
      </c>
    </row>
    <row r="89" spans="1:66" ht="15">
      <c r="A89" s="66" t="s">
        <v>250</v>
      </c>
      <c r="B89" s="66" t="s">
        <v>254</v>
      </c>
      <c r="C89" s="67" t="s">
        <v>1535</v>
      </c>
      <c r="D89" s="68">
        <v>3</v>
      </c>
      <c r="E89" s="69" t="s">
        <v>132</v>
      </c>
      <c r="F89" s="70">
        <v>32</v>
      </c>
      <c r="G89" s="67"/>
      <c r="H89" s="71"/>
      <c r="I89" s="72"/>
      <c r="J89" s="72"/>
      <c r="K89" s="34" t="s">
        <v>65</v>
      </c>
      <c r="L89" s="80">
        <v>89</v>
      </c>
      <c r="M89" s="80"/>
      <c r="N89" s="74"/>
      <c r="O89" s="82" t="s">
        <v>312</v>
      </c>
      <c r="P89" s="84">
        <v>43507.74282407408</v>
      </c>
      <c r="Q89" s="82" t="s">
        <v>356</v>
      </c>
      <c r="R89" s="82"/>
      <c r="S89" s="82"/>
      <c r="T89" s="82"/>
      <c r="U89" s="82"/>
      <c r="V89" s="86" t="s">
        <v>570</v>
      </c>
      <c r="W89" s="84">
        <v>43507.74282407408</v>
      </c>
      <c r="X89" s="86" t="s">
        <v>632</v>
      </c>
      <c r="Y89" s="82"/>
      <c r="Z89" s="82"/>
      <c r="AA89" s="88" t="s">
        <v>766</v>
      </c>
      <c r="AB89" s="82"/>
      <c r="AC89" s="82" t="b">
        <v>0</v>
      </c>
      <c r="AD89" s="82">
        <v>0</v>
      </c>
      <c r="AE89" s="88" t="s">
        <v>879</v>
      </c>
      <c r="AF89" s="82" t="b">
        <v>0</v>
      </c>
      <c r="AG89" s="82" t="s">
        <v>914</v>
      </c>
      <c r="AH89" s="82"/>
      <c r="AI89" s="88" t="s">
        <v>879</v>
      </c>
      <c r="AJ89" s="82" t="b">
        <v>0</v>
      </c>
      <c r="AK89" s="82">
        <v>7</v>
      </c>
      <c r="AL89" s="88" t="s">
        <v>765</v>
      </c>
      <c r="AM89" s="82" t="s">
        <v>935</v>
      </c>
      <c r="AN89" s="82" t="b">
        <v>0</v>
      </c>
      <c r="AO89" s="88" t="s">
        <v>765</v>
      </c>
      <c r="AP89" s="82" t="s">
        <v>196</v>
      </c>
      <c r="AQ89" s="82">
        <v>0</v>
      </c>
      <c r="AR89" s="82">
        <v>0</v>
      </c>
      <c r="AS89" s="82"/>
      <c r="AT89" s="82"/>
      <c r="AU89" s="82"/>
      <c r="AV89" s="82"/>
      <c r="AW89" s="82"/>
      <c r="AX89" s="82"/>
      <c r="AY89" s="82"/>
      <c r="AZ89" s="82"/>
      <c r="BA89">
        <v>1</v>
      </c>
      <c r="BB89" s="81" t="str">
        <f>REPLACE(INDEX(GroupVertices[Group],MATCH(Edges[[#This Row],[Vertex 1]],GroupVertices[Vertex],0)),1,1,"")</f>
        <v>1</v>
      </c>
      <c r="BC89" s="81" t="str">
        <f>REPLACE(INDEX(GroupVertices[Group],MATCH(Edges[[#This Row],[Vertex 2]],GroupVertices[Vertex],0)),1,1,"")</f>
        <v>1</v>
      </c>
      <c r="BD89" s="48">
        <v>1</v>
      </c>
      <c r="BE89" s="49">
        <v>3.8461538461538463</v>
      </c>
      <c r="BF89" s="48">
        <v>0</v>
      </c>
      <c r="BG89" s="49">
        <v>0</v>
      </c>
      <c r="BH89" s="34"/>
      <c r="BI89" s="34"/>
      <c r="BJ89" s="48">
        <v>25</v>
      </c>
      <c r="BK89" s="49">
        <v>96.15384615384616</v>
      </c>
      <c r="BL89" s="48">
        <v>26</v>
      </c>
      <c r="BM89" s="48">
        <v>0</v>
      </c>
      <c r="BN89" s="49">
        <v>0</v>
      </c>
    </row>
    <row r="90" spans="1:66" ht="15">
      <c r="A90" s="66" t="s">
        <v>255</v>
      </c>
      <c r="B90" s="66" t="s">
        <v>255</v>
      </c>
      <c r="C90" s="67" t="s">
        <v>1535</v>
      </c>
      <c r="D90" s="68">
        <v>3</v>
      </c>
      <c r="E90" s="69" t="s">
        <v>132</v>
      </c>
      <c r="F90" s="70">
        <v>32</v>
      </c>
      <c r="G90" s="67"/>
      <c r="H90" s="71"/>
      <c r="I90" s="72"/>
      <c r="J90" s="72"/>
      <c r="K90" s="34" t="s">
        <v>65</v>
      </c>
      <c r="L90" s="80">
        <v>90</v>
      </c>
      <c r="M90" s="80"/>
      <c r="N90" s="74"/>
      <c r="O90" s="82" t="s">
        <v>196</v>
      </c>
      <c r="P90" s="84">
        <v>43501.770833333336</v>
      </c>
      <c r="Q90" s="82" t="s">
        <v>357</v>
      </c>
      <c r="R90" s="86" t="s">
        <v>454</v>
      </c>
      <c r="S90" s="82" t="s">
        <v>484</v>
      </c>
      <c r="T90" s="82" t="s">
        <v>505</v>
      </c>
      <c r="U90" s="86" t="s">
        <v>543</v>
      </c>
      <c r="V90" s="86" t="s">
        <v>543</v>
      </c>
      <c r="W90" s="84">
        <v>43501.770833333336</v>
      </c>
      <c r="X90" s="86" t="s">
        <v>633</v>
      </c>
      <c r="Y90" s="82"/>
      <c r="Z90" s="82"/>
      <c r="AA90" s="88" t="s">
        <v>767</v>
      </c>
      <c r="AB90" s="82"/>
      <c r="AC90" s="82" t="b">
        <v>0</v>
      </c>
      <c r="AD90" s="82">
        <v>30</v>
      </c>
      <c r="AE90" s="88" t="s">
        <v>879</v>
      </c>
      <c r="AF90" s="82" t="b">
        <v>0</v>
      </c>
      <c r="AG90" s="82" t="s">
        <v>914</v>
      </c>
      <c r="AH90" s="82"/>
      <c r="AI90" s="88" t="s">
        <v>879</v>
      </c>
      <c r="AJ90" s="82" t="b">
        <v>0</v>
      </c>
      <c r="AK90" s="82">
        <v>26</v>
      </c>
      <c r="AL90" s="88" t="s">
        <v>879</v>
      </c>
      <c r="AM90" s="82" t="s">
        <v>936</v>
      </c>
      <c r="AN90" s="82" t="b">
        <v>0</v>
      </c>
      <c r="AO90" s="88" t="s">
        <v>767</v>
      </c>
      <c r="AP90" s="82" t="s">
        <v>312</v>
      </c>
      <c r="AQ90" s="82">
        <v>0</v>
      </c>
      <c r="AR90" s="82">
        <v>0</v>
      </c>
      <c r="AS90" s="82"/>
      <c r="AT90" s="82"/>
      <c r="AU90" s="82"/>
      <c r="AV90" s="82"/>
      <c r="AW90" s="82"/>
      <c r="AX90" s="82"/>
      <c r="AY90" s="82"/>
      <c r="AZ90" s="82"/>
      <c r="BA90">
        <v>1</v>
      </c>
      <c r="BB90" s="81" t="str">
        <f>REPLACE(INDEX(GroupVertices[Group],MATCH(Edges[[#This Row],[Vertex 1]],GroupVertices[Vertex],0)),1,1,"")</f>
        <v>1</v>
      </c>
      <c r="BC90" s="81" t="str">
        <f>REPLACE(INDEX(GroupVertices[Group],MATCH(Edges[[#This Row],[Vertex 2]],GroupVertices[Vertex],0)),1,1,"")</f>
        <v>1</v>
      </c>
      <c r="BD90" s="48">
        <v>1</v>
      </c>
      <c r="BE90" s="49">
        <v>3.125</v>
      </c>
      <c r="BF90" s="48">
        <v>0</v>
      </c>
      <c r="BG90" s="49">
        <v>0</v>
      </c>
      <c r="BH90" s="34"/>
      <c r="BI90" s="34"/>
      <c r="BJ90" s="48">
        <v>31</v>
      </c>
      <c r="BK90" s="49">
        <v>96.875</v>
      </c>
      <c r="BL90" s="48">
        <v>32</v>
      </c>
      <c r="BM90" s="48">
        <v>0</v>
      </c>
      <c r="BN90" s="49">
        <v>0</v>
      </c>
    </row>
    <row r="91" spans="1:66" ht="15">
      <c r="A91" s="66" t="s">
        <v>250</v>
      </c>
      <c r="B91" s="66" t="s">
        <v>255</v>
      </c>
      <c r="C91" s="67" t="s">
        <v>1535</v>
      </c>
      <c r="D91" s="68">
        <v>3</v>
      </c>
      <c r="E91" s="69" t="s">
        <v>132</v>
      </c>
      <c r="F91" s="70">
        <v>32</v>
      </c>
      <c r="G91" s="67"/>
      <c r="H91" s="71"/>
      <c r="I91" s="72"/>
      <c r="J91" s="72"/>
      <c r="K91" s="34" t="s">
        <v>65</v>
      </c>
      <c r="L91" s="80">
        <v>91</v>
      </c>
      <c r="M91" s="80"/>
      <c r="N91" s="74"/>
      <c r="O91" s="82" t="s">
        <v>312</v>
      </c>
      <c r="P91" s="84">
        <v>43507.83693287037</v>
      </c>
      <c r="Q91" s="82" t="s">
        <v>357</v>
      </c>
      <c r="R91" s="82"/>
      <c r="S91" s="82"/>
      <c r="T91" s="82"/>
      <c r="U91" s="82"/>
      <c r="V91" s="86" t="s">
        <v>570</v>
      </c>
      <c r="W91" s="84">
        <v>43507.83693287037</v>
      </c>
      <c r="X91" s="86" t="s">
        <v>634</v>
      </c>
      <c r="Y91" s="82"/>
      <c r="Z91" s="82"/>
      <c r="AA91" s="88" t="s">
        <v>768</v>
      </c>
      <c r="AB91" s="82"/>
      <c r="AC91" s="82" t="b">
        <v>0</v>
      </c>
      <c r="AD91" s="82">
        <v>0</v>
      </c>
      <c r="AE91" s="88" t="s">
        <v>879</v>
      </c>
      <c r="AF91" s="82" t="b">
        <v>0</v>
      </c>
      <c r="AG91" s="82" t="s">
        <v>914</v>
      </c>
      <c r="AH91" s="82"/>
      <c r="AI91" s="88" t="s">
        <v>879</v>
      </c>
      <c r="AJ91" s="82" t="b">
        <v>0</v>
      </c>
      <c r="AK91" s="82">
        <v>26</v>
      </c>
      <c r="AL91" s="88" t="s">
        <v>767</v>
      </c>
      <c r="AM91" s="82" t="s">
        <v>928</v>
      </c>
      <c r="AN91" s="82" t="b">
        <v>0</v>
      </c>
      <c r="AO91" s="88" t="s">
        <v>767</v>
      </c>
      <c r="AP91" s="82" t="s">
        <v>196</v>
      </c>
      <c r="AQ91" s="82">
        <v>0</v>
      </c>
      <c r="AR91" s="82">
        <v>0</v>
      </c>
      <c r="AS91" s="82"/>
      <c r="AT91" s="82"/>
      <c r="AU91" s="82"/>
      <c r="AV91" s="82"/>
      <c r="AW91" s="82"/>
      <c r="AX91" s="82"/>
      <c r="AY91" s="82"/>
      <c r="AZ91" s="82"/>
      <c r="BA91">
        <v>1</v>
      </c>
      <c r="BB91" s="81" t="str">
        <f>REPLACE(INDEX(GroupVertices[Group],MATCH(Edges[[#This Row],[Vertex 1]],GroupVertices[Vertex],0)),1,1,"")</f>
        <v>1</v>
      </c>
      <c r="BC91" s="81" t="str">
        <f>REPLACE(INDEX(GroupVertices[Group],MATCH(Edges[[#This Row],[Vertex 2]],GroupVertices[Vertex],0)),1,1,"")</f>
        <v>1</v>
      </c>
      <c r="BD91" s="48">
        <v>1</v>
      </c>
      <c r="BE91" s="49">
        <v>3.125</v>
      </c>
      <c r="BF91" s="48">
        <v>0</v>
      </c>
      <c r="BG91" s="49">
        <v>0</v>
      </c>
      <c r="BH91" s="34"/>
      <c r="BI91" s="34"/>
      <c r="BJ91" s="48">
        <v>31</v>
      </c>
      <c r="BK91" s="49">
        <v>96.875</v>
      </c>
      <c r="BL91" s="48">
        <v>32</v>
      </c>
      <c r="BM91" s="48">
        <v>0</v>
      </c>
      <c r="BN91" s="49">
        <v>0</v>
      </c>
    </row>
    <row r="92" spans="1:66" ht="15">
      <c r="A92" s="66" t="s">
        <v>250</v>
      </c>
      <c r="B92" s="66" t="s">
        <v>302</v>
      </c>
      <c r="C92" s="67" t="s">
        <v>2660</v>
      </c>
      <c r="D92" s="68">
        <v>3.6</v>
      </c>
      <c r="E92" s="69" t="s">
        <v>136</v>
      </c>
      <c r="F92" s="70">
        <v>31.35</v>
      </c>
      <c r="G92" s="67"/>
      <c r="H92" s="71"/>
      <c r="I92" s="72"/>
      <c r="J92" s="72"/>
      <c r="K92" s="34" t="s">
        <v>65</v>
      </c>
      <c r="L92" s="80">
        <v>92</v>
      </c>
      <c r="M92" s="80"/>
      <c r="N92" s="74"/>
      <c r="O92" s="82" t="s">
        <v>311</v>
      </c>
      <c r="P92" s="84">
        <v>43507.85259259259</v>
      </c>
      <c r="Q92" s="82" t="s">
        <v>358</v>
      </c>
      <c r="R92" s="82"/>
      <c r="S92" s="82"/>
      <c r="T92" s="82" t="s">
        <v>506</v>
      </c>
      <c r="U92" s="82"/>
      <c r="V92" s="86" t="s">
        <v>570</v>
      </c>
      <c r="W92" s="84">
        <v>43507.85259259259</v>
      </c>
      <c r="X92" s="86" t="s">
        <v>635</v>
      </c>
      <c r="Y92" s="82"/>
      <c r="Z92" s="82"/>
      <c r="AA92" s="88" t="s">
        <v>769</v>
      </c>
      <c r="AB92" s="88" t="s">
        <v>864</v>
      </c>
      <c r="AC92" s="82" t="b">
        <v>0</v>
      </c>
      <c r="AD92" s="82">
        <v>0</v>
      </c>
      <c r="AE92" s="88" t="s">
        <v>894</v>
      </c>
      <c r="AF92" s="82" t="b">
        <v>0</v>
      </c>
      <c r="AG92" s="82" t="s">
        <v>914</v>
      </c>
      <c r="AH92" s="82"/>
      <c r="AI92" s="88" t="s">
        <v>879</v>
      </c>
      <c r="AJ92" s="82" t="b">
        <v>0</v>
      </c>
      <c r="AK92" s="82">
        <v>0</v>
      </c>
      <c r="AL92" s="88" t="s">
        <v>879</v>
      </c>
      <c r="AM92" s="82" t="s">
        <v>935</v>
      </c>
      <c r="AN92" s="82" t="b">
        <v>0</v>
      </c>
      <c r="AO92" s="88" t="s">
        <v>864</v>
      </c>
      <c r="AP92" s="82" t="s">
        <v>196</v>
      </c>
      <c r="AQ92" s="82">
        <v>0</v>
      </c>
      <c r="AR92" s="82">
        <v>0</v>
      </c>
      <c r="AS92" s="82"/>
      <c r="AT92" s="82"/>
      <c r="AU92" s="82"/>
      <c r="AV92" s="82"/>
      <c r="AW92" s="82"/>
      <c r="AX92" s="82"/>
      <c r="AY92" s="82"/>
      <c r="AZ92" s="82"/>
      <c r="BA92">
        <v>4</v>
      </c>
      <c r="BB92" s="81" t="str">
        <f>REPLACE(INDEX(GroupVertices[Group],MATCH(Edges[[#This Row],[Vertex 1]],GroupVertices[Vertex],0)),1,1,"")</f>
        <v>1</v>
      </c>
      <c r="BC92" s="81" t="str">
        <f>REPLACE(INDEX(GroupVertices[Group],MATCH(Edges[[#This Row],[Vertex 2]],GroupVertices[Vertex],0)),1,1,"")</f>
        <v>1</v>
      </c>
      <c r="BD92" s="48">
        <v>2</v>
      </c>
      <c r="BE92" s="49">
        <v>13.333333333333334</v>
      </c>
      <c r="BF92" s="48">
        <v>0</v>
      </c>
      <c r="BG92" s="49">
        <v>0</v>
      </c>
      <c r="BH92" s="34"/>
      <c r="BI92" s="34"/>
      <c r="BJ92" s="48">
        <v>13</v>
      </c>
      <c r="BK92" s="49">
        <v>86.66666666666667</v>
      </c>
      <c r="BL92" s="48">
        <v>15</v>
      </c>
      <c r="BM92" s="48">
        <v>0</v>
      </c>
      <c r="BN92" s="49">
        <v>0</v>
      </c>
    </row>
    <row r="93" spans="1:66" ht="15">
      <c r="A93" s="66" t="s">
        <v>250</v>
      </c>
      <c r="B93" s="66" t="s">
        <v>302</v>
      </c>
      <c r="C93" s="67" t="s">
        <v>2660</v>
      </c>
      <c r="D93" s="68">
        <v>3.6</v>
      </c>
      <c r="E93" s="69" t="s">
        <v>136</v>
      </c>
      <c r="F93" s="70">
        <v>31.35</v>
      </c>
      <c r="G93" s="67"/>
      <c r="H93" s="71"/>
      <c r="I93" s="72"/>
      <c r="J93" s="72"/>
      <c r="K93" s="34" t="s">
        <v>65</v>
      </c>
      <c r="L93" s="80">
        <v>93</v>
      </c>
      <c r="M93" s="80"/>
      <c r="N93" s="74"/>
      <c r="O93" s="82" t="s">
        <v>311</v>
      </c>
      <c r="P93" s="84">
        <v>43508.55247685185</v>
      </c>
      <c r="Q93" s="82" t="s">
        <v>359</v>
      </c>
      <c r="R93" s="82"/>
      <c r="S93" s="82"/>
      <c r="T93" s="82"/>
      <c r="U93" s="82"/>
      <c r="V93" s="86" t="s">
        <v>570</v>
      </c>
      <c r="W93" s="84">
        <v>43508.55247685185</v>
      </c>
      <c r="X93" s="86" t="s">
        <v>636</v>
      </c>
      <c r="Y93" s="82"/>
      <c r="Z93" s="82"/>
      <c r="AA93" s="88" t="s">
        <v>770</v>
      </c>
      <c r="AB93" s="88" t="s">
        <v>865</v>
      </c>
      <c r="AC93" s="82" t="b">
        <v>0</v>
      </c>
      <c r="AD93" s="82">
        <v>1</v>
      </c>
      <c r="AE93" s="88" t="s">
        <v>894</v>
      </c>
      <c r="AF93" s="82" t="b">
        <v>0</v>
      </c>
      <c r="AG93" s="82" t="s">
        <v>914</v>
      </c>
      <c r="AH93" s="82"/>
      <c r="AI93" s="88" t="s">
        <v>879</v>
      </c>
      <c r="AJ93" s="82" t="b">
        <v>0</v>
      </c>
      <c r="AK93" s="82">
        <v>0</v>
      </c>
      <c r="AL93" s="88" t="s">
        <v>879</v>
      </c>
      <c r="AM93" s="82" t="s">
        <v>930</v>
      </c>
      <c r="AN93" s="82" t="b">
        <v>0</v>
      </c>
      <c r="AO93" s="88" t="s">
        <v>865</v>
      </c>
      <c r="AP93" s="82" t="s">
        <v>196</v>
      </c>
      <c r="AQ93" s="82">
        <v>0</v>
      </c>
      <c r="AR93" s="82">
        <v>0</v>
      </c>
      <c r="AS93" s="82"/>
      <c r="AT93" s="82"/>
      <c r="AU93" s="82"/>
      <c r="AV93" s="82"/>
      <c r="AW93" s="82"/>
      <c r="AX93" s="82"/>
      <c r="AY93" s="82"/>
      <c r="AZ93" s="82"/>
      <c r="BA93">
        <v>4</v>
      </c>
      <c r="BB93" s="81" t="str">
        <f>REPLACE(INDEX(GroupVertices[Group],MATCH(Edges[[#This Row],[Vertex 1]],GroupVertices[Vertex],0)),1,1,"")</f>
        <v>1</v>
      </c>
      <c r="BC93" s="81" t="str">
        <f>REPLACE(INDEX(GroupVertices[Group],MATCH(Edges[[#This Row],[Vertex 2]],GroupVertices[Vertex],0)),1,1,"")</f>
        <v>1</v>
      </c>
      <c r="BD93" s="48">
        <v>3</v>
      </c>
      <c r="BE93" s="49">
        <v>18.75</v>
      </c>
      <c r="BF93" s="48">
        <v>0</v>
      </c>
      <c r="BG93" s="49">
        <v>0</v>
      </c>
      <c r="BH93" s="34"/>
      <c r="BI93" s="34"/>
      <c r="BJ93" s="48">
        <v>13</v>
      </c>
      <c r="BK93" s="49">
        <v>81.25</v>
      </c>
      <c r="BL93" s="48">
        <v>16</v>
      </c>
      <c r="BM93" s="48">
        <v>0</v>
      </c>
      <c r="BN93" s="49">
        <v>0</v>
      </c>
    </row>
    <row r="94" spans="1:66" ht="15">
      <c r="A94" s="66" t="s">
        <v>256</v>
      </c>
      <c r="B94" s="66" t="s">
        <v>250</v>
      </c>
      <c r="C94" s="67" t="s">
        <v>2660</v>
      </c>
      <c r="D94" s="68">
        <v>3.6</v>
      </c>
      <c r="E94" s="69" t="s">
        <v>136</v>
      </c>
      <c r="F94" s="70">
        <v>31.35</v>
      </c>
      <c r="G94" s="67"/>
      <c r="H94" s="71"/>
      <c r="I94" s="72"/>
      <c r="J94" s="72"/>
      <c r="K94" s="34" t="s">
        <v>66</v>
      </c>
      <c r="L94" s="80">
        <v>94</v>
      </c>
      <c r="M94" s="80"/>
      <c r="N94" s="74"/>
      <c r="O94" s="82" t="s">
        <v>311</v>
      </c>
      <c r="P94" s="84">
        <v>43507.81657407407</v>
      </c>
      <c r="Q94" s="82" t="s">
        <v>360</v>
      </c>
      <c r="R94" s="82"/>
      <c r="S94" s="82"/>
      <c r="T94" s="82"/>
      <c r="U94" s="82"/>
      <c r="V94" s="86" t="s">
        <v>574</v>
      </c>
      <c r="W94" s="84">
        <v>43507.81657407407</v>
      </c>
      <c r="X94" s="86" t="s">
        <v>637</v>
      </c>
      <c r="Y94" s="82"/>
      <c r="Z94" s="82"/>
      <c r="AA94" s="88" t="s">
        <v>771</v>
      </c>
      <c r="AB94" s="88" t="s">
        <v>773</v>
      </c>
      <c r="AC94" s="82" t="b">
        <v>0</v>
      </c>
      <c r="AD94" s="82">
        <v>0</v>
      </c>
      <c r="AE94" s="88" t="s">
        <v>883</v>
      </c>
      <c r="AF94" s="82" t="b">
        <v>0</v>
      </c>
      <c r="AG94" s="82" t="s">
        <v>914</v>
      </c>
      <c r="AH94" s="82"/>
      <c r="AI94" s="88" t="s">
        <v>879</v>
      </c>
      <c r="AJ94" s="82" t="b">
        <v>0</v>
      </c>
      <c r="AK94" s="82">
        <v>0</v>
      </c>
      <c r="AL94" s="88" t="s">
        <v>879</v>
      </c>
      <c r="AM94" s="82" t="s">
        <v>930</v>
      </c>
      <c r="AN94" s="82" t="b">
        <v>0</v>
      </c>
      <c r="AO94" s="88" t="s">
        <v>773</v>
      </c>
      <c r="AP94" s="82" t="s">
        <v>196</v>
      </c>
      <c r="AQ94" s="82">
        <v>0</v>
      </c>
      <c r="AR94" s="82">
        <v>0</v>
      </c>
      <c r="AS94" s="82"/>
      <c r="AT94" s="82"/>
      <c r="AU94" s="82"/>
      <c r="AV94" s="82"/>
      <c r="AW94" s="82"/>
      <c r="AX94" s="82"/>
      <c r="AY94" s="82"/>
      <c r="AZ94" s="82"/>
      <c r="BA94">
        <v>4</v>
      </c>
      <c r="BB94" s="81" t="str">
        <f>REPLACE(INDEX(GroupVertices[Group],MATCH(Edges[[#This Row],[Vertex 1]],GroupVertices[Vertex],0)),1,1,"")</f>
        <v>1</v>
      </c>
      <c r="BC94" s="81" t="str">
        <f>REPLACE(INDEX(GroupVertices[Group],MATCH(Edges[[#This Row],[Vertex 2]],GroupVertices[Vertex],0)),1,1,"")</f>
        <v>1</v>
      </c>
      <c r="BD94" s="48">
        <v>2</v>
      </c>
      <c r="BE94" s="49">
        <v>50</v>
      </c>
      <c r="BF94" s="48">
        <v>0</v>
      </c>
      <c r="BG94" s="49">
        <v>0</v>
      </c>
      <c r="BH94" s="34"/>
      <c r="BI94" s="34"/>
      <c r="BJ94" s="48">
        <v>2</v>
      </c>
      <c r="BK94" s="49">
        <v>50</v>
      </c>
      <c r="BL94" s="48">
        <v>4</v>
      </c>
      <c r="BM94" s="48">
        <v>0</v>
      </c>
      <c r="BN94" s="49">
        <v>0</v>
      </c>
    </row>
    <row r="95" spans="1:66" ht="15">
      <c r="A95" s="66" t="s">
        <v>256</v>
      </c>
      <c r="B95" s="66" t="s">
        <v>250</v>
      </c>
      <c r="C95" s="67" t="s">
        <v>2660</v>
      </c>
      <c r="D95" s="68">
        <v>3.6</v>
      </c>
      <c r="E95" s="69" t="s">
        <v>136</v>
      </c>
      <c r="F95" s="70">
        <v>31.35</v>
      </c>
      <c r="G95" s="67"/>
      <c r="H95" s="71"/>
      <c r="I95" s="72"/>
      <c r="J95" s="72"/>
      <c r="K95" s="34" t="s">
        <v>66</v>
      </c>
      <c r="L95" s="80">
        <v>95</v>
      </c>
      <c r="M95" s="80"/>
      <c r="N95" s="74"/>
      <c r="O95" s="82" t="s">
        <v>311</v>
      </c>
      <c r="P95" s="84">
        <v>43507.869675925926</v>
      </c>
      <c r="Q95" s="82" t="s">
        <v>361</v>
      </c>
      <c r="R95" s="82"/>
      <c r="S95" s="82"/>
      <c r="T95" s="82" t="s">
        <v>507</v>
      </c>
      <c r="U95" s="82"/>
      <c r="V95" s="86" t="s">
        <v>574</v>
      </c>
      <c r="W95" s="84">
        <v>43507.869675925926</v>
      </c>
      <c r="X95" s="86" t="s">
        <v>638</v>
      </c>
      <c r="Y95" s="82"/>
      <c r="Z95" s="82"/>
      <c r="AA95" s="88" t="s">
        <v>772</v>
      </c>
      <c r="AB95" s="88" t="s">
        <v>774</v>
      </c>
      <c r="AC95" s="82" t="b">
        <v>0</v>
      </c>
      <c r="AD95" s="82">
        <v>0</v>
      </c>
      <c r="AE95" s="88" t="s">
        <v>883</v>
      </c>
      <c r="AF95" s="82" t="b">
        <v>0</v>
      </c>
      <c r="AG95" s="82" t="s">
        <v>914</v>
      </c>
      <c r="AH95" s="82"/>
      <c r="AI95" s="88" t="s">
        <v>879</v>
      </c>
      <c r="AJ95" s="82" t="b">
        <v>0</v>
      </c>
      <c r="AK95" s="82">
        <v>0</v>
      </c>
      <c r="AL95" s="88" t="s">
        <v>879</v>
      </c>
      <c r="AM95" s="82" t="s">
        <v>930</v>
      </c>
      <c r="AN95" s="82" t="b">
        <v>0</v>
      </c>
      <c r="AO95" s="88" t="s">
        <v>774</v>
      </c>
      <c r="AP95" s="82" t="s">
        <v>196</v>
      </c>
      <c r="AQ95" s="82">
        <v>0</v>
      </c>
      <c r="AR95" s="82">
        <v>0</v>
      </c>
      <c r="AS95" s="82"/>
      <c r="AT95" s="82"/>
      <c r="AU95" s="82"/>
      <c r="AV95" s="82"/>
      <c r="AW95" s="82"/>
      <c r="AX95" s="82"/>
      <c r="AY95" s="82"/>
      <c r="AZ95" s="82"/>
      <c r="BA95">
        <v>4</v>
      </c>
      <c r="BB95" s="81" t="str">
        <f>REPLACE(INDEX(GroupVertices[Group],MATCH(Edges[[#This Row],[Vertex 1]],GroupVertices[Vertex],0)),1,1,"")</f>
        <v>1</v>
      </c>
      <c r="BC95" s="81" t="str">
        <f>REPLACE(INDEX(GroupVertices[Group],MATCH(Edges[[#This Row],[Vertex 2]],GroupVertices[Vertex],0)),1,1,"")</f>
        <v>1</v>
      </c>
      <c r="BD95" s="48">
        <v>2</v>
      </c>
      <c r="BE95" s="49">
        <v>7.6923076923076925</v>
      </c>
      <c r="BF95" s="48">
        <v>1</v>
      </c>
      <c r="BG95" s="49">
        <v>3.8461538461538463</v>
      </c>
      <c r="BH95" s="34"/>
      <c r="BI95" s="34"/>
      <c r="BJ95" s="48">
        <v>23</v>
      </c>
      <c r="BK95" s="49">
        <v>88.46153846153847</v>
      </c>
      <c r="BL95" s="48">
        <v>26</v>
      </c>
      <c r="BM95" s="48">
        <v>0</v>
      </c>
      <c r="BN95" s="49">
        <v>0</v>
      </c>
    </row>
    <row r="96" spans="1:66" ht="15">
      <c r="A96" s="66" t="s">
        <v>250</v>
      </c>
      <c r="B96" s="66" t="s">
        <v>256</v>
      </c>
      <c r="C96" s="67" t="s">
        <v>2662</v>
      </c>
      <c r="D96" s="68">
        <v>4.6</v>
      </c>
      <c r="E96" s="69" t="s">
        <v>136</v>
      </c>
      <c r="F96" s="70">
        <v>30.266666666666666</v>
      </c>
      <c r="G96" s="67"/>
      <c r="H96" s="71"/>
      <c r="I96" s="72"/>
      <c r="J96" s="72"/>
      <c r="K96" s="34" t="s">
        <v>66</v>
      </c>
      <c r="L96" s="80">
        <v>96</v>
      </c>
      <c r="M96" s="80"/>
      <c r="N96" s="74"/>
      <c r="O96" s="82" t="s">
        <v>311</v>
      </c>
      <c r="P96" s="84">
        <v>43507.735810185186</v>
      </c>
      <c r="Q96" s="82" t="s">
        <v>362</v>
      </c>
      <c r="R96" s="82"/>
      <c r="S96" s="82"/>
      <c r="T96" s="82"/>
      <c r="U96" s="86" t="s">
        <v>544</v>
      </c>
      <c r="V96" s="86" t="s">
        <v>544</v>
      </c>
      <c r="W96" s="84">
        <v>43507.735810185186</v>
      </c>
      <c r="X96" s="86" t="s">
        <v>639</v>
      </c>
      <c r="Y96" s="82"/>
      <c r="Z96" s="82"/>
      <c r="AA96" s="88" t="s">
        <v>773</v>
      </c>
      <c r="AB96" s="88" t="s">
        <v>866</v>
      </c>
      <c r="AC96" s="82" t="b">
        <v>0</v>
      </c>
      <c r="AD96" s="82">
        <v>1</v>
      </c>
      <c r="AE96" s="88" t="s">
        <v>895</v>
      </c>
      <c r="AF96" s="82" t="b">
        <v>0</v>
      </c>
      <c r="AG96" s="82" t="s">
        <v>914</v>
      </c>
      <c r="AH96" s="82"/>
      <c r="AI96" s="88" t="s">
        <v>879</v>
      </c>
      <c r="AJ96" s="82" t="b">
        <v>0</v>
      </c>
      <c r="AK96" s="82">
        <v>0</v>
      </c>
      <c r="AL96" s="88" t="s">
        <v>879</v>
      </c>
      <c r="AM96" s="82" t="s">
        <v>928</v>
      </c>
      <c r="AN96" s="82" t="b">
        <v>0</v>
      </c>
      <c r="AO96" s="88" t="s">
        <v>866</v>
      </c>
      <c r="AP96" s="82" t="s">
        <v>196</v>
      </c>
      <c r="AQ96" s="82">
        <v>0</v>
      </c>
      <c r="AR96" s="82">
        <v>0</v>
      </c>
      <c r="AS96" s="82"/>
      <c r="AT96" s="82"/>
      <c r="AU96" s="82"/>
      <c r="AV96" s="82"/>
      <c r="AW96" s="82"/>
      <c r="AX96" s="82"/>
      <c r="AY96" s="82"/>
      <c r="AZ96" s="82"/>
      <c r="BA96">
        <v>9</v>
      </c>
      <c r="BB96" s="81" t="str">
        <f>REPLACE(INDEX(GroupVertices[Group],MATCH(Edges[[#This Row],[Vertex 1]],GroupVertices[Vertex],0)),1,1,"")</f>
        <v>1</v>
      </c>
      <c r="BC96" s="81" t="str">
        <f>REPLACE(INDEX(GroupVertices[Group],MATCH(Edges[[#This Row],[Vertex 2]],GroupVertices[Vertex],0)),1,1,"")</f>
        <v>1</v>
      </c>
      <c r="BD96" s="48">
        <v>3</v>
      </c>
      <c r="BE96" s="49">
        <v>7.894736842105263</v>
      </c>
      <c r="BF96" s="48">
        <v>0</v>
      </c>
      <c r="BG96" s="49">
        <v>0</v>
      </c>
      <c r="BH96" s="34"/>
      <c r="BI96" s="34"/>
      <c r="BJ96" s="48">
        <v>35</v>
      </c>
      <c r="BK96" s="49">
        <v>92.10526315789474</v>
      </c>
      <c r="BL96" s="48">
        <v>38</v>
      </c>
      <c r="BM96" s="48">
        <v>0</v>
      </c>
      <c r="BN96" s="49">
        <v>0</v>
      </c>
    </row>
    <row r="97" spans="1:66" ht="15">
      <c r="A97" s="66" t="s">
        <v>250</v>
      </c>
      <c r="B97" s="66" t="s">
        <v>256</v>
      </c>
      <c r="C97" s="67" t="s">
        <v>2662</v>
      </c>
      <c r="D97" s="68">
        <v>4.6</v>
      </c>
      <c r="E97" s="69" t="s">
        <v>136</v>
      </c>
      <c r="F97" s="70">
        <v>30.266666666666666</v>
      </c>
      <c r="G97" s="67"/>
      <c r="H97" s="71"/>
      <c r="I97" s="72"/>
      <c r="J97" s="72"/>
      <c r="K97" s="34" t="s">
        <v>66</v>
      </c>
      <c r="L97" s="80">
        <v>97</v>
      </c>
      <c r="M97" s="80"/>
      <c r="N97" s="74"/>
      <c r="O97" s="82" t="s">
        <v>311</v>
      </c>
      <c r="P97" s="84">
        <v>43507.8434837963</v>
      </c>
      <c r="Q97" s="82" t="s">
        <v>363</v>
      </c>
      <c r="R97" s="82"/>
      <c r="S97" s="82"/>
      <c r="T97" s="82"/>
      <c r="U97" s="82"/>
      <c r="V97" s="86" t="s">
        <v>570</v>
      </c>
      <c r="W97" s="84">
        <v>43507.8434837963</v>
      </c>
      <c r="X97" s="86" t="s">
        <v>640</v>
      </c>
      <c r="Y97" s="82"/>
      <c r="Z97" s="82"/>
      <c r="AA97" s="88" t="s">
        <v>774</v>
      </c>
      <c r="AB97" s="82"/>
      <c r="AC97" s="82" t="b">
        <v>0</v>
      </c>
      <c r="AD97" s="82">
        <v>0</v>
      </c>
      <c r="AE97" s="88" t="s">
        <v>895</v>
      </c>
      <c r="AF97" s="82" t="b">
        <v>0</v>
      </c>
      <c r="AG97" s="82" t="s">
        <v>914</v>
      </c>
      <c r="AH97" s="82"/>
      <c r="AI97" s="88" t="s">
        <v>879</v>
      </c>
      <c r="AJ97" s="82" t="b">
        <v>0</v>
      </c>
      <c r="AK97" s="82">
        <v>0</v>
      </c>
      <c r="AL97" s="88" t="s">
        <v>879</v>
      </c>
      <c r="AM97" s="82" t="s">
        <v>928</v>
      </c>
      <c r="AN97" s="82" t="b">
        <v>0</v>
      </c>
      <c r="AO97" s="88" t="s">
        <v>774</v>
      </c>
      <c r="AP97" s="82" t="s">
        <v>196</v>
      </c>
      <c r="AQ97" s="82">
        <v>0</v>
      </c>
      <c r="AR97" s="82">
        <v>0</v>
      </c>
      <c r="AS97" s="82"/>
      <c r="AT97" s="82"/>
      <c r="AU97" s="82"/>
      <c r="AV97" s="82"/>
      <c r="AW97" s="82"/>
      <c r="AX97" s="82"/>
      <c r="AY97" s="82"/>
      <c r="AZ97" s="82"/>
      <c r="BA97">
        <v>9</v>
      </c>
      <c r="BB97" s="81" t="str">
        <f>REPLACE(INDEX(GroupVertices[Group],MATCH(Edges[[#This Row],[Vertex 1]],GroupVertices[Vertex],0)),1,1,"")</f>
        <v>1</v>
      </c>
      <c r="BC97" s="81" t="str">
        <f>REPLACE(INDEX(GroupVertices[Group],MATCH(Edges[[#This Row],[Vertex 2]],GroupVertices[Vertex],0)),1,1,"")</f>
        <v>1</v>
      </c>
      <c r="BD97" s="48">
        <v>0</v>
      </c>
      <c r="BE97" s="49">
        <v>0</v>
      </c>
      <c r="BF97" s="48">
        <v>1</v>
      </c>
      <c r="BG97" s="49">
        <v>5.882352941176471</v>
      </c>
      <c r="BH97" s="34"/>
      <c r="BI97" s="34"/>
      <c r="BJ97" s="48">
        <v>16</v>
      </c>
      <c r="BK97" s="49">
        <v>94.11764705882354</v>
      </c>
      <c r="BL97" s="48">
        <v>17</v>
      </c>
      <c r="BM97" s="48">
        <v>0</v>
      </c>
      <c r="BN97" s="49">
        <v>0</v>
      </c>
    </row>
    <row r="98" spans="1:66" ht="15">
      <c r="A98" s="66" t="s">
        <v>250</v>
      </c>
      <c r="B98" s="66" t="s">
        <v>256</v>
      </c>
      <c r="C98" s="67" t="s">
        <v>2662</v>
      </c>
      <c r="D98" s="68">
        <v>4.6</v>
      </c>
      <c r="E98" s="69" t="s">
        <v>136</v>
      </c>
      <c r="F98" s="70">
        <v>30.266666666666666</v>
      </c>
      <c r="G98" s="67"/>
      <c r="H98" s="71"/>
      <c r="I98" s="72"/>
      <c r="J98" s="72"/>
      <c r="K98" s="34" t="s">
        <v>66</v>
      </c>
      <c r="L98" s="80">
        <v>98</v>
      </c>
      <c r="M98" s="80"/>
      <c r="N98" s="74"/>
      <c r="O98" s="82" t="s">
        <v>311</v>
      </c>
      <c r="P98" s="84">
        <v>43508.55684027778</v>
      </c>
      <c r="Q98" s="82" t="s">
        <v>364</v>
      </c>
      <c r="R98" s="82"/>
      <c r="S98" s="82"/>
      <c r="T98" s="82"/>
      <c r="U98" s="82"/>
      <c r="V98" s="86" t="s">
        <v>570</v>
      </c>
      <c r="W98" s="84">
        <v>43508.55684027778</v>
      </c>
      <c r="X98" s="86" t="s">
        <v>641</v>
      </c>
      <c r="Y98" s="82"/>
      <c r="Z98" s="82"/>
      <c r="AA98" s="88" t="s">
        <v>775</v>
      </c>
      <c r="AB98" s="88" t="s">
        <v>772</v>
      </c>
      <c r="AC98" s="82" t="b">
        <v>0</v>
      </c>
      <c r="AD98" s="82">
        <v>1</v>
      </c>
      <c r="AE98" s="88" t="s">
        <v>895</v>
      </c>
      <c r="AF98" s="82" t="b">
        <v>0</v>
      </c>
      <c r="AG98" s="82" t="s">
        <v>914</v>
      </c>
      <c r="AH98" s="82"/>
      <c r="AI98" s="88" t="s">
        <v>879</v>
      </c>
      <c r="AJ98" s="82" t="b">
        <v>0</v>
      </c>
      <c r="AK98" s="82">
        <v>0</v>
      </c>
      <c r="AL98" s="88" t="s">
        <v>879</v>
      </c>
      <c r="AM98" s="82" t="s">
        <v>935</v>
      </c>
      <c r="AN98" s="82" t="b">
        <v>0</v>
      </c>
      <c r="AO98" s="88" t="s">
        <v>772</v>
      </c>
      <c r="AP98" s="82" t="s">
        <v>196</v>
      </c>
      <c r="AQ98" s="82">
        <v>0</v>
      </c>
      <c r="AR98" s="82">
        <v>0</v>
      </c>
      <c r="AS98" s="82"/>
      <c r="AT98" s="82"/>
      <c r="AU98" s="82"/>
      <c r="AV98" s="82"/>
      <c r="AW98" s="82"/>
      <c r="AX98" s="82"/>
      <c r="AY98" s="82"/>
      <c r="AZ98" s="82"/>
      <c r="BA98">
        <v>9</v>
      </c>
      <c r="BB98" s="81" t="str">
        <f>REPLACE(INDEX(GroupVertices[Group],MATCH(Edges[[#This Row],[Vertex 1]],GroupVertices[Vertex],0)),1,1,"")</f>
        <v>1</v>
      </c>
      <c r="BC98" s="81" t="str">
        <f>REPLACE(INDEX(GroupVertices[Group],MATCH(Edges[[#This Row],[Vertex 2]],GroupVertices[Vertex],0)),1,1,"")</f>
        <v>1</v>
      </c>
      <c r="BD98" s="48">
        <v>1</v>
      </c>
      <c r="BE98" s="49">
        <v>8.333333333333334</v>
      </c>
      <c r="BF98" s="48">
        <v>0</v>
      </c>
      <c r="BG98" s="49">
        <v>0</v>
      </c>
      <c r="BH98" s="34"/>
      <c r="BI98" s="34"/>
      <c r="BJ98" s="48">
        <v>11</v>
      </c>
      <c r="BK98" s="49">
        <v>91.66666666666667</v>
      </c>
      <c r="BL98" s="48">
        <v>12</v>
      </c>
      <c r="BM98" s="48">
        <v>0</v>
      </c>
      <c r="BN98" s="49">
        <v>0</v>
      </c>
    </row>
    <row r="99" spans="1:66" ht="15">
      <c r="A99" s="66" t="s">
        <v>257</v>
      </c>
      <c r="B99" s="66" t="s">
        <v>257</v>
      </c>
      <c r="C99" s="67" t="s">
        <v>1535</v>
      </c>
      <c r="D99" s="68">
        <v>3</v>
      </c>
      <c r="E99" s="69" t="s">
        <v>132</v>
      </c>
      <c r="F99" s="70">
        <v>32</v>
      </c>
      <c r="G99" s="67"/>
      <c r="H99" s="71"/>
      <c r="I99" s="72"/>
      <c r="J99" s="72"/>
      <c r="K99" s="34" t="s">
        <v>65</v>
      </c>
      <c r="L99" s="80">
        <v>99</v>
      </c>
      <c r="M99" s="80"/>
      <c r="N99" s="74"/>
      <c r="O99" s="82" t="s">
        <v>196</v>
      </c>
      <c r="P99" s="84">
        <v>43507.854166666664</v>
      </c>
      <c r="Q99" s="82" t="s">
        <v>365</v>
      </c>
      <c r="R99" s="86" t="s">
        <v>455</v>
      </c>
      <c r="S99" s="82" t="s">
        <v>485</v>
      </c>
      <c r="T99" s="82" t="s">
        <v>508</v>
      </c>
      <c r="U99" s="86" t="s">
        <v>545</v>
      </c>
      <c r="V99" s="86" t="s">
        <v>545</v>
      </c>
      <c r="W99" s="84">
        <v>43507.854166666664</v>
      </c>
      <c r="X99" s="86" t="s">
        <v>642</v>
      </c>
      <c r="Y99" s="82"/>
      <c r="Z99" s="82"/>
      <c r="AA99" s="88" t="s">
        <v>776</v>
      </c>
      <c r="AB99" s="82"/>
      <c r="AC99" s="82" t="b">
        <v>0</v>
      </c>
      <c r="AD99" s="82">
        <v>4</v>
      </c>
      <c r="AE99" s="88" t="s">
        <v>879</v>
      </c>
      <c r="AF99" s="82" t="b">
        <v>0</v>
      </c>
      <c r="AG99" s="82" t="s">
        <v>914</v>
      </c>
      <c r="AH99" s="82"/>
      <c r="AI99" s="88" t="s">
        <v>879</v>
      </c>
      <c r="AJ99" s="82" t="b">
        <v>0</v>
      </c>
      <c r="AK99" s="82">
        <v>3</v>
      </c>
      <c r="AL99" s="88" t="s">
        <v>879</v>
      </c>
      <c r="AM99" s="82" t="s">
        <v>934</v>
      </c>
      <c r="AN99" s="82" t="b">
        <v>0</v>
      </c>
      <c r="AO99" s="88" t="s">
        <v>776</v>
      </c>
      <c r="AP99" s="82" t="s">
        <v>312</v>
      </c>
      <c r="AQ99" s="82">
        <v>0</v>
      </c>
      <c r="AR99" s="82">
        <v>0</v>
      </c>
      <c r="AS99" s="82"/>
      <c r="AT99" s="82"/>
      <c r="AU99" s="82"/>
      <c r="AV99" s="82"/>
      <c r="AW99" s="82"/>
      <c r="AX99" s="82"/>
      <c r="AY99" s="82"/>
      <c r="AZ99" s="82"/>
      <c r="BA99">
        <v>1</v>
      </c>
      <c r="BB99" s="81" t="str">
        <f>REPLACE(INDEX(GroupVertices[Group],MATCH(Edges[[#This Row],[Vertex 1]],GroupVertices[Vertex],0)),1,1,"")</f>
        <v>1</v>
      </c>
      <c r="BC99" s="81" t="str">
        <f>REPLACE(INDEX(GroupVertices[Group],MATCH(Edges[[#This Row],[Vertex 2]],GroupVertices[Vertex],0)),1,1,"")</f>
        <v>1</v>
      </c>
      <c r="BD99" s="48">
        <v>0</v>
      </c>
      <c r="BE99" s="49">
        <v>0</v>
      </c>
      <c r="BF99" s="48">
        <v>0</v>
      </c>
      <c r="BG99" s="49">
        <v>0</v>
      </c>
      <c r="BH99" s="34"/>
      <c r="BI99" s="34"/>
      <c r="BJ99" s="48">
        <v>12</v>
      </c>
      <c r="BK99" s="49">
        <v>100</v>
      </c>
      <c r="BL99" s="48">
        <v>12</v>
      </c>
      <c r="BM99" s="48">
        <v>0</v>
      </c>
      <c r="BN99" s="49">
        <v>0</v>
      </c>
    </row>
    <row r="100" spans="1:66" ht="15">
      <c r="A100" s="66" t="s">
        <v>250</v>
      </c>
      <c r="B100" s="66" t="s">
        <v>257</v>
      </c>
      <c r="C100" s="67" t="s">
        <v>1535</v>
      </c>
      <c r="D100" s="68">
        <v>3</v>
      </c>
      <c r="E100" s="69" t="s">
        <v>132</v>
      </c>
      <c r="F100" s="70">
        <v>32</v>
      </c>
      <c r="G100" s="67"/>
      <c r="H100" s="71"/>
      <c r="I100" s="72"/>
      <c r="J100" s="72"/>
      <c r="K100" s="34" t="s">
        <v>65</v>
      </c>
      <c r="L100" s="80">
        <v>100</v>
      </c>
      <c r="M100" s="80"/>
      <c r="N100" s="74"/>
      <c r="O100" s="82" t="s">
        <v>310</v>
      </c>
      <c r="P100" s="84">
        <v>43507.73121527778</v>
      </c>
      <c r="Q100" s="82" t="s">
        <v>366</v>
      </c>
      <c r="R100" s="86" t="s">
        <v>456</v>
      </c>
      <c r="S100" s="82" t="s">
        <v>473</v>
      </c>
      <c r="T100" s="82" t="s">
        <v>509</v>
      </c>
      <c r="U100" s="82"/>
      <c r="V100" s="86" t="s">
        <v>570</v>
      </c>
      <c r="W100" s="84">
        <v>43507.73121527778</v>
      </c>
      <c r="X100" s="86" t="s">
        <v>643</v>
      </c>
      <c r="Y100" s="82"/>
      <c r="Z100" s="82"/>
      <c r="AA100" s="88" t="s">
        <v>777</v>
      </c>
      <c r="AB100" s="82"/>
      <c r="AC100" s="82" t="b">
        <v>0</v>
      </c>
      <c r="AD100" s="82">
        <v>2</v>
      </c>
      <c r="AE100" s="88" t="s">
        <v>879</v>
      </c>
      <c r="AF100" s="82" t="b">
        <v>1</v>
      </c>
      <c r="AG100" s="82" t="s">
        <v>914</v>
      </c>
      <c r="AH100" s="82"/>
      <c r="AI100" s="88" t="s">
        <v>922</v>
      </c>
      <c r="AJ100" s="82" t="b">
        <v>0</v>
      </c>
      <c r="AK100" s="82">
        <v>0</v>
      </c>
      <c r="AL100" s="88" t="s">
        <v>879</v>
      </c>
      <c r="AM100" s="82" t="s">
        <v>928</v>
      </c>
      <c r="AN100" s="82" t="b">
        <v>0</v>
      </c>
      <c r="AO100" s="88" t="s">
        <v>777</v>
      </c>
      <c r="AP100" s="82" t="s">
        <v>196</v>
      </c>
      <c r="AQ100" s="82">
        <v>0</v>
      </c>
      <c r="AR100" s="82">
        <v>0</v>
      </c>
      <c r="AS100" s="82"/>
      <c r="AT100" s="82"/>
      <c r="AU100" s="82"/>
      <c r="AV100" s="82"/>
      <c r="AW100" s="82"/>
      <c r="AX100" s="82"/>
      <c r="AY100" s="82"/>
      <c r="AZ100" s="82"/>
      <c r="BA100">
        <v>1</v>
      </c>
      <c r="BB100" s="81" t="str">
        <f>REPLACE(INDEX(GroupVertices[Group],MATCH(Edges[[#This Row],[Vertex 1]],GroupVertices[Vertex],0)),1,1,"")</f>
        <v>1</v>
      </c>
      <c r="BC100" s="81" t="str">
        <f>REPLACE(INDEX(GroupVertices[Group],MATCH(Edges[[#This Row],[Vertex 2]],GroupVertices[Vertex],0)),1,1,"")</f>
        <v>1</v>
      </c>
      <c r="BD100" s="48">
        <v>2</v>
      </c>
      <c r="BE100" s="49">
        <v>9.523809523809524</v>
      </c>
      <c r="BF100" s="48">
        <v>1</v>
      </c>
      <c r="BG100" s="49">
        <v>4.761904761904762</v>
      </c>
      <c r="BH100" s="34"/>
      <c r="BI100" s="34"/>
      <c r="BJ100" s="48">
        <v>18</v>
      </c>
      <c r="BK100" s="49">
        <v>85.71428571428571</v>
      </c>
      <c r="BL100" s="48">
        <v>21</v>
      </c>
      <c r="BM100" s="48">
        <v>0</v>
      </c>
      <c r="BN100" s="49">
        <v>0</v>
      </c>
    </row>
    <row r="101" spans="1:66" ht="15">
      <c r="A101" s="66" t="s">
        <v>250</v>
      </c>
      <c r="B101" s="66" t="s">
        <v>257</v>
      </c>
      <c r="C101" s="67" t="s">
        <v>1535</v>
      </c>
      <c r="D101" s="68">
        <v>3</v>
      </c>
      <c r="E101" s="69" t="s">
        <v>132</v>
      </c>
      <c r="F101" s="70">
        <v>32</v>
      </c>
      <c r="G101" s="67"/>
      <c r="H101" s="71"/>
      <c r="I101" s="72"/>
      <c r="J101" s="72"/>
      <c r="K101" s="34" t="s">
        <v>65</v>
      </c>
      <c r="L101" s="80">
        <v>101</v>
      </c>
      <c r="M101" s="80"/>
      <c r="N101" s="74"/>
      <c r="O101" s="82" t="s">
        <v>312</v>
      </c>
      <c r="P101" s="84">
        <v>43508.611597222225</v>
      </c>
      <c r="Q101" s="82" t="s">
        <v>365</v>
      </c>
      <c r="R101" s="86" t="s">
        <v>455</v>
      </c>
      <c r="S101" s="82" t="s">
        <v>485</v>
      </c>
      <c r="T101" s="82" t="s">
        <v>508</v>
      </c>
      <c r="U101" s="82"/>
      <c r="V101" s="86" t="s">
        <v>570</v>
      </c>
      <c r="W101" s="84">
        <v>43508.611597222225</v>
      </c>
      <c r="X101" s="86" t="s">
        <v>644</v>
      </c>
      <c r="Y101" s="82"/>
      <c r="Z101" s="82"/>
      <c r="AA101" s="88" t="s">
        <v>778</v>
      </c>
      <c r="AB101" s="82"/>
      <c r="AC101" s="82" t="b">
        <v>0</v>
      </c>
      <c r="AD101" s="82">
        <v>0</v>
      </c>
      <c r="AE101" s="88" t="s">
        <v>879</v>
      </c>
      <c r="AF101" s="82" t="b">
        <v>0</v>
      </c>
      <c r="AG101" s="82" t="s">
        <v>914</v>
      </c>
      <c r="AH101" s="82"/>
      <c r="AI101" s="88" t="s">
        <v>879</v>
      </c>
      <c r="AJ101" s="82" t="b">
        <v>0</v>
      </c>
      <c r="AK101" s="82">
        <v>3</v>
      </c>
      <c r="AL101" s="88" t="s">
        <v>776</v>
      </c>
      <c r="AM101" s="82" t="s">
        <v>930</v>
      </c>
      <c r="AN101" s="82" t="b">
        <v>0</v>
      </c>
      <c r="AO101" s="88" t="s">
        <v>776</v>
      </c>
      <c r="AP101" s="82" t="s">
        <v>196</v>
      </c>
      <c r="AQ101" s="82">
        <v>0</v>
      </c>
      <c r="AR101" s="82">
        <v>0</v>
      </c>
      <c r="AS101" s="82"/>
      <c r="AT101" s="82"/>
      <c r="AU101" s="82"/>
      <c r="AV101" s="82"/>
      <c r="AW101" s="82"/>
      <c r="AX101" s="82"/>
      <c r="AY101" s="82"/>
      <c r="AZ101" s="82"/>
      <c r="BA101">
        <v>1</v>
      </c>
      <c r="BB101" s="81" t="str">
        <f>REPLACE(INDEX(GroupVertices[Group],MATCH(Edges[[#This Row],[Vertex 1]],GroupVertices[Vertex],0)),1,1,"")</f>
        <v>1</v>
      </c>
      <c r="BC101" s="81" t="str">
        <f>REPLACE(INDEX(GroupVertices[Group],MATCH(Edges[[#This Row],[Vertex 2]],GroupVertices[Vertex],0)),1,1,"")</f>
        <v>1</v>
      </c>
      <c r="BD101" s="48">
        <v>0</v>
      </c>
      <c r="BE101" s="49">
        <v>0</v>
      </c>
      <c r="BF101" s="48">
        <v>0</v>
      </c>
      <c r="BG101" s="49">
        <v>0</v>
      </c>
      <c r="BH101" s="34"/>
      <c r="BI101" s="34"/>
      <c r="BJ101" s="48">
        <v>12</v>
      </c>
      <c r="BK101" s="49">
        <v>100</v>
      </c>
      <c r="BL101" s="48">
        <v>12</v>
      </c>
      <c r="BM101" s="48">
        <v>0</v>
      </c>
      <c r="BN101" s="49">
        <v>0</v>
      </c>
    </row>
    <row r="102" spans="1:66" ht="15">
      <c r="A102" s="66" t="s">
        <v>258</v>
      </c>
      <c r="B102" s="66" t="s">
        <v>250</v>
      </c>
      <c r="C102" s="67" t="s">
        <v>1535</v>
      </c>
      <c r="D102" s="68">
        <v>3</v>
      </c>
      <c r="E102" s="69" t="s">
        <v>132</v>
      </c>
      <c r="F102" s="70">
        <v>32</v>
      </c>
      <c r="G102" s="67"/>
      <c r="H102" s="71"/>
      <c r="I102" s="72"/>
      <c r="J102" s="72"/>
      <c r="K102" s="34" t="s">
        <v>66</v>
      </c>
      <c r="L102" s="80">
        <v>102</v>
      </c>
      <c r="M102" s="80"/>
      <c r="N102" s="74"/>
      <c r="O102" s="82" t="s">
        <v>310</v>
      </c>
      <c r="P102" s="84">
        <v>43510.541296296295</v>
      </c>
      <c r="Q102" s="82" t="s">
        <v>367</v>
      </c>
      <c r="R102" s="82"/>
      <c r="S102" s="82"/>
      <c r="T102" s="82" t="s">
        <v>510</v>
      </c>
      <c r="U102" s="82"/>
      <c r="V102" s="86" t="s">
        <v>575</v>
      </c>
      <c r="W102" s="84">
        <v>43510.541296296295</v>
      </c>
      <c r="X102" s="86" t="s">
        <v>645</v>
      </c>
      <c r="Y102" s="82"/>
      <c r="Z102" s="82"/>
      <c r="AA102" s="88" t="s">
        <v>779</v>
      </c>
      <c r="AB102" s="82"/>
      <c r="AC102" s="82" t="b">
        <v>0</v>
      </c>
      <c r="AD102" s="82">
        <v>0</v>
      </c>
      <c r="AE102" s="88" t="s">
        <v>879</v>
      </c>
      <c r="AF102" s="82" t="b">
        <v>0</v>
      </c>
      <c r="AG102" s="82" t="s">
        <v>914</v>
      </c>
      <c r="AH102" s="82"/>
      <c r="AI102" s="88" t="s">
        <v>879</v>
      </c>
      <c r="AJ102" s="82" t="b">
        <v>0</v>
      </c>
      <c r="AK102" s="82">
        <v>0</v>
      </c>
      <c r="AL102" s="88" t="s">
        <v>879</v>
      </c>
      <c r="AM102" s="82" t="s">
        <v>930</v>
      </c>
      <c r="AN102" s="82" t="b">
        <v>0</v>
      </c>
      <c r="AO102" s="88" t="s">
        <v>779</v>
      </c>
      <c r="AP102" s="82" t="s">
        <v>196</v>
      </c>
      <c r="AQ102" s="82">
        <v>0</v>
      </c>
      <c r="AR102" s="82">
        <v>0</v>
      </c>
      <c r="AS102" s="82"/>
      <c r="AT102" s="82"/>
      <c r="AU102" s="82"/>
      <c r="AV102" s="82"/>
      <c r="AW102" s="82"/>
      <c r="AX102" s="82"/>
      <c r="AY102" s="82"/>
      <c r="AZ102" s="82"/>
      <c r="BA102">
        <v>1</v>
      </c>
      <c r="BB102" s="81" t="str">
        <f>REPLACE(INDEX(GroupVertices[Group],MATCH(Edges[[#This Row],[Vertex 1]],GroupVertices[Vertex],0)),1,1,"")</f>
        <v>1</v>
      </c>
      <c r="BC102" s="81" t="str">
        <f>REPLACE(INDEX(GroupVertices[Group],MATCH(Edges[[#This Row],[Vertex 2]],GroupVertices[Vertex],0)),1,1,"")</f>
        <v>1</v>
      </c>
      <c r="BD102" s="48">
        <v>0</v>
      </c>
      <c r="BE102" s="49">
        <v>0</v>
      </c>
      <c r="BF102" s="48">
        <v>1</v>
      </c>
      <c r="BG102" s="49">
        <v>3.225806451612903</v>
      </c>
      <c r="BH102" s="34"/>
      <c r="BI102" s="34"/>
      <c r="BJ102" s="48">
        <v>30</v>
      </c>
      <c r="BK102" s="49">
        <v>96.7741935483871</v>
      </c>
      <c r="BL102" s="48">
        <v>31</v>
      </c>
      <c r="BM102" s="48">
        <v>0</v>
      </c>
      <c r="BN102" s="49">
        <v>0</v>
      </c>
    </row>
    <row r="103" spans="1:66" ht="15">
      <c r="A103" s="66" t="s">
        <v>258</v>
      </c>
      <c r="B103" s="66" t="s">
        <v>250</v>
      </c>
      <c r="C103" s="67" t="s">
        <v>1535</v>
      </c>
      <c r="D103" s="68">
        <v>3</v>
      </c>
      <c r="E103" s="69" t="s">
        <v>132</v>
      </c>
      <c r="F103" s="70">
        <v>32</v>
      </c>
      <c r="G103" s="67"/>
      <c r="H103" s="71"/>
      <c r="I103" s="72"/>
      <c r="J103" s="72"/>
      <c r="K103" s="34" t="s">
        <v>66</v>
      </c>
      <c r="L103" s="80">
        <v>103</v>
      </c>
      <c r="M103" s="80"/>
      <c r="N103" s="74"/>
      <c r="O103" s="82" t="s">
        <v>311</v>
      </c>
      <c r="P103" s="84">
        <v>43511.81787037037</v>
      </c>
      <c r="Q103" s="82" t="s">
        <v>368</v>
      </c>
      <c r="R103" s="82"/>
      <c r="S103" s="82"/>
      <c r="T103" s="82" t="s">
        <v>511</v>
      </c>
      <c r="U103" s="82"/>
      <c r="V103" s="86" t="s">
        <v>575</v>
      </c>
      <c r="W103" s="84">
        <v>43511.81787037037</v>
      </c>
      <c r="X103" s="86" t="s">
        <v>646</v>
      </c>
      <c r="Y103" s="82"/>
      <c r="Z103" s="82"/>
      <c r="AA103" s="88" t="s">
        <v>780</v>
      </c>
      <c r="AB103" s="88" t="s">
        <v>781</v>
      </c>
      <c r="AC103" s="82" t="b">
        <v>0</v>
      </c>
      <c r="AD103" s="82">
        <v>0</v>
      </c>
      <c r="AE103" s="88" t="s">
        <v>883</v>
      </c>
      <c r="AF103" s="82" t="b">
        <v>0</v>
      </c>
      <c r="AG103" s="82" t="s">
        <v>914</v>
      </c>
      <c r="AH103" s="82"/>
      <c r="AI103" s="88" t="s">
        <v>879</v>
      </c>
      <c r="AJ103" s="82" t="b">
        <v>0</v>
      </c>
      <c r="AK103" s="82">
        <v>0</v>
      </c>
      <c r="AL103" s="88" t="s">
        <v>879</v>
      </c>
      <c r="AM103" s="82" t="s">
        <v>930</v>
      </c>
      <c r="AN103" s="82" t="b">
        <v>0</v>
      </c>
      <c r="AO103" s="88" t="s">
        <v>781</v>
      </c>
      <c r="AP103" s="82" t="s">
        <v>196</v>
      </c>
      <c r="AQ103" s="82">
        <v>0</v>
      </c>
      <c r="AR103" s="82">
        <v>0</v>
      </c>
      <c r="AS103" s="82"/>
      <c r="AT103" s="82"/>
      <c r="AU103" s="82"/>
      <c r="AV103" s="82"/>
      <c r="AW103" s="82"/>
      <c r="AX103" s="82"/>
      <c r="AY103" s="82"/>
      <c r="AZ103" s="82"/>
      <c r="BA103">
        <v>1</v>
      </c>
      <c r="BB103" s="81" t="str">
        <f>REPLACE(INDEX(GroupVertices[Group],MATCH(Edges[[#This Row],[Vertex 1]],GroupVertices[Vertex],0)),1,1,"")</f>
        <v>1</v>
      </c>
      <c r="BC103" s="81" t="str">
        <f>REPLACE(INDEX(GroupVertices[Group],MATCH(Edges[[#This Row],[Vertex 2]],GroupVertices[Vertex],0)),1,1,"")</f>
        <v>1</v>
      </c>
      <c r="BD103" s="48">
        <v>1</v>
      </c>
      <c r="BE103" s="49">
        <v>2.380952380952381</v>
      </c>
      <c r="BF103" s="48">
        <v>1</v>
      </c>
      <c r="BG103" s="49">
        <v>2.380952380952381</v>
      </c>
      <c r="BH103" s="34"/>
      <c r="BI103" s="34"/>
      <c r="BJ103" s="48">
        <v>40</v>
      </c>
      <c r="BK103" s="49">
        <v>95.23809523809524</v>
      </c>
      <c r="BL103" s="48">
        <v>42</v>
      </c>
      <c r="BM103" s="48">
        <v>0</v>
      </c>
      <c r="BN103" s="49">
        <v>0</v>
      </c>
    </row>
    <row r="104" spans="1:66" ht="15">
      <c r="A104" s="66" t="s">
        <v>250</v>
      </c>
      <c r="B104" s="66" t="s">
        <v>258</v>
      </c>
      <c r="C104" s="67" t="s">
        <v>1535</v>
      </c>
      <c r="D104" s="68">
        <v>3</v>
      </c>
      <c r="E104" s="69" t="s">
        <v>132</v>
      </c>
      <c r="F104" s="70">
        <v>32</v>
      </c>
      <c r="G104" s="67"/>
      <c r="H104" s="71"/>
      <c r="I104" s="72"/>
      <c r="J104" s="72"/>
      <c r="K104" s="34" t="s">
        <v>66</v>
      </c>
      <c r="L104" s="80">
        <v>104</v>
      </c>
      <c r="M104" s="80"/>
      <c r="N104" s="74"/>
      <c r="O104" s="82" t="s">
        <v>311</v>
      </c>
      <c r="P104" s="84">
        <v>43510.69075231482</v>
      </c>
      <c r="Q104" s="82" t="s">
        <v>369</v>
      </c>
      <c r="R104" s="86" t="s">
        <v>452</v>
      </c>
      <c r="S104" s="82" t="s">
        <v>482</v>
      </c>
      <c r="T104" s="82"/>
      <c r="U104" s="82"/>
      <c r="V104" s="86" t="s">
        <v>570</v>
      </c>
      <c r="W104" s="84">
        <v>43510.69075231482</v>
      </c>
      <c r="X104" s="86" t="s">
        <v>647</v>
      </c>
      <c r="Y104" s="82"/>
      <c r="Z104" s="82"/>
      <c r="AA104" s="88" t="s">
        <v>781</v>
      </c>
      <c r="AB104" s="88" t="s">
        <v>779</v>
      </c>
      <c r="AC104" s="82" t="b">
        <v>0</v>
      </c>
      <c r="AD104" s="82">
        <v>0</v>
      </c>
      <c r="AE104" s="88" t="s">
        <v>896</v>
      </c>
      <c r="AF104" s="82" t="b">
        <v>0</v>
      </c>
      <c r="AG104" s="82" t="s">
        <v>914</v>
      </c>
      <c r="AH104" s="82"/>
      <c r="AI104" s="88" t="s">
        <v>879</v>
      </c>
      <c r="AJ104" s="82" t="b">
        <v>0</v>
      </c>
      <c r="AK104" s="82">
        <v>0</v>
      </c>
      <c r="AL104" s="88" t="s">
        <v>879</v>
      </c>
      <c r="AM104" s="82" t="s">
        <v>932</v>
      </c>
      <c r="AN104" s="82" t="b">
        <v>0</v>
      </c>
      <c r="AO104" s="88" t="s">
        <v>779</v>
      </c>
      <c r="AP104" s="82" t="s">
        <v>196</v>
      </c>
      <c r="AQ104" s="82">
        <v>0</v>
      </c>
      <c r="AR104" s="82">
        <v>0</v>
      </c>
      <c r="AS104" s="82"/>
      <c r="AT104" s="82"/>
      <c r="AU104" s="82"/>
      <c r="AV104" s="82"/>
      <c r="AW104" s="82"/>
      <c r="AX104" s="82"/>
      <c r="AY104" s="82"/>
      <c r="AZ104" s="82"/>
      <c r="BA104">
        <v>1</v>
      </c>
      <c r="BB104" s="81" t="str">
        <f>REPLACE(INDEX(GroupVertices[Group],MATCH(Edges[[#This Row],[Vertex 1]],GroupVertices[Vertex],0)),1,1,"")</f>
        <v>1</v>
      </c>
      <c r="BC104" s="81" t="str">
        <f>REPLACE(INDEX(GroupVertices[Group],MATCH(Edges[[#This Row],[Vertex 2]],GroupVertices[Vertex],0)),1,1,"")</f>
        <v>1</v>
      </c>
      <c r="BD104" s="48">
        <v>3</v>
      </c>
      <c r="BE104" s="49">
        <v>6.122448979591836</v>
      </c>
      <c r="BF104" s="48">
        <v>1</v>
      </c>
      <c r="BG104" s="49">
        <v>2.0408163265306123</v>
      </c>
      <c r="BH104" s="34"/>
      <c r="BI104" s="34"/>
      <c r="BJ104" s="48">
        <v>45</v>
      </c>
      <c r="BK104" s="49">
        <v>91.83673469387755</v>
      </c>
      <c r="BL104" s="48">
        <v>49</v>
      </c>
      <c r="BM104" s="48">
        <v>0</v>
      </c>
      <c r="BN104" s="49">
        <v>0</v>
      </c>
    </row>
    <row r="105" spans="1:66" ht="15">
      <c r="A105" s="66" t="s">
        <v>259</v>
      </c>
      <c r="B105" s="66" t="s">
        <v>259</v>
      </c>
      <c r="C105" s="67" t="s">
        <v>1535</v>
      </c>
      <c r="D105" s="68">
        <v>3</v>
      </c>
      <c r="E105" s="69" t="s">
        <v>132</v>
      </c>
      <c r="F105" s="70">
        <v>32</v>
      </c>
      <c r="G105" s="67"/>
      <c r="H105" s="71"/>
      <c r="I105" s="72"/>
      <c r="J105" s="72"/>
      <c r="K105" s="34" t="s">
        <v>65</v>
      </c>
      <c r="L105" s="80">
        <v>105</v>
      </c>
      <c r="M105" s="80"/>
      <c r="N105" s="74"/>
      <c r="O105" s="82" t="s">
        <v>196</v>
      </c>
      <c r="P105" s="84">
        <v>43509.5546875</v>
      </c>
      <c r="Q105" s="82" t="s">
        <v>370</v>
      </c>
      <c r="R105" s="86" t="s">
        <v>457</v>
      </c>
      <c r="S105" s="82" t="s">
        <v>486</v>
      </c>
      <c r="T105" s="82"/>
      <c r="U105" s="82"/>
      <c r="V105" s="86" t="s">
        <v>576</v>
      </c>
      <c r="W105" s="84">
        <v>43509.5546875</v>
      </c>
      <c r="X105" s="86" t="s">
        <v>648</v>
      </c>
      <c r="Y105" s="82"/>
      <c r="Z105" s="82"/>
      <c r="AA105" s="88" t="s">
        <v>782</v>
      </c>
      <c r="AB105" s="82"/>
      <c r="AC105" s="82" t="b">
        <v>0</v>
      </c>
      <c r="AD105" s="82">
        <v>4</v>
      </c>
      <c r="AE105" s="88" t="s">
        <v>879</v>
      </c>
      <c r="AF105" s="82" t="b">
        <v>0</v>
      </c>
      <c r="AG105" s="82" t="s">
        <v>914</v>
      </c>
      <c r="AH105" s="82"/>
      <c r="AI105" s="88" t="s">
        <v>879</v>
      </c>
      <c r="AJ105" s="82" t="b">
        <v>0</v>
      </c>
      <c r="AK105" s="82">
        <v>2</v>
      </c>
      <c r="AL105" s="88" t="s">
        <v>879</v>
      </c>
      <c r="AM105" s="82" t="s">
        <v>928</v>
      </c>
      <c r="AN105" s="82" t="b">
        <v>0</v>
      </c>
      <c r="AO105" s="88" t="s">
        <v>782</v>
      </c>
      <c r="AP105" s="82" t="s">
        <v>312</v>
      </c>
      <c r="AQ105" s="82">
        <v>0</v>
      </c>
      <c r="AR105" s="82">
        <v>0</v>
      </c>
      <c r="AS105" s="82"/>
      <c r="AT105" s="82"/>
      <c r="AU105" s="82"/>
      <c r="AV105" s="82"/>
      <c r="AW105" s="82"/>
      <c r="AX105" s="82"/>
      <c r="AY105" s="82"/>
      <c r="AZ105" s="82"/>
      <c r="BA105">
        <v>1</v>
      </c>
      <c r="BB105" s="81" t="str">
        <f>REPLACE(INDEX(GroupVertices[Group],MATCH(Edges[[#This Row],[Vertex 1]],GroupVertices[Vertex],0)),1,1,"")</f>
        <v>1</v>
      </c>
      <c r="BC105" s="81" t="str">
        <f>REPLACE(INDEX(GroupVertices[Group],MATCH(Edges[[#This Row],[Vertex 2]],GroupVertices[Vertex],0)),1,1,"")</f>
        <v>1</v>
      </c>
      <c r="BD105" s="48">
        <v>0</v>
      </c>
      <c r="BE105" s="49">
        <v>0</v>
      </c>
      <c r="BF105" s="48">
        <v>0</v>
      </c>
      <c r="BG105" s="49">
        <v>0</v>
      </c>
      <c r="BH105" s="34"/>
      <c r="BI105" s="34"/>
      <c r="BJ105" s="48">
        <v>6</v>
      </c>
      <c r="BK105" s="49">
        <v>100</v>
      </c>
      <c r="BL105" s="48">
        <v>6</v>
      </c>
      <c r="BM105" s="48">
        <v>0</v>
      </c>
      <c r="BN105" s="49">
        <v>0</v>
      </c>
    </row>
    <row r="106" spans="1:66" ht="15">
      <c r="A106" s="66" t="s">
        <v>250</v>
      </c>
      <c r="B106" s="66" t="s">
        <v>259</v>
      </c>
      <c r="C106" s="67" t="s">
        <v>1535</v>
      </c>
      <c r="D106" s="68">
        <v>3</v>
      </c>
      <c r="E106" s="69" t="s">
        <v>132</v>
      </c>
      <c r="F106" s="70">
        <v>32</v>
      </c>
      <c r="G106" s="67"/>
      <c r="H106" s="71"/>
      <c r="I106" s="72"/>
      <c r="J106" s="72"/>
      <c r="K106" s="34" t="s">
        <v>65</v>
      </c>
      <c r="L106" s="80">
        <v>106</v>
      </c>
      <c r="M106" s="80"/>
      <c r="N106" s="74"/>
      <c r="O106" s="82" t="s">
        <v>312</v>
      </c>
      <c r="P106" s="84">
        <v>43510.74828703704</v>
      </c>
      <c r="Q106" s="82" t="s">
        <v>370</v>
      </c>
      <c r="R106" s="86" t="s">
        <v>457</v>
      </c>
      <c r="S106" s="82" t="s">
        <v>486</v>
      </c>
      <c r="T106" s="82"/>
      <c r="U106" s="82"/>
      <c r="V106" s="86" t="s">
        <v>570</v>
      </c>
      <c r="W106" s="84">
        <v>43510.74828703704</v>
      </c>
      <c r="X106" s="86" t="s">
        <v>649</v>
      </c>
      <c r="Y106" s="82"/>
      <c r="Z106" s="82"/>
      <c r="AA106" s="88" t="s">
        <v>783</v>
      </c>
      <c r="AB106" s="82"/>
      <c r="AC106" s="82" t="b">
        <v>0</v>
      </c>
      <c r="AD106" s="82">
        <v>0</v>
      </c>
      <c r="AE106" s="88" t="s">
        <v>879</v>
      </c>
      <c r="AF106" s="82" t="b">
        <v>0</v>
      </c>
      <c r="AG106" s="82" t="s">
        <v>914</v>
      </c>
      <c r="AH106" s="82"/>
      <c r="AI106" s="88" t="s">
        <v>879</v>
      </c>
      <c r="AJ106" s="82" t="b">
        <v>0</v>
      </c>
      <c r="AK106" s="82">
        <v>2</v>
      </c>
      <c r="AL106" s="88" t="s">
        <v>782</v>
      </c>
      <c r="AM106" s="82" t="s">
        <v>928</v>
      </c>
      <c r="AN106" s="82" t="b">
        <v>0</v>
      </c>
      <c r="AO106" s="88" t="s">
        <v>782</v>
      </c>
      <c r="AP106" s="82" t="s">
        <v>196</v>
      </c>
      <c r="AQ106" s="82">
        <v>0</v>
      </c>
      <c r="AR106" s="82">
        <v>0</v>
      </c>
      <c r="AS106" s="82"/>
      <c r="AT106" s="82"/>
      <c r="AU106" s="82"/>
      <c r="AV106" s="82"/>
      <c r="AW106" s="82"/>
      <c r="AX106" s="82"/>
      <c r="AY106" s="82"/>
      <c r="AZ106" s="82"/>
      <c r="BA106">
        <v>1</v>
      </c>
      <c r="BB106" s="81" t="str">
        <f>REPLACE(INDEX(GroupVertices[Group],MATCH(Edges[[#This Row],[Vertex 1]],GroupVertices[Vertex],0)),1,1,"")</f>
        <v>1</v>
      </c>
      <c r="BC106" s="81" t="str">
        <f>REPLACE(INDEX(GroupVertices[Group],MATCH(Edges[[#This Row],[Vertex 2]],GroupVertices[Vertex],0)),1,1,"")</f>
        <v>1</v>
      </c>
      <c r="BD106" s="48">
        <v>0</v>
      </c>
      <c r="BE106" s="49">
        <v>0</v>
      </c>
      <c r="BF106" s="48">
        <v>0</v>
      </c>
      <c r="BG106" s="49">
        <v>0</v>
      </c>
      <c r="BH106" s="34"/>
      <c r="BI106" s="34"/>
      <c r="BJ106" s="48">
        <v>6</v>
      </c>
      <c r="BK106" s="49">
        <v>100</v>
      </c>
      <c r="BL106" s="48">
        <v>6</v>
      </c>
      <c r="BM106" s="48">
        <v>0</v>
      </c>
      <c r="BN106" s="49">
        <v>0</v>
      </c>
    </row>
    <row r="107" spans="1:66" ht="15">
      <c r="A107" s="66" t="s">
        <v>260</v>
      </c>
      <c r="B107" s="66" t="s">
        <v>260</v>
      </c>
      <c r="C107" s="67" t="s">
        <v>2660</v>
      </c>
      <c r="D107" s="68">
        <v>3.8</v>
      </c>
      <c r="E107" s="69" t="s">
        <v>136</v>
      </c>
      <c r="F107" s="70">
        <v>31.133333333333333</v>
      </c>
      <c r="G107" s="67"/>
      <c r="H107" s="71"/>
      <c r="I107" s="72"/>
      <c r="J107" s="72"/>
      <c r="K107" s="34" t="s">
        <v>65</v>
      </c>
      <c r="L107" s="80">
        <v>107</v>
      </c>
      <c r="M107" s="80"/>
      <c r="N107" s="74"/>
      <c r="O107" s="82" t="s">
        <v>196</v>
      </c>
      <c r="P107" s="84">
        <v>43507.270833333336</v>
      </c>
      <c r="Q107" s="82" t="s">
        <v>371</v>
      </c>
      <c r="R107" s="86" t="s">
        <v>457</v>
      </c>
      <c r="S107" s="82" t="s">
        <v>486</v>
      </c>
      <c r="T107" s="82" t="s">
        <v>512</v>
      </c>
      <c r="U107" s="82"/>
      <c r="V107" s="86" t="s">
        <v>577</v>
      </c>
      <c r="W107" s="84">
        <v>43507.270833333336</v>
      </c>
      <c r="X107" s="86" t="s">
        <v>650</v>
      </c>
      <c r="Y107" s="82"/>
      <c r="Z107" s="82"/>
      <c r="AA107" s="88" t="s">
        <v>784</v>
      </c>
      <c r="AB107" s="82"/>
      <c r="AC107" s="82" t="b">
        <v>0</v>
      </c>
      <c r="AD107" s="82">
        <v>51</v>
      </c>
      <c r="AE107" s="88" t="s">
        <v>879</v>
      </c>
      <c r="AF107" s="82" t="b">
        <v>0</v>
      </c>
      <c r="AG107" s="82" t="s">
        <v>914</v>
      </c>
      <c r="AH107" s="82"/>
      <c r="AI107" s="88" t="s">
        <v>879</v>
      </c>
      <c r="AJ107" s="82" t="b">
        <v>0</v>
      </c>
      <c r="AK107" s="82">
        <v>23</v>
      </c>
      <c r="AL107" s="88" t="s">
        <v>879</v>
      </c>
      <c r="AM107" s="82" t="s">
        <v>930</v>
      </c>
      <c r="AN107" s="82" t="b">
        <v>0</v>
      </c>
      <c r="AO107" s="88" t="s">
        <v>784</v>
      </c>
      <c r="AP107" s="82" t="s">
        <v>312</v>
      </c>
      <c r="AQ107" s="82">
        <v>0</v>
      </c>
      <c r="AR107" s="82">
        <v>0</v>
      </c>
      <c r="AS107" s="82"/>
      <c r="AT107" s="82"/>
      <c r="AU107" s="82"/>
      <c r="AV107" s="82"/>
      <c r="AW107" s="82"/>
      <c r="AX107" s="82"/>
      <c r="AY107" s="82"/>
      <c r="AZ107" s="82"/>
      <c r="BA107">
        <v>5</v>
      </c>
      <c r="BB107" s="81" t="str">
        <f>REPLACE(INDEX(GroupVertices[Group],MATCH(Edges[[#This Row],[Vertex 1]],GroupVertices[Vertex],0)),1,1,"")</f>
        <v>1</v>
      </c>
      <c r="BC107" s="81" t="str">
        <f>REPLACE(INDEX(GroupVertices[Group],MATCH(Edges[[#This Row],[Vertex 2]],GroupVertices[Vertex],0)),1,1,"")</f>
        <v>1</v>
      </c>
      <c r="BD107" s="48">
        <v>0</v>
      </c>
      <c r="BE107" s="49">
        <v>0</v>
      </c>
      <c r="BF107" s="48">
        <v>0</v>
      </c>
      <c r="BG107" s="49">
        <v>0</v>
      </c>
      <c r="BH107" s="34"/>
      <c r="BI107" s="34"/>
      <c r="BJ107" s="48">
        <v>34</v>
      </c>
      <c r="BK107" s="49">
        <v>100</v>
      </c>
      <c r="BL107" s="48">
        <v>34</v>
      </c>
      <c r="BM107" s="48">
        <v>0</v>
      </c>
      <c r="BN107" s="49">
        <v>0</v>
      </c>
    </row>
    <row r="108" spans="1:66" ht="15">
      <c r="A108" s="66" t="s">
        <v>260</v>
      </c>
      <c r="B108" s="66" t="s">
        <v>260</v>
      </c>
      <c r="C108" s="67" t="s">
        <v>2660</v>
      </c>
      <c r="D108" s="68">
        <v>3.8</v>
      </c>
      <c r="E108" s="69" t="s">
        <v>136</v>
      </c>
      <c r="F108" s="70">
        <v>31.133333333333333</v>
      </c>
      <c r="G108" s="67"/>
      <c r="H108" s="71"/>
      <c r="I108" s="72"/>
      <c r="J108" s="72"/>
      <c r="K108" s="34" t="s">
        <v>65</v>
      </c>
      <c r="L108" s="80">
        <v>108</v>
      </c>
      <c r="M108" s="80"/>
      <c r="N108" s="74"/>
      <c r="O108" s="82" t="s">
        <v>196</v>
      </c>
      <c r="P108" s="84">
        <v>43510.31034722222</v>
      </c>
      <c r="Q108" s="82" t="s">
        <v>372</v>
      </c>
      <c r="R108" s="86" t="s">
        <v>454</v>
      </c>
      <c r="S108" s="82" t="s">
        <v>484</v>
      </c>
      <c r="T108" s="82" t="s">
        <v>513</v>
      </c>
      <c r="U108" s="82"/>
      <c r="V108" s="86" t="s">
        <v>577</v>
      </c>
      <c r="W108" s="84">
        <v>43510.31034722222</v>
      </c>
      <c r="X108" s="86" t="s">
        <v>651</v>
      </c>
      <c r="Y108" s="82"/>
      <c r="Z108" s="82"/>
      <c r="AA108" s="88" t="s">
        <v>785</v>
      </c>
      <c r="AB108" s="82"/>
      <c r="AC108" s="82" t="b">
        <v>0</v>
      </c>
      <c r="AD108" s="82">
        <v>25</v>
      </c>
      <c r="AE108" s="88" t="s">
        <v>879</v>
      </c>
      <c r="AF108" s="82" t="b">
        <v>0</v>
      </c>
      <c r="AG108" s="82" t="s">
        <v>914</v>
      </c>
      <c r="AH108" s="82"/>
      <c r="AI108" s="88" t="s">
        <v>879</v>
      </c>
      <c r="AJ108" s="82" t="b">
        <v>0</v>
      </c>
      <c r="AK108" s="82">
        <v>17</v>
      </c>
      <c r="AL108" s="88" t="s">
        <v>879</v>
      </c>
      <c r="AM108" s="82" t="s">
        <v>930</v>
      </c>
      <c r="AN108" s="82" t="b">
        <v>0</v>
      </c>
      <c r="AO108" s="88" t="s">
        <v>785</v>
      </c>
      <c r="AP108" s="82" t="s">
        <v>312</v>
      </c>
      <c r="AQ108" s="82">
        <v>0</v>
      </c>
      <c r="AR108" s="82">
        <v>0</v>
      </c>
      <c r="AS108" s="82"/>
      <c r="AT108" s="82"/>
      <c r="AU108" s="82"/>
      <c r="AV108" s="82"/>
      <c r="AW108" s="82"/>
      <c r="AX108" s="82"/>
      <c r="AY108" s="82"/>
      <c r="AZ108" s="82"/>
      <c r="BA108">
        <v>5</v>
      </c>
      <c r="BB108" s="81" t="str">
        <f>REPLACE(INDEX(GroupVertices[Group],MATCH(Edges[[#This Row],[Vertex 1]],GroupVertices[Vertex],0)),1,1,"")</f>
        <v>1</v>
      </c>
      <c r="BC108" s="81" t="str">
        <f>REPLACE(INDEX(GroupVertices[Group],MATCH(Edges[[#This Row],[Vertex 2]],GroupVertices[Vertex],0)),1,1,"")</f>
        <v>1</v>
      </c>
      <c r="BD108" s="48">
        <v>3</v>
      </c>
      <c r="BE108" s="49">
        <v>6.382978723404255</v>
      </c>
      <c r="BF108" s="48">
        <v>0</v>
      </c>
      <c r="BG108" s="49">
        <v>0</v>
      </c>
      <c r="BH108" s="34"/>
      <c r="BI108" s="34"/>
      <c r="BJ108" s="48">
        <v>44</v>
      </c>
      <c r="BK108" s="49">
        <v>93.61702127659575</v>
      </c>
      <c r="BL108" s="48">
        <v>47</v>
      </c>
      <c r="BM108" s="48">
        <v>0</v>
      </c>
      <c r="BN108" s="49">
        <v>0</v>
      </c>
    </row>
    <row r="109" spans="1:66" ht="15">
      <c r="A109" s="66" t="s">
        <v>260</v>
      </c>
      <c r="B109" s="66" t="s">
        <v>266</v>
      </c>
      <c r="C109" s="67" t="s">
        <v>1535</v>
      </c>
      <c r="D109" s="68">
        <v>3</v>
      </c>
      <c r="E109" s="69" t="s">
        <v>132</v>
      </c>
      <c r="F109" s="70">
        <v>32</v>
      </c>
      <c r="G109" s="67"/>
      <c r="H109" s="71"/>
      <c r="I109" s="72"/>
      <c r="J109" s="72"/>
      <c r="K109" s="34" t="s">
        <v>65</v>
      </c>
      <c r="L109" s="80">
        <v>109</v>
      </c>
      <c r="M109" s="80"/>
      <c r="N109" s="74"/>
      <c r="O109" s="82" t="s">
        <v>310</v>
      </c>
      <c r="P109" s="84">
        <v>43508.85202546296</v>
      </c>
      <c r="Q109" s="82" t="s">
        <v>373</v>
      </c>
      <c r="R109" s="82"/>
      <c r="S109" s="82"/>
      <c r="T109" s="82" t="s">
        <v>505</v>
      </c>
      <c r="U109" s="82"/>
      <c r="V109" s="86" t="s">
        <v>577</v>
      </c>
      <c r="W109" s="84">
        <v>43508.85202546296</v>
      </c>
      <c r="X109" s="86" t="s">
        <v>652</v>
      </c>
      <c r="Y109" s="82"/>
      <c r="Z109" s="82"/>
      <c r="AA109" s="88" t="s">
        <v>786</v>
      </c>
      <c r="AB109" s="88" t="s">
        <v>789</v>
      </c>
      <c r="AC109" s="82" t="b">
        <v>0</v>
      </c>
      <c r="AD109" s="82">
        <v>3</v>
      </c>
      <c r="AE109" s="88" t="s">
        <v>883</v>
      </c>
      <c r="AF109" s="82" t="b">
        <v>0</v>
      </c>
      <c r="AG109" s="82" t="s">
        <v>914</v>
      </c>
      <c r="AH109" s="82"/>
      <c r="AI109" s="88" t="s">
        <v>879</v>
      </c>
      <c r="AJ109" s="82" t="b">
        <v>0</v>
      </c>
      <c r="AK109" s="82">
        <v>0</v>
      </c>
      <c r="AL109" s="88" t="s">
        <v>879</v>
      </c>
      <c r="AM109" s="82" t="s">
        <v>930</v>
      </c>
      <c r="AN109" s="82" t="b">
        <v>0</v>
      </c>
      <c r="AO109" s="88" t="s">
        <v>789</v>
      </c>
      <c r="AP109" s="82" t="s">
        <v>196</v>
      </c>
      <c r="AQ109" s="82">
        <v>0</v>
      </c>
      <c r="AR109" s="82">
        <v>0</v>
      </c>
      <c r="AS109" s="82"/>
      <c r="AT109" s="82"/>
      <c r="AU109" s="82"/>
      <c r="AV109" s="82"/>
      <c r="AW109" s="82"/>
      <c r="AX109" s="82"/>
      <c r="AY109" s="82"/>
      <c r="AZ109" s="82"/>
      <c r="BA109">
        <v>1</v>
      </c>
      <c r="BB109" s="81" t="str">
        <f>REPLACE(INDEX(GroupVertices[Group],MATCH(Edges[[#This Row],[Vertex 1]],GroupVertices[Vertex],0)),1,1,"")</f>
        <v>1</v>
      </c>
      <c r="BC109" s="81" t="str">
        <f>REPLACE(INDEX(GroupVertices[Group],MATCH(Edges[[#This Row],[Vertex 2]],GroupVertices[Vertex],0)),1,1,"")</f>
        <v>1</v>
      </c>
      <c r="BD109" s="48">
        <v>2</v>
      </c>
      <c r="BE109" s="49">
        <v>14.285714285714286</v>
      </c>
      <c r="BF109" s="48">
        <v>0</v>
      </c>
      <c r="BG109" s="49">
        <v>0</v>
      </c>
      <c r="BH109" s="34"/>
      <c r="BI109" s="34"/>
      <c r="BJ109" s="48">
        <v>12</v>
      </c>
      <c r="BK109" s="49">
        <v>85.71428571428571</v>
      </c>
      <c r="BL109" s="48">
        <v>14</v>
      </c>
      <c r="BM109" s="48">
        <v>0</v>
      </c>
      <c r="BN109" s="49">
        <v>0</v>
      </c>
    </row>
    <row r="110" spans="1:66" ht="15">
      <c r="A110" s="66" t="s">
        <v>260</v>
      </c>
      <c r="B110" s="66" t="s">
        <v>250</v>
      </c>
      <c r="C110" s="67" t="s">
        <v>1535</v>
      </c>
      <c r="D110" s="68">
        <v>3</v>
      </c>
      <c r="E110" s="69" t="s">
        <v>132</v>
      </c>
      <c r="F110" s="70">
        <v>32</v>
      </c>
      <c r="G110" s="67"/>
      <c r="H110" s="71"/>
      <c r="I110" s="72"/>
      <c r="J110" s="72"/>
      <c r="K110" s="34" t="s">
        <v>66</v>
      </c>
      <c r="L110" s="80">
        <v>110</v>
      </c>
      <c r="M110" s="80"/>
      <c r="N110" s="74"/>
      <c r="O110" s="82" t="s">
        <v>311</v>
      </c>
      <c r="P110" s="84">
        <v>43508.85202546296</v>
      </c>
      <c r="Q110" s="82" t="s">
        <v>373</v>
      </c>
      <c r="R110" s="82"/>
      <c r="S110" s="82"/>
      <c r="T110" s="82" t="s">
        <v>505</v>
      </c>
      <c r="U110" s="82"/>
      <c r="V110" s="86" t="s">
        <v>577</v>
      </c>
      <c r="W110" s="84">
        <v>43508.85202546296</v>
      </c>
      <c r="X110" s="86" t="s">
        <v>652</v>
      </c>
      <c r="Y110" s="82"/>
      <c r="Z110" s="82"/>
      <c r="AA110" s="88" t="s">
        <v>786</v>
      </c>
      <c r="AB110" s="88" t="s">
        <v>789</v>
      </c>
      <c r="AC110" s="82" t="b">
        <v>0</v>
      </c>
      <c r="AD110" s="82">
        <v>3</v>
      </c>
      <c r="AE110" s="88" t="s">
        <v>883</v>
      </c>
      <c r="AF110" s="82" t="b">
        <v>0</v>
      </c>
      <c r="AG110" s="82" t="s">
        <v>914</v>
      </c>
      <c r="AH110" s="82"/>
      <c r="AI110" s="88" t="s">
        <v>879</v>
      </c>
      <c r="AJ110" s="82" t="b">
        <v>0</v>
      </c>
      <c r="AK110" s="82">
        <v>0</v>
      </c>
      <c r="AL110" s="88" t="s">
        <v>879</v>
      </c>
      <c r="AM110" s="82" t="s">
        <v>930</v>
      </c>
      <c r="AN110" s="82" t="b">
        <v>0</v>
      </c>
      <c r="AO110" s="88" t="s">
        <v>789</v>
      </c>
      <c r="AP110" s="82" t="s">
        <v>196</v>
      </c>
      <c r="AQ110" s="82">
        <v>0</v>
      </c>
      <c r="AR110" s="82">
        <v>0</v>
      </c>
      <c r="AS110" s="82"/>
      <c r="AT110" s="82"/>
      <c r="AU110" s="82"/>
      <c r="AV110" s="82"/>
      <c r="AW110" s="82"/>
      <c r="AX110" s="82"/>
      <c r="AY110" s="82"/>
      <c r="AZ110" s="82"/>
      <c r="BA110">
        <v>1</v>
      </c>
      <c r="BB110" s="81" t="str">
        <f>REPLACE(INDEX(GroupVertices[Group],MATCH(Edges[[#This Row],[Vertex 1]],GroupVertices[Vertex],0)),1,1,"")</f>
        <v>1</v>
      </c>
      <c r="BC110" s="81" t="str">
        <f>REPLACE(INDEX(GroupVertices[Group],MATCH(Edges[[#This Row],[Vertex 2]],GroupVertices[Vertex],0)),1,1,"")</f>
        <v>1</v>
      </c>
      <c r="BD110" s="48"/>
      <c r="BE110" s="49"/>
      <c r="BF110" s="48"/>
      <c r="BG110" s="49"/>
      <c r="BH110" s="34"/>
      <c r="BI110" s="34"/>
      <c r="BJ110" s="48"/>
      <c r="BK110" s="49"/>
      <c r="BL110" s="48"/>
      <c r="BM110" s="48"/>
      <c r="BN110" s="49"/>
    </row>
    <row r="111" spans="1:66" ht="15">
      <c r="A111" s="66" t="s">
        <v>250</v>
      </c>
      <c r="B111" s="66" t="s">
        <v>260</v>
      </c>
      <c r="C111" s="67" t="s">
        <v>2660</v>
      </c>
      <c r="D111" s="68">
        <v>3.6</v>
      </c>
      <c r="E111" s="69" t="s">
        <v>136</v>
      </c>
      <c r="F111" s="70">
        <v>31.35</v>
      </c>
      <c r="G111" s="67"/>
      <c r="H111" s="71"/>
      <c r="I111" s="72"/>
      <c r="J111" s="72"/>
      <c r="K111" s="34" t="s">
        <v>66</v>
      </c>
      <c r="L111" s="80">
        <v>111</v>
      </c>
      <c r="M111" s="80"/>
      <c r="N111" s="74"/>
      <c r="O111" s="82" t="s">
        <v>312</v>
      </c>
      <c r="P111" s="84">
        <v>43507.83642361111</v>
      </c>
      <c r="Q111" s="82" t="s">
        <v>371</v>
      </c>
      <c r="R111" s="82"/>
      <c r="S111" s="82"/>
      <c r="T111" s="82" t="s">
        <v>505</v>
      </c>
      <c r="U111" s="82"/>
      <c r="V111" s="86" t="s">
        <v>570</v>
      </c>
      <c r="W111" s="84">
        <v>43507.83642361111</v>
      </c>
      <c r="X111" s="86" t="s">
        <v>653</v>
      </c>
      <c r="Y111" s="82"/>
      <c r="Z111" s="82"/>
      <c r="AA111" s="88" t="s">
        <v>787</v>
      </c>
      <c r="AB111" s="82"/>
      <c r="AC111" s="82" t="b">
        <v>0</v>
      </c>
      <c r="AD111" s="82">
        <v>0</v>
      </c>
      <c r="AE111" s="88" t="s">
        <v>879</v>
      </c>
      <c r="AF111" s="82" t="b">
        <v>0</v>
      </c>
      <c r="AG111" s="82" t="s">
        <v>914</v>
      </c>
      <c r="AH111" s="82"/>
      <c r="AI111" s="88" t="s">
        <v>879</v>
      </c>
      <c r="AJ111" s="82" t="b">
        <v>0</v>
      </c>
      <c r="AK111" s="82">
        <v>23</v>
      </c>
      <c r="AL111" s="88" t="s">
        <v>784</v>
      </c>
      <c r="AM111" s="82" t="s">
        <v>928</v>
      </c>
      <c r="AN111" s="82" t="b">
        <v>0</v>
      </c>
      <c r="AO111" s="88" t="s">
        <v>784</v>
      </c>
      <c r="AP111" s="82" t="s">
        <v>196</v>
      </c>
      <c r="AQ111" s="82">
        <v>0</v>
      </c>
      <c r="AR111" s="82">
        <v>0</v>
      </c>
      <c r="AS111" s="82"/>
      <c r="AT111" s="82"/>
      <c r="AU111" s="82"/>
      <c r="AV111" s="82"/>
      <c r="AW111" s="82"/>
      <c r="AX111" s="82"/>
      <c r="AY111" s="82"/>
      <c r="AZ111" s="82"/>
      <c r="BA111">
        <v>4</v>
      </c>
      <c r="BB111" s="81" t="str">
        <f>REPLACE(INDEX(GroupVertices[Group],MATCH(Edges[[#This Row],[Vertex 1]],GroupVertices[Vertex],0)),1,1,"")</f>
        <v>1</v>
      </c>
      <c r="BC111" s="81" t="str">
        <f>REPLACE(INDEX(GroupVertices[Group],MATCH(Edges[[#This Row],[Vertex 2]],GroupVertices[Vertex],0)),1,1,"")</f>
        <v>1</v>
      </c>
      <c r="BD111" s="48">
        <v>0</v>
      </c>
      <c r="BE111" s="49">
        <v>0</v>
      </c>
      <c r="BF111" s="48">
        <v>0</v>
      </c>
      <c r="BG111" s="49">
        <v>0</v>
      </c>
      <c r="BH111" s="34"/>
      <c r="BI111" s="34"/>
      <c r="BJ111" s="48">
        <v>34</v>
      </c>
      <c r="BK111" s="49">
        <v>100</v>
      </c>
      <c r="BL111" s="48">
        <v>34</v>
      </c>
      <c r="BM111" s="48">
        <v>0</v>
      </c>
      <c r="BN111" s="49">
        <v>0</v>
      </c>
    </row>
    <row r="112" spans="1:66" ht="15">
      <c r="A112" s="66" t="s">
        <v>250</v>
      </c>
      <c r="B112" s="66" t="s">
        <v>260</v>
      </c>
      <c r="C112" s="67" t="s">
        <v>1535</v>
      </c>
      <c r="D112" s="68">
        <v>3</v>
      </c>
      <c r="E112" s="69" t="s">
        <v>132</v>
      </c>
      <c r="F112" s="70">
        <v>32</v>
      </c>
      <c r="G112" s="67"/>
      <c r="H112" s="71"/>
      <c r="I112" s="72"/>
      <c r="J112" s="72"/>
      <c r="K112" s="34" t="s">
        <v>66</v>
      </c>
      <c r="L112" s="80">
        <v>112</v>
      </c>
      <c r="M112" s="80"/>
      <c r="N112" s="74"/>
      <c r="O112" s="82" t="s">
        <v>310</v>
      </c>
      <c r="P112" s="84">
        <v>43508.586435185185</v>
      </c>
      <c r="Q112" s="82" t="s">
        <v>374</v>
      </c>
      <c r="R112" s="86" t="s">
        <v>458</v>
      </c>
      <c r="S112" s="82" t="s">
        <v>487</v>
      </c>
      <c r="T112" s="82" t="s">
        <v>514</v>
      </c>
      <c r="U112" s="86" t="s">
        <v>546</v>
      </c>
      <c r="V112" s="86" t="s">
        <v>546</v>
      </c>
      <c r="W112" s="84">
        <v>43508.586435185185</v>
      </c>
      <c r="X112" s="86" t="s">
        <v>654</v>
      </c>
      <c r="Y112" s="82"/>
      <c r="Z112" s="82"/>
      <c r="AA112" s="88" t="s">
        <v>788</v>
      </c>
      <c r="AB112" s="82"/>
      <c r="AC112" s="82" t="b">
        <v>0</v>
      </c>
      <c r="AD112" s="82">
        <v>3</v>
      </c>
      <c r="AE112" s="88" t="s">
        <v>879</v>
      </c>
      <c r="AF112" s="82" t="b">
        <v>0</v>
      </c>
      <c r="AG112" s="82" t="s">
        <v>914</v>
      </c>
      <c r="AH112" s="82"/>
      <c r="AI112" s="88" t="s">
        <v>879</v>
      </c>
      <c r="AJ112" s="82" t="b">
        <v>0</v>
      </c>
      <c r="AK112" s="82">
        <v>0</v>
      </c>
      <c r="AL112" s="88" t="s">
        <v>879</v>
      </c>
      <c r="AM112" s="82" t="s">
        <v>928</v>
      </c>
      <c r="AN112" s="82" t="b">
        <v>0</v>
      </c>
      <c r="AO112" s="88" t="s">
        <v>788</v>
      </c>
      <c r="AP112" s="82" t="s">
        <v>196</v>
      </c>
      <c r="AQ112" s="82">
        <v>0</v>
      </c>
      <c r="AR112" s="82">
        <v>0</v>
      </c>
      <c r="AS112" s="82"/>
      <c r="AT112" s="82"/>
      <c r="AU112" s="82"/>
      <c r="AV112" s="82"/>
      <c r="AW112" s="82"/>
      <c r="AX112" s="82"/>
      <c r="AY112" s="82"/>
      <c r="AZ112" s="82"/>
      <c r="BA112">
        <v>1</v>
      </c>
      <c r="BB112" s="81" t="str">
        <f>REPLACE(INDEX(GroupVertices[Group],MATCH(Edges[[#This Row],[Vertex 1]],GroupVertices[Vertex],0)),1,1,"")</f>
        <v>1</v>
      </c>
      <c r="BC112" s="81" t="str">
        <f>REPLACE(INDEX(GroupVertices[Group],MATCH(Edges[[#This Row],[Vertex 2]],GroupVertices[Vertex],0)),1,1,"")</f>
        <v>1</v>
      </c>
      <c r="BD112" s="48"/>
      <c r="BE112" s="49"/>
      <c r="BF112" s="48"/>
      <c r="BG112" s="49"/>
      <c r="BH112" s="34"/>
      <c r="BI112" s="34"/>
      <c r="BJ112" s="48"/>
      <c r="BK112" s="49"/>
      <c r="BL112" s="48"/>
      <c r="BM112" s="48"/>
      <c r="BN112" s="49"/>
    </row>
    <row r="113" spans="1:66" ht="15">
      <c r="A113" s="66" t="s">
        <v>250</v>
      </c>
      <c r="B113" s="66" t="s">
        <v>260</v>
      </c>
      <c r="C113" s="67" t="s">
        <v>2660</v>
      </c>
      <c r="D113" s="68">
        <v>3.6</v>
      </c>
      <c r="E113" s="69" t="s">
        <v>136</v>
      </c>
      <c r="F113" s="70">
        <v>31.35</v>
      </c>
      <c r="G113" s="67"/>
      <c r="H113" s="71"/>
      <c r="I113" s="72"/>
      <c r="J113" s="72"/>
      <c r="K113" s="34" t="s">
        <v>66</v>
      </c>
      <c r="L113" s="80">
        <v>113</v>
      </c>
      <c r="M113" s="80"/>
      <c r="N113" s="74"/>
      <c r="O113" s="82" t="s">
        <v>311</v>
      </c>
      <c r="P113" s="84">
        <v>43508.8512962963</v>
      </c>
      <c r="Q113" s="82" t="s">
        <v>375</v>
      </c>
      <c r="R113" s="82"/>
      <c r="S113" s="82"/>
      <c r="T113" s="82" t="s">
        <v>505</v>
      </c>
      <c r="U113" s="82"/>
      <c r="V113" s="86" t="s">
        <v>570</v>
      </c>
      <c r="W113" s="84">
        <v>43508.8512962963</v>
      </c>
      <c r="X113" s="86" t="s">
        <v>655</v>
      </c>
      <c r="Y113" s="82"/>
      <c r="Z113" s="82"/>
      <c r="AA113" s="88" t="s">
        <v>789</v>
      </c>
      <c r="AB113" s="88" t="s">
        <v>867</v>
      </c>
      <c r="AC113" s="82" t="b">
        <v>0</v>
      </c>
      <c r="AD113" s="82">
        <v>4</v>
      </c>
      <c r="AE113" s="88" t="s">
        <v>897</v>
      </c>
      <c r="AF113" s="82" t="b">
        <v>0</v>
      </c>
      <c r="AG113" s="82" t="s">
        <v>914</v>
      </c>
      <c r="AH113" s="82"/>
      <c r="AI113" s="88" t="s">
        <v>879</v>
      </c>
      <c r="AJ113" s="82" t="b">
        <v>0</v>
      </c>
      <c r="AK113" s="82">
        <v>0</v>
      </c>
      <c r="AL113" s="88" t="s">
        <v>879</v>
      </c>
      <c r="AM113" s="82" t="s">
        <v>930</v>
      </c>
      <c r="AN113" s="82" t="b">
        <v>0</v>
      </c>
      <c r="AO113" s="88" t="s">
        <v>867</v>
      </c>
      <c r="AP113" s="82" t="s">
        <v>196</v>
      </c>
      <c r="AQ113" s="82">
        <v>0</v>
      </c>
      <c r="AR113" s="82">
        <v>0</v>
      </c>
      <c r="AS113" s="82"/>
      <c r="AT113" s="82"/>
      <c r="AU113" s="82"/>
      <c r="AV113" s="82"/>
      <c r="AW113" s="82"/>
      <c r="AX113" s="82"/>
      <c r="AY113" s="82"/>
      <c r="AZ113" s="82"/>
      <c r="BA113">
        <v>4</v>
      </c>
      <c r="BB113" s="81" t="str">
        <f>REPLACE(INDEX(GroupVertices[Group],MATCH(Edges[[#This Row],[Vertex 1]],GroupVertices[Vertex],0)),1,1,"")</f>
        <v>1</v>
      </c>
      <c r="BC113" s="81" t="str">
        <f>REPLACE(INDEX(GroupVertices[Group],MATCH(Edges[[#This Row],[Vertex 2]],GroupVertices[Vertex],0)),1,1,"")</f>
        <v>1</v>
      </c>
      <c r="BD113" s="48"/>
      <c r="BE113" s="49"/>
      <c r="BF113" s="48"/>
      <c r="BG113" s="49"/>
      <c r="BH113" s="34"/>
      <c r="BI113" s="34"/>
      <c r="BJ113" s="48"/>
      <c r="BK113" s="49"/>
      <c r="BL113" s="48"/>
      <c r="BM113" s="48"/>
      <c r="BN113" s="49"/>
    </row>
    <row r="114" spans="1:66" ht="15">
      <c r="A114" s="66" t="s">
        <v>250</v>
      </c>
      <c r="B114" s="66" t="s">
        <v>260</v>
      </c>
      <c r="C114" s="67" t="s">
        <v>2660</v>
      </c>
      <c r="D114" s="68">
        <v>3.6</v>
      </c>
      <c r="E114" s="69" t="s">
        <v>136</v>
      </c>
      <c r="F114" s="70">
        <v>31.35</v>
      </c>
      <c r="G114" s="67"/>
      <c r="H114" s="71"/>
      <c r="I114" s="72"/>
      <c r="J114" s="72"/>
      <c r="K114" s="34" t="s">
        <v>66</v>
      </c>
      <c r="L114" s="80">
        <v>114</v>
      </c>
      <c r="M114" s="80"/>
      <c r="N114" s="74"/>
      <c r="O114" s="82" t="s">
        <v>311</v>
      </c>
      <c r="P114" s="84">
        <v>43508.858877314815</v>
      </c>
      <c r="Q114" s="82" t="s">
        <v>376</v>
      </c>
      <c r="R114" s="82"/>
      <c r="S114" s="82"/>
      <c r="T114" s="82"/>
      <c r="U114" s="82"/>
      <c r="V114" s="86" t="s">
        <v>570</v>
      </c>
      <c r="W114" s="84">
        <v>43508.858877314815</v>
      </c>
      <c r="X114" s="86" t="s">
        <v>656</v>
      </c>
      <c r="Y114" s="82"/>
      <c r="Z114" s="82"/>
      <c r="AA114" s="88" t="s">
        <v>790</v>
      </c>
      <c r="AB114" s="88" t="s">
        <v>786</v>
      </c>
      <c r="AC114" s="82" t="b">
        <v>0</v>
      </c>
      <c r="AD114" s="82">
        <v>3</v>
      </c>
      <c r="AE114" s="88" t="s">
        <v>897</v>
      </c>
      <c r="AF114" s="82" t="b">
        <v>0</v>
      </c>
      <c r="AG114" s="82" t="s">
        <v>914</v>
      </c>
      <c r="AH114" s="82"/>
      <c r="AI114" s="88" t="s">
        <v>879</v>
      </c>
      <c r="AJ114" s="82" t="b">
        <v>0</v>
      </c>
      <c r="AK114" s="82">
        <v>0</v>
      </c>
      <c r="AL114" s="88" t="s">
        <v>879</v>
      </c>
      <c r="AM114" s="82" t="s">
        <v>930</v>
      </c>
      <c r="AN114" s="82" t="b">
        <v>0</v>
      </c>
      <c r="AO114" s="88" t="s">
        <v>786</v>
      </c>
      <c r="AP114" s="82" t="s">
        <v>196</v>
      </c>
      <c r="AQ114" s="82">
        <v>0</v>
      </c>
      <c r="AR114" s="82">
        <v>0</v>
      </c>
      <c r="AS114" s="82"/>
      <c r="AT114" s="82"/>
      <c r="AU114" s="82"/>
      <c r="AV114" s="82"/>
      <c r="AW114" s="82"/>
      <c r="AX114" s="82"/>
      <c r="AY114" s="82"/>
      <c r="AZ114" s="82"/>
      <c r="BA114">
        <v>4</v>
      </c>
      <c r="BB114" s="81" t="str">
        <f>REPLACE(INDEX(GroupVertices[Group],MATCH(Edges[[#This Row],[Vertex 1]],GroupVertices[Vertex],0)),1,1,"")</f>
        <v>1</v>
      </c>
      <c r="BC114" s="81" t="str">
        <f>REPLACE(INDEX(GroupVertices[Group],MATCH(Edges[[#This Row],[Vertex 2]],GroupVertices[Vertex],0)),1,1,"")</f>
        <v>1</v>
      </c>
      <c r="BD114" s="48"/>
      <c r="BE114" s="49"/>
      <c r="BF114" s="48"/>
      <c r="BG114" s="49"/>
      <c r="BH114" s="34"/>
      <c r="BI114" s="34"/>
      <c r="BJ114" s="48"/>
      <c r="BK114" s="49"/>
      <c r="BL114" s="48"/>
      <c r="BM114" s="48"/>
      <c r="BN114" s="49"/>
    </row>
    <row r="115" spans="1:66" ht="15">
      <c r="A115" s="66" t="s">
        <v>250</v>
      </c>
      <c r="B115" s="66" t="s">
        <v>260</v>
      </c>
      <c r="C115" s="67" t="s">
        <v>2660</v>
      </c>
      <c r="D115" s="68">
        <v>3.6</v>
      </c>
      <c r="E115" s="69" t="s">
        <v>136</v>
      </c>
      <c r="F115" s="70">
        <v>31.35</v>
      </c>
      <c r="G115" s="67"/>
      <c r="H115" s="71"/>
      <c r="I115" s="72"/>
      <c r="J115" s="72"/>
      <c r="K115" s="34" t="s">
        <v>66</v>
      </c>
      <c r="L115" s="80">
        <v>115</v>
      </c>
      <c r="M115" s="80"/>
      <c r="N115" s="74"/>
      <c r="O115" s="82" t="s">
        <v>312</v>
      </c>
      <c r="P115" s="84">
        <v>43510.751608796294</v>
      </c>
      <c r="Q115" s="82" t="s">
        <v>372</v>
      </c>
      <c r="R115" s="82"/>
      <c r="S115" s="82"/>
      <c r="T115" s="82" t="s">
        <v>515</v>
      </c>
      <c r="U115" s="82"/>
      <c r="V115" s="86" t="s">
        <v>570</v>
      </c>
      <c r="W115" s="84">
        <v>43510.751608796294</v>
      </c>
      <c r="X115" s="86" t="s">
        <v>657</v>
      </c>
      <c r="Y115" s="82"/>
      <c r="Z115" s="82"/>
      <c r="AA115" s="88" t="s">
        <v>791</v>
      </c>
      <c r="AB115" s="82"/>
      <c r="AC115" s="82" t="b">
        <v>0</v>
      </c>
      <c r="AD115" s="82">
        <v>0</v>
      </c>
      <c r="AE115" s="88" t="s">
        <v>879</v>
      </c>
      <c r="AF115" s="82" t="b">
        <v>0</v>
      </c>
      <c r="AG115" s="82" t="s">
        <v>914</v>
      </c>
      <c r="AH115" s="82"/>
      <c r="AI115" s="88" t="s">
        <v>879</v>
      </c>
      <c r="AJ115" s="82" t="b">
        <v>0</v>
      </c>
      <c r="AK115" s="82">
        <v>17</v>
      </c>
      <c r="AL115" s="88" t="s">
        <v>785</v>
      </c>
      <c r="AM115" s="82" t="s">
        <v>928</v>
      </c>
      <c r="AN115" s="82" t="b">
        <v>0</v>
      </c>
      <c r="AO115" s="88" t="s">
        <v>785</v>
      </c>
      <c r="AP115" s="82" t="s">
        <v>196</v>
      </c>
      <c r="AQ115" s="82">
        <v>0</v>
      </c>
      <c r="AR115" s="82">
        <v>0</v>
      </c>
      <c r="AS115" s="82"/>
      <c r="AT115" s="82"/>
      <c r="AU115" s="82"/>
      <c r="AV115" s="82"/>
      <c r="AW115" s="82"/>
      <c r="AX115" s="82"/>
      <c r="AY115" s="82"/>
      <c r="AZ115" s="82"/>
      <c r="BA115">
        <v>4</v>
      </c>
      <c r="BB115" s="81" t="str">
        <f>REPLACE(INDEX(GroupVertices[Group],MATCH(Edges[[#This Row],[Vertex 1]],GroupVertices[Vertex],0)),1,1,"")</f>
        <v>1</v>
      </c>
      <c r="BC115" s="81" t="str">
        <f>REPLACE(INDEX(GroupVertices[Group],MATCH(Edges[[#This Row],[Vertex 2]],GroupVertices[Vertex],0)),1,1,"")</f>
        <v>1</v>
      </c>
      <c r="BD115" s="48">
        <v>3</v>
      </c>
      <c r="BE115" s="49">
        <v>6.382978723404255</v>
      </c>
      <c r="BF115" s="48">
        <v>0</v>
      </c>
      <c r="BG115" s="49">
        <v>0</v>
      </c>
      <c r="BH115" s="34"/>
      <c r="BI115" s="34"/>
      <c r="BJ115" s="48">
        <v>44</v>
      </c>
      <c r="BK115" s="49">
        <v>93.61702127659575</v>
      </c>
      <c r="BL115" s="48">
        <v>47</v>
      </c>
      <c r="BM115" s="48">
        <v>0</v>
      </c>
      <c r="BN115" s="49">
        <v>0</v>
      </c>
    </row>
    <row r="116" spans="1:66" ht="15">
      <c r="A116" s="66" t="s">
        <v>250</v>
      </c>
      <c r="B116" s="66" t="s">
        <v>303</v>
      </c>
      <c r="C116" s="67" t="s">
        <v>1535</v>
      </c>
      <c r="D116" s="68">
        <v>3</v>
      </c>
      <c r="E116" s="69" t="s">
        <v>132</v>
      </c>
      <c r="F116" s="70">
        <v>32</v>
      </c>
      <c r="G116" s="67"/>
      <c r="H116" s="71"/>
      <c r="I116" s="72"/>
      <c r="J116" s="72"/>
      <c r="K116" s="34" t="s">
        <v>65</v>
      </c>
      <c r="L116" s="80">
        <v>116</v>
      </c>
      <c r="M116" s="80"/>
      <c r="N116" s="74"/>
      <c r="O116" s="82" t="s">
        <v>311</v>
      </c>
      <c r="P116" s="84">
        <v>43510.862858796296</v>
      </c>
      <c r="Q116" s="82" t="s">
        <v>377</v>
      </c>
      <c r="R116" s="82"/>
      <c r="S116" s="82"/>
      <c r="T116" s="82"/>
      <c r="U116" s="82"/>
      <c r="V116" s="86" t="s">
        <v>570</v>
      </c>
      <c r="W116" s="84">
        <v>43510.862858796296</v>
      </c>
      <c r="X116" s="86" t="s">
        <v>658</v>
      </c>
      <c r="Y116" s="82"/>
      <c r="Z116" s="82"/>
      <c r="AA116" s="88" t="s">
        <v>792</v>
      </c>
      <c r="AB116" s="88" t="s">
        <v>868</v>
      </c>
      <c r="AC116" s="82" t="b">
        <v>0</v>
      </c>
      <c r="AD116" s="82">
        <v>1</v>
      </c>
      <c r="AE116" s="88" t="s">
        <v>898</v>
      </c>
      <c r="AF116" s="82" t="b">
        <v>0</v>
      </c>
      <c r="AG116" s="82" t="s">
        <v>914</v>
      </c>
      <c r="AH116" s="82"/>
      <c r="AI116" s="88" t="s">
        <v>879</v>
      </c>
      <c r="AJ116" s="82" t="b">
        <v>0</v>
      </c>
      <c r="AK116" s="82">
        <v>0</v>
      </c>
      <c r="AL116" s="88" t="s">
        <v>879</v>
      </c>
      <c r="AM116" s="82" t="s">
        <v>935</v>
      </c>
      <c r="AN116" s="82" t="b">
        <v>0</v>
      </c>
      <c r="AO116" s="88" t="s">
        <v>868</v>
      </c>
      <c r="AP116" s="82" t="s">
        <v>196</v>
      </c>
      <c r="AQ116" s="82">
        <v>0</v>
      </c>
      <c r="AR116" s="82">
        <v>0</v>
      </c>
      <c r="AS116" s="82"/>
      <c r="AT116" s="82"/>
      <c r="AU116" s="82"/>
      <c r="AV116" s="82"/>
      <c r="AW116" s="82"/>
      <c r="AX116" s="82"/>
      <c r="AY116" s="82"/>
      <c r="AZ116" s="82"/>
      <c r="BA116">
        <v>1</v>
      </c>
      <c r="BB116" s="81" t="str">
        <f>REPLACE(INDEX(GroupVertices[Group],MATCH(Edges[[#This Row],[Vertex 1]],GroupVertices[Vertex],0)),1,1,"")</f>
        <v>1</v>
      </c>
      <c r="BC116" s="81" t="str">
        <f>REPLACE(INDEX(GroupVertices[Group],MATCH(Edges[[#This Row],[Vertex 2]],GroupVertices[Vertex],0)),1,1,"")</f>
        <v>1</v>
      </c>
      <c r="BD116" s="48">
        <v>2</v>
      </c>
      <c r="BE116" s="49">
        <v>20</v>
      </c>
      <c r="BF116" s="48">
        <v>0</v>
      </c>
      <c r="BG116" s="49">
        <v>0</v>
      </c>
      <c r="BH116" s="34"/>
      <c r="BI116" s="34"/>
      <c r="BJ116" s="48">
        <v>8</v>
      </c>
      <c r="BK116" s="49">
        <v>80</v>
      </c>
      <c r="BL116" s="48">
        <v>10</v>
      </c>
      <c r="BM116" s="48">
        <v>0</v>
      </c>
      <c r="BN116" s="49">
        <v>0</v>
      </c>
    </row>
    <row r="117" spans="1:66" ht="15">
      <c r="A117" s="66" t="s">
        <v>250</v>
      </c>
      <c r="B117" s="66" t="s">
        <v>304</v>
      </c>
      <c r="C117" s="67" t="s">
        <v>1535</v>
      </c>
      <c r="D117" s="68">
        <v>3</v>
      </c>
      <c r="E117" s="69" t="s">
        <v>132</v>
      </c>
      <c r="F117" s="70">
        <v>32</v>
      </c>
      <c r="G117" s="67"/>
      <c r="H117" s="71"/>
      <c r="I117" s="72"/>
      <c r="J117" s="72"/>
      <c r="K117" s="34" t="s">
        <v>65</v>
      </c>
      <c r="L117" s="80">
        <v>117</v>
      </c>
      <c r="M117" s="80"/>
      <c r="N117" s="74"/>
      <c r="O117" s="82" t="s">
        <v>311</v>
      </c>
      <c r="P117" s="84">
        <v>43510.894849537035</v>
      </c>
      <c r="Q117" s="82" t="s">
        <v>378</v>
      </c>
      <c r="R117" s="82"/>
      <c r="S117" s="82"/>
      <c r="T117" s="82" t="s">
        <v>516</v>
      </c>
      <c r="U117" s="82"/>
      <c r="V117" s="86" t="s">
        <v>570</v>
      </c>
      <c r="W117" s="84">
        <v>43510.894849537035</v>
      </c>
      <c r="X117" s="86" t="s">
        <v>659</v>
      </c>
      <c r="Y117" s="82"/>
      <c r="Z117" s="82"/>
      <c r="AA117" s="88" t="s">
        <v>793</v>
      </c>
      <c r="AB117" s="88" t="s">
        <v>869</v>
      </c>
      <c r="AC117" s="82" t="b">
        <v>0</v>
      </c>
      <c r="AD117" s="82">
        <v>0</v>
      </c>
      <c r="AE117" s="88" t="s">
        <v>899</v>
      </c>
      <c r="AF117" s="82" t="b">
        <v>0</v>
      </c>
      <c r="AG117" s="82" t="s">
        <v>914</v>
      </c>
      <c r="AH117" s="82"/>
      <c r="AI117" s="88" t="s">
        <v>879</v>
      </c>
      <c r="AJ117" s="82" t="b">
        <v>0</v>
      </c>
      <c r="AK117" s="82">
        <v>0</v>
      </c>
      <c r="AL117" s="88" t="s">
        <v>879</v>
      </c>
      <c r="AM117" s="82" t="s">
        <v>935</v>
      </c>
      <c r="AN117" s="82" t="b">
        <v>0</v>
      </c>
      <c r="AO117" s="88" t="s">
        <v>869</v>
      </c>
      <c r="AP117" s="82" t="s">
        <v>196</v>
      </c>
      <c r="AQ117" s="82">
        <v>0</v>
      </c>
      <c r="AR117" s="82">
        <v>0</v>
      </c>
      <c r="AS117" s="82"/>
      <c r="AT117" s="82"/>
      <c r="AU117" s="82"/>
      <c r="AV117" s="82"/>
      <c r="AW117" s="82"/>
      <c r="AX117" s="82"/>
      <c r="AY117" s="82"/>
      <c r="AZ117" s="82"/>
      <c r="BA117">
        <v>1</v>
      </c>
      <c r="BB117" s="81" t="str">
        <f>REPLACE(INDEX(GroupVertices[Group],MATCH(Edges[[#This Row],[Vertex 1]],GroupVertices[Vertex],0)),1,1,"")</f>
        <v>1</v>
      </c>
      <c r="BC117" s="81" t="str">
        <f>REPLACE(INDEX(GroupVertices[Group],MATCH(Edges[[#This Row],[Vertex 2]],GroupVertices[Vertex],0)),1,1,"")</f>
        <v>4</v>
      </c>
      <c r="BD117" s="48">
        <v>0</v>
      </c>
      <c r="BE117" s="49">
        <v>0</v>
      </c>
      <c r="BF117" s="48">
        <v>0</v>
      </c>
      <c r="BG117" s="49">
        <v>0</v>
      </c>
      <c r="BH117" s="34"/>
      <c r="BI117" s="34"/>
      <c r="BJ117" s="48">
        <v>7</v>
      </c>
      <c r="BK117" s="49">
        <v>100</v>
      </c>
      <c r="BL117" s="48">
        <v>7</v>
      </c>
      <c r="BM117" s="48">
        <v>0</v>
      </c>
      <c r="BN117" s="49">
        <v>0</v>
      </c>
    </row>
    <row r="118" spans="1:66" ht="15">
      <c r="A118" s="66" t="s">
        <v>261</v>
      </c>
      <c r="B118" s="66" t="s">
        <v>250</v>
      </c>
      <c r="C118" s="67" t="s">
        <v>1535</v>
      </c>
      <c r="D118" s="68">
        <v>3</v>
      </c>
      <c r="E118" s="69" t="s">
        <v>132</v>
      </c>
      <c r="F118" s="70">
        <v>32</v>
      </c>
      <c r="G118" s="67"/>
      <c r="H118" s="71"/>
      <c r="I118" s="72"/>
      <c r="J118" s="72"/>
      <c r="K118" s="34" t="s">
        <v>66</v>
      </c>
      <c r="L118" s="80">
        <v>118</v>
      </c>
      <c r="M118" s="80"/>
      <c r="N118" s="74"/>
      <c r="O118" s="82" t="s">
        <v>311</v>
      </c>
      <c r="P118" s="84">
        <v>43511.412997685184</v>
      </c>
      <c r="Q118" s="82" t="s">
        <v>379</v>
      </c>
      <c r="R118" s="82"/>
      <c r="S118" s="82"/>
      <c r="T118" s="82"/>
      <c r="U118" s="82"/>
      <c r="V118" s="86" t="s">
        <v>578</v>
      </c>
      <c r="W118" s="84">
        <v>43511.412997685184</v>
      </c>
      <c r="X118" s="86" t="s">
        <v>660</v>
      </c>
      <c r="Y118" s="82"/>
      <c r="Z118" s="82"/>
      <c r="AA118" s="88" t="s">
        <v>794</v>
      </c>
      <c r="AB118" s="88" t="s">
        <v>836</v>
      </c>
      <c r="AC118" s="82" t="b">
        <v>0</v>
      </c>
      <c r="AD118" s="82">
        <v>0</v>
      </c>
      <c r="AE118" s="88" t="s">
        <v>883</v>
      </c>
      <c r="AF118" s="82" t="b">
        <v>0</v>
      </c>
      <c r="AG118" s="82" t="s">
        <v>914</v>
      </c>
      <c r="AH118" s="82"/>
      <c r="AI118" s="88" t="s">
        <v>879</v>
      </c>
      <c r="AJ118" s="82" t="b">
        <v>0</v>
      </c>
      <c r="AK118" s="82">
        <v>0</v>
      </c>
      <c r="AL118" s="88" t="s">
        <v>879</v>
      </c>
      <c r="AM118" s="82" t="s">
        <v>928</v>
      </c>
      <c r="AN118" s="82" t="b">
        <v>0</v>
      </c>
      <c r="AO118" s="88" t="s">
        <v>836</v>
      </c>
      <c r="AP118" s="82" t="s">
        <v>196</v>
      </c>
      <c r="AQ118" s="82">
        <v>0</v>
      </c>
      <c r="AR118" s="82">
        <v>0</v>
      </c>
      <c r="AS118" s="82"/>
      <c r="AT118" s="82"/>
      <c r="AU118" s="82"/>
      <c r="AV118" s="82"/>
      <c r="AW118" s="82"/>
      <c r="AX118" s="82"/>
      <c r="AY118" s="82"/>
      <c r="AZ118" s="82"/>
      <c r="BA118">
        <v>1</v>
      </c>
      <c r="BB118" s="81" t="str">
        <f>REPLACE(INDEX(GroupVertices[Group],MATCH(Edges[[#This Row],[Vertex 1]],GroupVertices[Vertex],0)),1,1,"")</f>
        <v>1</v>
      </c>
      <c r="BC118" s="81" t="str">
        <f>REPLACE(INDEX(GroupVertices[Group],MATCH(Edges[[#This Row],[Vertex 2]],GroupVertices[Vertex],0)),1,1,"")</f>
        <v>1</v>
      </c>
      <c r="BD118" s="48">
        <v>0</v>
      </c>
      <c r="BE118" s="49">
        <v>0</v>
      </c>
      <c r="BF118" s="48">
        <v>0</v>
      </c>
      <c r="BG118" s="49">
        <v>0</v>
      </c>
      <c r="BH118" s="34"/>
      <c r="BI118" s="34"/>
      <c r="BJ118" s="48">
        <v>3</v>
      </c>
      <c r="BK118" s="49">
        <v>100</v>
      </c>
      <c r="BL118" s="48">
        <v>3</v>
      </c>
      <c r="BM118" s="48">
        <v>0</v>
      </c>
      <c r="BN118" s="49">
        <v>0</v>
      </c>
    </row>
    <row r="119" spans="1:66" ht="15">
      <c r="A119" s="66" t="s">
        <v>250</v>
      </c>
      <c r="B119" s="66" t="s">
        <v>261</v>
      </c>
      <c r="C119" s="67" t="s">
        <v>1535</v>
      </c>
      <c r="D119" s="68">
        <v>3</v>
      </c>
      <c r="E119" s="69" t="s">
        <v>132</v>
      </c>
      <c r="F119" s="70">
        <v>32</v>
      </c>
      <c r="G119" s="67"/>
      <c r="H119" s="71"/>
      <c r="I119" s="72"/>
      <c r="J119" s="72"/>
      <c r="K119" s="34" t="s">
        <v>66</v>
      </c>
      <c r="L119" s="80">
        <v>119</v>
      </c>
      <c r="M119" s="80"/>
      <c r="N119" s="74"/>
      <c r="O119" s="82" t="s">
        <v>311</v>
      </c>
      <c r="P119" s="84">
        <v>43511.728425925925</v>
      </c>
      <c r="Q119" s="82" t="s">
        <v>380</v>
      </c>
      <c r="R119" s="82"/>
      <c r="S119" s="82"/>
      <c r="T119" s="82"/>
      <c r="U119" s="82"/>
      <c r="V119" s="86" t="s">
        <v>570</v>
      </c>
      <c r="W119" s="84">
        <v>43511.728425925925</v>
      </c>
      <c r="X119" s="86" t="s">
        <v>661</v>
      </c>
      <c r="Y119" s="82"/>
      <c r="Z119" s="82"/>
      <c r="AA119" s="88" t="s">
        <v>795</v>
      </c>
      <c r="AB119" s="88" t="s">
        <v>794</v>
      </c>
      <c r="AC119" s="82" t="b">
        <v>0</v>
      </c>
      <c r="AD119" s="82">
        <v>0</v>
      </c>
      <c r="AE119" s="88" t="s">
        <v>900</v>
      </c>
      <c r="AF119" s="82" t="b">
        <v>0</v>
      </c>
      <c r="AG119" s="82" t="s">
        <v>914</v>
      </c>
      <c r="AH119" s="82"/>
      <c r="AI119" s="88" t="s">
        <v>879</v>
      </c>
      <c r="AJ119" s="82" t="b">
        <v>0</v>
      </c>
      <c r="AK119" s="82">
        <v>0</v>
      </c>
      <c r="AL119" s="88" t="s">
        <v>879</v>
      </c>
      <c r="AM119" s="82" t="s">
        <v>935</v>
      </c>
      <c r="AN119" s="82" t="b">
        <v>0</v>
      </c>
      <c r="AO119" s="88" t="s">
        <v>794</v>
      </c>
      <c r="AP119" s="82" t="s">
        <v>196</v>
      </c>
      <c r="AQ119" s="82">
        <v>0</v>
      </c>
      <c r="AR119" s="82">
        <v>0</v>
      </c>
      <c r="AS119" s="82"/>
      <c r="AT119" s="82"/>
      <c r="AU119" s="82"/>
      <c r="AV119" s="82"/>
      <c r="AW119" s="82"/>
      <c r="AX119" s="82"/>
      <c r="AY119" s="82"/>
      <c r="AZ119" s="82"/>
      <c r="BA119">
        <v>1</v>
      </c>
      <c r="BB119" s="81" t="str">
        <f>REPLACE(INDEX(GroupVertices[Group],MATCH(Edges[[#This Row],[Vertex 1]],GroupVertices[Vertex],0)),1,1,"")</f>
        <v>1</v>
      </c>
      <c r="BC119" s="81" t="str">
        <f>REPLACE(INDEX(GroupVertices[Group],MATCH(Edges[[#This Row],[Vertex 2]],GroupVertices[Vertex],0)),1,1,"")</f>
        <v>1</v>
      </c>
      <c r="BD119" s="48">
        <v>1</v>
      </c>
      <c r="BE119" s="49">
        <v>25</v>
      </c>
      <c r="BF119" s="48">
        <v>0</v>
      </c>
      <c r="BG119" s="49">
        <v>0</v>
      </c>
      <c r="BH119" s="34"/>
      <c r="BI119" s="34"/>
      <c r="BJ119" s="48">
        <v>3</v>
      </c>
      <c r="BK119" s="49">
        <v>75</v>
      </c>
      <c r="BL119" s="48">
        <v>4</v>
      </c>
      <c r="BM119" s="48">
        <v>0</v>
      </c>
      <c r="BN119" s="49">
        <v>0</v>
      </c>
    </row>
    <row r="120" spans="1:66" ht="15">
      <c r="A120" s="66" t="s">
        <v>250</v>
      </c>
      <c r="B120" s="66" t="s">
        <v>305</v>
      </c>
      <c r="C120" s="67" t="s">
        <v>1535</v>
      </c>
      <c r="D120" s="68">
        <v>3</v>
      </c>
      <c r="E120" s="69" t="s">
        <v>132</v>
      </c>
      <c r="F120" s="70">
        <v>32</v>
      </c>
      <c r="G120" s="67"/>
      <c r="H120" s="71"/>
      <c r="I120" s="72"/>
      <c r="J120" s="72"/>
      <c r="K120" s="34" t="s">
        <v>65</v>
      </c>
      <c r="L120" s="80">
        <v>120</v>
      </c>
      <c r="M120" s="80"/>
      <c r="N120" s="74"/>
      <c r="O120" s="82" t="s">
        <v>311</v>
      </c>
      <c r="P120" s="84">
        <v>43511.74018518518</v>
      </c>
      <c r="Q120" s="82" t="s">
        <v>381</v>
      </c>
      <c r="R120" s="82"/>
      <c r="S120" s="82"/>
      <c r="T120" s="82"/>
      <c r="U120" s="82"/>
      <c r="V120" s="86" t="s">
        <v>570</v>
      </c>
      <c r="W120" s="84">
        <v>43511.74018518518</v>
      </c>
      <c r="X120" s="86" t="s">
        <v>662</v>
      </c>
      <c r="Y120" s="82"/>
      <c r="Z120" s="82"/>
      <c r="AA120" s="88" t="s">
        <v>796</v>
      </c>
      <c r="AB120" s="88" t="s">
        <v>870</v>
      </c>
      <c r="AC120" s="82" t="b">
        <v>0</v>
      </c>
      <c r="AD120" s="82">
        <v>0</v>
      </c>
      <c r="AE120" s="88" t="s">
        <v>901</v>
      </c>
      <c r="AF120" s="82" t="b">
        <v>0</v>
      </c>
      <c r="AG120" s="82" t="s">
        <v>914</v>
      </c>
      <c r="AH120" s="82"/>
      <c r="AI120" s="88" t="s">
        <v>879</v>
      </c>
      <c r="AJ120" s="82" t="b">
        <v>0</v>
      </c>
      <c r="AK120" s="82">
        <v>0</v>
      </c>
      <c r="AL120" s="88" t="s">
        <v>879</v>
      </c>
      <c r="AM120" s="82" t="s">
        <v>935</v>
      </c>
      <c r="AN120" s="82" t="b">
        <v>0</v>
      </c>
      <c r="AO120" s="88" t="s">
        <v>870</v>
      </c>
      <c r="AP120" s="82" t="s">
        <v>196</v>
      </c>
      <c r="AQ120" s="82">
        <v>0</v>
      </c>
      <c r="AR120" s="82">
        <v>0</v>
      </c>
      <c r="AS120" s="82"/>
      <c r="AT120" s="82"/>
      <c r="AU120" s="82"/>
      <c r="AV120" s="82"/>
      <c r="AW120" s="82"/>
      <c r="AX120" s="82"/>
      <c r="AY120" s="82"/>
      <c r="AZ120" s="82"/>
      <c r="BA120">
        <v>1</v>
      </c>
      <c r="BB120" s="81" t="str">
        <f>REPLACE(INDEX(GroupVertices[Group],MATCH(Edges[[#This Row],[Vertex 1]],GroupVertices[Vertex],0)),1,1,"")</f>
        <v>1</v>
      </c>
      <c r="BC120" s="81" t="str">
        <f>REPLACE(INDEX(GroupVertices[Group],MATCH(Edges[[#This Row],[Vertex 2]],GroupVertices[Vertex],0)),1,1,"")</f>
        <v>1</v>
      </c>
      <c r="BD120" s="48">
        <v>0</v>
      </c>
      <c r="BE120" s="49">
        <v>0</v>
      </c>
      <c r="BF120" s="48">
        <v>1</v>
      </c>
      <c r="BG120" s="49">
        <v>6.25</v>
      </c>
      <c r="BH120" s="34"/>
      <c r="BI120" s="34"/>
      <c r="BJ120" s="48">
        <v>15</v>
      </c>
      <c r="BK120" s="49">
        <v>93.75</v>
      </c>
      <c r="BL120" s="48">
        <v>16</v>
      </c>
      <c r="BM120" s="48">
        <v>0</v>
      </c>
      <c r="BN120" s="49">
        <v>0</v>
      </c>
    </row>
    <row r="121" spans="1:66" ht="15">
      <c r="A121" s="66" t="s">
        <v>250</v>
      </c>
      <c r="B121" s="66" t="s">
        <v>306</v>
      </c>
      <c r="C121" s="67" t="s">
        <v>1535</v>
      </c>
      <c r="D121" s="68">
        <v>3</v>
      </c>
      <c r="E121" s="69" t="s">
        <v>132</v>
      </c>
      <c r="F121" s="70">
        <v>32</v>
      </c>
      <c r="G121" s="67"/>
      <c r="H121" s="71"/>
      <c r="I121" s="72"/>
      <c r="J121" s="72"/>
      <c r="K121" s="34" t="s">
        <v>65</v>
      </c>
      <c r="L121" s="80">
        <v>121</v>
      </c>
      <c r="M121" s="80"/>
      <c r="N121" s="74"/>
      <c r="O121" s="82" t="s">
        <v>311</v>
      </c>
      <c r="P121" s="84">
        <v>43511.742893518516</v>
      </c>
      <c r="Q121" s="82" t="s">
        <v>382</v>
      </c>
      <c r="R121" s="82"/>
      <c r="S121" s="82"/>
      <c r="T121" s="82"/>
      <c r="U121" s="82"/>
      <c r="V121" s="86" t="s">
        <v>570</v>
      </c>
      <c r="W121" s="84">
        <v>43511.742893518516</v>
      </c>
      <c r="X121" s="86" t="s">
        <v>663</v>
      </c>
      <c r="Y121" s="82"/>
      <c r="Z121" s="82"/>
      <c r="AA121" s="88" t="s">
        <v>797</v>
      </c>
      <c r="AB121" s="88" t="s">
        <v>871</v>
      </c>
      <c r="AC121" s="82" t="b">
        <v>0</v>
      </c>
      <c r="AD121" s="82">
        <v>0</v>
      </c>
      <c r="AE121" s="88" t="s">
        <v>902</v>
      </c>
      <c r="AF121" s="82" t="b">
        <v>0</v>
      </c>
      <c r="AG121" s="82" t="s">
        <v>914</v>
      </c>
      <c r="AH121" s="82"/>
      <c r="AI121" s="88" t="s">
        <v>879</v>
      </c>
      <c r="AJ121" s="82" t="b">
        <v>0</v>
      </c>
      <c r="AK121" s="82">
        <v>0</v>
      </c>
      <c r="AL121" s="88" t="s">
        <v>879</v>
      </c>
      <c r="AM121" s="82" t="s">
        <v>935</v>
      </c>
      <c r="AN121" s="82" t="b">
        <v>0</v>
      </c>
      <c r="AO121" s="88" t="s">
        <v>871</v>
      </c>
      <c r="AP121" s="82" t="s">
        <v>196</v>
      </c>
      <c r="AQ121" s="82">
        <v>0</v>
      </c>
      <c r="AR121" s="82">
        <v>0</v>
      </c>
      <c r="AS121" s="82"/>
      <c r="AT121" s="82"/>
      <c r="AU121" s="82"/>
      <c r="AV121" s="82"/>
      <c r="AW121" s="82"/>
      <c r="AX121" s="82"/>
      <c r="AY121" s="82"/>
      <c r="AZ121" s="82"/>
      <c r="BA121">
        <v>1</v>
      </c>
      <c r="BB121" s="81" t="str">
        <f>REPLACE(INDEX(GroupVertices[Group],MATCH(Edges[[#This Row],[Vertex 1]],GroupVertices[Vertex],0)),1,1,"")</f>
        <v>1</v>
      </c>
      <c r="BC121" s="81" t="str">
        <f>REPLACE(INDEX(GroupVertices[Group],MATCH(Edges[[#This Row],[Vertex 2]],GroupVertices[Vertex],0)),1,1,"")</f>
        <v>1</v>
      </c>
      <c r="BD121" s="48">
        <v>1</v>
      </c>
      <c r="BE121" s="49">
        <v>12.5</v>
      </c>
      <c r="BF121" s="48">
        <v>0</v>
      </c>
      <c r="BG121" s="49">
        <v>0</v>
      </c>
      <c r="BH121" s="34"/>
      <c r="BI121" s="34"/>
      <c r="BJ121" s="48">
        <v>7</v>
      </c>
      <c r="BK121" s="49">
        <v>87.5</v>
      </c>
      <c r="BL121" s="48">
        <v>8</v>
      </c>
      <c r="BM121" s="48">
        <v>0</v>
      </c>
      <c r="BN121" s="49">
        <v>0</v>
      </c>
    </row>
    <row r="122" spans="1:66" ht="15">
      <c r="A122" s="66" t="s">
        <v>262</v>
      </c>
      <c r="B122" s="66" t="s">
        <v>250</v>
      </c>
      <c r="C122" s="67" t="s">
        <v>1535</v>
      </c>
      <c r="D122" s="68">
        <v>3</v>
      </c>
      <c r="E122" s="69" t="s">
        <v>132</v>
      </c>
      <c r="F122" s="70">
        <v>32</v>
      </c>
      <c r="G122" s="67"/>
      <c r="H122" s="71"/>
      <c r="I122" s="72"/>
      <c r="J122" s="72"/>
      <c r="K122" s="34" t="s">
        <v>66</v>
      </c>
      <c r="L122" s="80">
        <v>122</v>
      </c>
      <c r="M122" s="80"/>
      <c r="N122" s="74"/>
      <c r="O122" s="82" t="s">
        <v>311</v>
      </c>
      <c r="P122" s="84">
        <v>43511.74251157408</v>
      </c>
      <c r="Q122" s="82" t="s">
        <v>383</v>
      </c>
      <c r="R122" s="82"/>
      <c r="S122" s="82"/>
      <c r="T122" s="82"/>
      <c r="U122" s="82"/>
      <c r="V122" s="86" t="s">
        <v>579</v>
      </c>
      <c r="W122" s="84">
        <v>43511.74251157408</v>
      </c>
      <c r="X122" s="86" t="s">
        <v>664</v>
      </c>
      <c r="Y122" s="82"/>
      <c r="Z122" s="82"/>
      <c r="AA122" s="88" t="s">
        <v>798</v>
      </c>
      <c r="AB122" s="88" t="s">
        <v>799</v>
      </c>
      <c r="AC122" s="82" t="b">
        <v>0</v>
      </c>
      <c r="AD122" s="82">
        <v>0</v>
      </c>
      <c r="AE122" s="88" t="s">
        <v>883</v>
      </c>
      <c r="AF122" s="82" t="b">
        <v>0</v>
      </c>
      <c r="AG122" s="82" t="s">
        <v>914</v>
      </c>
      <c r="AH122" s="82"/>
      <c r="AI122" s="88" t="s">
        <v>879</v>
      </c>
      <c r="AJ122" s="82" t="b">
        <v>0</v>
      </c>
      <c r="AK122" s="82">
        <v>0</v>
      </c>
      <c r="AL122" s="88" t="s">
        <v>879</v>
      </c>
      <c r="AM122" s="82" t="s">
        <v>930</v>
      </c>
      <c r="AN122" s="82" t="b">
        <v>0</v>
      </c>
      <c r="AO122" s="88" t="s">
        <v>799</v>
      </c>
      <c r="AP122" s="82" t="s">
        <v>196</v>
      </c>
      <c r="AQ122" s="82">
        <v>0</v>
      </c>
      <c r="AR122" s="82">
        <v>0</v>
      </c>
      <c r="AS122" s="82"/>
      <c r="AT122" s="82"/>
      <c r="AU122" s="82"/>
      <c r="AV122" s="82"/>
      <c r="AW122" s="82"/>
      <c r="AX122" s="82"/>
      <c r="AY122" s="82"/>
      <c r="AZ122" s="82"/>
      <c r="BA122">
        <v>1</v>
      </c>
      <c r="BB122" s="81" t="str">
        <f>REPLACE(INDEX(GroupVertices[Group],MATCH(Edges[[#This Row],[Vertex 1]],GroupVertices[Vertex],0)),1,1,"")</f>
        <v>3</v>
      </c>
      <c r="BC122" s="81" t="str">
        <f>REPLACE(INDEX(GroupVertices[Group],MATCH(Edges[[#This Row],[Vertex 2]],GroupVertices[Vertex],0)),1,1,"")</f>
        <v>1</v>
      </c>
      <c r="BD122" s="48">
        <v>1</v>
      </c>
      <c r="BE122" s="49">
        <v>8.333333333333334</v>
      </c>
      <c r="BF122" s="48">
        <v>0</v>
      </c>
      <c r="BG122" s="49">
        <v>0</v>
      </c>
      <c r="BH122" s="34"/>
      <c r="BI122" s="34"/>
      <c r="BJ122" s="48">
        <v>11</v>
      </c>
      <c r="BK122" s="49">
        <v>91.66666666666667</v>
      </c>
      <c r="BL122" s="48">
        <v>12</v>
      </c>
      <c r="BM122" s="48">
        <v>0</v>
      </c>
      <c r="BN122" s="49">
        <v>0</v>
      </c>
    </row>
    <row r="123" spans="1:66" ht="15">
      <c r="A123" s="66" t="s">
        <v>250</v>
      </c>
      <c r="B123" s="66" t="s">
        <v>262</v>
      </c>
      <c r="C123" s="67" t="s">
        <v>2660</v>
      </c>
      <c r="D123" s="68">
        <v>3.6</v>
      </c>
      <c r="E123" s="69" t="s">
        <v>136</v>
      </c>
      <c r="F123" s="70">
        <v>31.35</v>
      </c>
      <c r="G123" s="67"/>
      <c r="H123" s="71"/>
      <c r="I123" s="72"/>
      <c r="J123" s="72"/>
      <c r="K123" s="34" t="s">
        <v>66</v>
      </c>
      <c r="L123" s="80">
        <v>123</v>
      </c>
      <c r="M123" s="80"/>
      <c r="N123" s="74"/>
      <c r="O123" s="82" t="s">
        <v>311</v>
      </c>
      <c r="P123" s="84">
        <v>43511.74171296296</v>
      </c>
      <c r="Q123" s="82" t="s">
        <v>384</v>
      </c>
      <c r="R123" s="82"/>
      <c r="S123" s="82"/>
      <c r="T123" s="82"/>
      <c r="U123" s="82"/>
      <c r="V123" s="86" t="s">
        <v>570</v>
      </c>
      <c r="W123" s="84">
        <v>43511.74171296296</v>
      </c>
      <c r="X123" s="86" t="s">
        <v>665</v>
      </c>
      <c r="Y123" s="82"/>
      <c r="Z123" s="82"/>
      <c r="AA123" s="88" t="s">
        <v>799</v>
      </c>
      <c r="AB123" s="88" t="s">
        <v>872</v>
      </c>
      <c r="AC123" s="82" t="b">
        <v>0</v>
      </c>
      <c r="AD123" s="82">
        <v>0</v>
      </c>
      <c r="AE123" s="88" t="s">
        <v>903</v>
      </c>
      <c r="AF123" s="82" t="b">
        <v>0</v>
      </c>
      <c r="AG123" s="82" t="s">
        <v>914</v>
      </c>
      <c r="AH123" s="82"/>
      <c r="AI123" s="88" t="s">
        <v>879</v>
      </c>
      <c r="AJ123" s="82" t="b">
        <v>0</v>
      </c>
      <c r="AK123" s="82">
        <v>0</v>
      </c>
      <c r="AL123" s="88" t="s">
        <v>879</v>
      </c>
      <c r="AM123" s="82" t="s">
        <v>935</v>
      </c>
      <c r="AN123" s="82" t="b">
        <v>0</v>
      </c>
      <c r="AO123" s="88" t="s">
        <v>872</v>
      </c>
      <c r="AP123" s="82" t="s">
        <v>196</v>
      </c>
      <c r="AQ123" s="82">
        <v>0</v>
      </c>
      <c r="AR123" s="82">
        <v>0</v>
      </c>
      <c r="AS123" s="82"/>
      <c r="AT123" s="82"/>
      <c r="AU123" s="82"/>
      <c r="AV123" s="82"/>
      <c r="AW123" s="82"/>
      <c r="AX123" s="82"/>
      <c r="AY123" s="82"/>
      <c r="AZ123" s="82"/>
      <c r="BA123">
        <v>4</v>
      </c>
      <c r="BB123" s="81" t="str">
        <f>REPLACE(INDEX(GroupVertices[Group],MATCH(Edges[[#This Row],[Vertex 1]],GroupVertices[Vertex],0)),1,1,"")</f>
        <v>1</v>
      </c>
      <c r="BC123" s="81" t="str">
        <f>REPLACE(INDEX(GroupVertices[Group],MATCH(Edges[[#This Row],[Vertex 2]],GroupVertices[Vertex],0)),1,1,"")</f>
        <v>3</v>
      </c>
      <c r="BD123" s="48">
        <v>1</v>
      </c>
      <c r="BE123" s="49">
        <v>14.285714285714286</v>
      </c>
      <c r="BF123" s="48">
        <v>0</v>
      </c>
      <c r="BG123" s="49">
        <v>0</v>
      </c>
      <c r="BH123" s="34"/>
      <c r="BI123" s="34"/>
      <c r="BJ123" s="48">
        <v>6</v>
      </c>
      <c r="BK123" s="49">
        <v>85.71428571428571</v>
      </c>
      <c r="BL123" s="48">
        <v>7</v>
      </c>
      <c r="BM123" s="48">
        <v>0</v>
      </c>
      <c r="BN123" s="49">
        <v>0</v>
      </c>
    </row>
    <row r="124" spans="1:66" ht="15">
      <c r="A124" s="66" t="s">
        <v>250</v>
      </c>
      <c r="B124" s="66" t="s">
        <v>262</v>
      </c>
      <c r="C124" s="67" t="s">
        <v>2660</v>
      </c>
      <c r="D124" s="68">
        <v>3.6</v>
      </c>
      <c r="E124" s="69" t="s">
        <v>136</v>
      </c>
      <c r="F124" s="70">
        <v>31.35</v>
      </c>
      <c r="G124" s="67"/>
      <c r="H124" s="71"/>
      <c r="I124" s="72"/>
      <c r="J124" s="72"/>
      <c r="K124" s="34" t="s">
        <v>66</v>
      </c>
      <c r="L124" s="80">
        <v>124</v>
      </c>
      <c r="M124" s="80"/>
      <c r="N124" s="74"/>
      <c r="O124" s="82" t="s">
        <v>311</v>
      </c>
      <c r="P124" s="84">
        <v>43511.79900462963</v>
      </c>
      <c r="Q124" s="82" t="s">
        <v>385</v>
      </c>
      <c r="R124" s="82"/>
      <c r="S124" s="82"/>
      <c r="T124" s="82"/>
      <c r="U124" s="82"/>
      <c r="V124" s="86" t="s">
        <v>570</v>
      </c>
      <c r="W124" s="84">
        <v>43511.79900462963</v>
      </c>
      <c r="X124" s="86" t="s">
        <v>666</v>
      </c>
      <c r="Y124" s="82"/>
      <c r="Z124" s="82"/>
      <c r="AA124" s="88" t="s">
        <v>800</v>
      </c>
      <c r="AB124" s="88" t="s">
        <v>798</v>
      </c>
      <c r="AC124" s="82" t="b">
        <v>0</v>
      </c>
      <c r="AD124" s="82">
        <v>0</v>
      </c>
      <c r="AE124" s="88" t="s">
        <v>903</v>
      </c>
      <c r="AF124" s="82" t="b">
        <v>0</v>
      </c>
      <c r="AG124" s="82" t="s">
        <v>914</v>
      </c>
      <c r="AH124" s="82"/>
      <c r="AI124" s="88" t="s">
        <v>879</v>
      </c>
      <c r="AJ124" s="82" t="b">
        <v>0</v>
      </c>
      <c r="AK124" s="82">
        <v>0</v>
      </c>
      <c r="AL124" s="88" t="s">
        <v>879</v>
      </c>
      <c r="AM124" s="82" t="s">
        <v>935</v>
      </c>
      <c r="AN124" s="82" t="b">
        <v>0</v>
      </c>
      <c r="AO124" s="88" t="s">
        <v>798</v>
      </c>
      <c r="AP124" s="82" t="s">
        <v>196</v>
      </c>
      <c r="AQ124" s="82">
        <v>0</v>
      </c>
      <c r="AR124" s="82">
        <v>0</v>
      </c>
      <c r="AS124" s="82"/>
      <c r="AT124" s="82"/>
      <c r="AU124" s="82"/>
      <c r="AV124" s="82"/>
      <c r="AW124" s="82"/>
      <c r="AX124" s="82"/>
      <c r="AY124" s="82"/>
      <c r="AZ124" s="82"/>
      <c r="BA124">
        <v>4</v>
      </c>
      <c r="BB124" s="81" t="str">
        <f>REPLACE(INDEX(GroupVertices[Group],MATCH(Edges[[#This Row],[Vertex 1]],GroupVertices[Vertex],0)),1,1,"")</f>
        <v>1</v>
      </c>
      <c r="BC124" s="81" t="str">
        <f>REPLACE(INDEX(GroupVertices[Group],MATCH(Edges[[#This Row],[Vertex 2]],GroupVertices[Vertex],0)),1,1,"")</f>
        <v>3</v>
      </c>
      <c r="BD124" s="48">
        <v>2</v>
      </c>
      <c r="BE124" s="49">
        <v>22.22222222222222</v>
      </c>
      <c r="BF124" s="48">
        <v>0</v>
      </c>
      <c r="BG124" s="49">
        <v>0</v>
      </c>
      <c r="BH124" s="34"/>
      <c r="BI124" s="34"/>
      <c r="BJ124" s="48">
        <v>7</v>
      </c>
      <c r="BK124" s="49">
        <v>77.77777777777777</v>
      </c>
      <c r="BL124" s="48">
        <v>9</v>
      </c>
      <c r="BM124" s="48">
        <v>0</v>
      </c>
      <c r="BN124" s="49">
        <v>0</v>
      </c>
    </row>
    <row r="125" spans="1:66" ht="15">
      <c r="A125" s="66" t="s">
        <v>263</v>
      </c>
      <c r="B125" s="66" t="s">
        <v>250</v>
      </c>
      <c r="C125" s="67" t="s">
        <v>2662</v>
      </c>
      <c r="D125" s="68">
        <v>4.6</v>
      </c>
      <c r="E125" s="69" t="s">
        <v>136</v>
      </c>
      <c r="F125" s="70">
        <v>30.266666666666666</v>
      </c>
      <c r="G125" s="67"/>
      <c r="H125" s="71"/>
      <c r="I125" s="72"/>
      <c r="J125" s="72"/>
      <c r="K125" s="34" t="s">
        <v>66</v>
      </c>
      <c r="L125" s="80">
        <v>125</v>
      </c>
      <c r="M125" s="80"/>
      <c r="N125" s="74"/>
      <c r="O125" s="82" t="s">
        <v>311</v>
      </c>
      <c r="P125" s="84">
        <v>43510.766076388885</v>
      </c>
      <c r="Q125" s="82" t="s">
        <v>386</v>
      </c>
      <c r="R125" s="82"/>
      <c r="S125" s="82"/>
      <c r="T125" s="82"/>
      <c r="U125" s="82"/>
      <c r="V125" s="86" t="s">
        <v>580</v>
      </c>
      <c r="W125" s="84">
        <v>43510.766076388885</v>
      </c>
      <c r="X125" s="86" t="s">
        <v>667</v>
      </c>
      <c r="Y125" s="82"/>
      <c r="Z125" s="82"/>
      <c r="AA125" s="88" t="s">
        <v>801</v>
      </c>
      <c r="AB125" s="82"/>
      <c r="AC125" s="82" t="b">
        <v>0</v>
      </c>
      <c r="AD125" s="82">
        <v>0</v>
      </c>
      <c r="AE125" s="88" t="s">
        <v>883</v>
      </c>
      <c r="AF125" s="82" t="b">
        <v>0</v>
      </c>
      <c r="AG125" s="82" t="s">
        <v>914</v>
      </c>
      <c r="AH125" s="82"/>
      <c r="AI125" s="88" t="s">
        <v>879</v>
      </c>
      <c r="AJ125" s="82" t="b">
        <v>0</v>
      </c>
      <c r="AK125" s="82">
        <v>0</v>
      </c>
      <c r="AL125" s="88" t="s">
        <v>879</v>
      </c>
      <c r="AM125" s="82" t="s">
        <v>929</v>
      </c>
      <c r="AN125" s="82" t="b">
        <v>0</v>
      </c>
      <c r="AO125" s="88" t="s">
        <v>801</v>
      </c>
      <c r="AP125" s="82" t="s">
        <v>196</v>
      </c>
      <c r="AQ125" s="82">
        <v>0</v>
      </c>
      <c r="AR125" s="82">
        <v>0</v>
      </c>
      <c r="AS125" s="82"/>
      <c r="AT125" s="82"/>
      <c r="AU125" s="82"/>
      <c r="AV125" s="82"/>
      <c r="AW125" s="82"/>
      <c r="AX125" s="82"/>
      <c r="AY125" s="82"/>
      <c r="AZ125" s="82"/>
      <c r="BA125">
        <v>9</v>
      </c>
      <c r="BB125" s="81" t="str">
        <f>REPLACE(INDEX(GroupVertices[Group],MATCH(Edges[[#This Row],[Vertex 1]],GroupVertices[Vertex],0)),1,1,"")</f>
        <v>1</v>
      </c>
      <c r="BC125" s="81" t="str">
        <f>REPLACE(INDEX(GroupVertices[Group],MATCH(Edges[[#This Row],[Vertex 2]],GroupVertices[Vertex],0)),1,1,"")</f>
        <v>1</v>
      </c>
      <c r="BD125" s="48">
        <v>2</v>
      </c>
      <c r="BE125" s="49">
        <v>3.6363636363636362</v>
      </c>
      <c r="BF125" s="48">
        <v>0</v>
      </c>
      <c r="BG125" s="49">
        <v>0</v>
      </c>
      <c r="BH125" s="34"/>
      <c r="BI125" s="34"/>
      <c r="BJ125" s="48">
        <v>53</v>
      </c>
      <c r="BK125" s="49">
        <v>96.36363636363636</v>
      </c>
      <c r="BL125" s="48">
        <v>55</v>
      </c>
      <c r="BM125" s="48">
        <v>0</v>
      </c>
      <c r="BN125" s="49">
        <v>0</v>
      </c>
    </row>
    <row r="126" spans="1:66" ht="15">
      <c r="A126" s="66" t="s">
        <v>263</v>
      </c>
      <c r="B126" s="66" t="s">
        <v>250</v>
      </c>
      <c r="C126" s="67" t="s">
        <v>2662</v>
      </c>
      <c r="D126" s="68">
        <v>4.6</v>
      </c>
      <c r="E126" s="69" t="s">
        <v>136</v>
      </c>
      <c r="F126" s="70">
        <v>30.266666666666666</v>
      </c>
      <c r="G126" s="67"/>
      <c r="H126" s="71"/>
      <c r="I126" s="72"/>
      <c r="J126" s="72"/>
      <c r="K126" s="34" t="s">
        <v>66</v>
      </c>
      <c r="L126" s="80">
        <v>126</v>
      </c>
      <c r="M126" s="80"/>
      <c r="N126" s="74"/>
      <c r="O126" s="82" t="s">
        <v>311</v>
      </c>
      <c r="P126" s="84">
        <v>43511.82677083334</v>
      </c>
      <c r="Q126" s="82" t="s">
        <v>387</v>
      </c>
      <c r="R126" s="82"/>
      <c r="S126" s="82"/>
      <c r="T126" s="82"/>
      <c r="U126" s="82"/>
      <c r="V126" s="86" t="s">
        <v>580</v>
      </c>
      <c r="W126" s="84">
        <v>43511.82677083334</v>
      </c>
      <c r="X126" s="86" t="s">
        <v>668</v>
      </c>
      <c r="Y126" s="82"/>
      <c r="Z126" s="82"/>
      <c r="AA126" s="88" t="s">
        <v>802</v>
      </c>
      <c r="AB126" s="88" t="s">
        <v>804</v>
      </c>
      <c r="AC126" s="82" t="b">
        <v>0</v>
      </c>
      <c r="AD126" s="82">
        <v>0</v>
      </c>
      <c r="AE126" s="88" t="s">
        <v>883</v>
      </c>
      <c r="AF126" s="82" t="b">
        <v>0</v>
      </c>
      <c r="AG126" s="82" t="s">
        <v>914</v>
      </c>
      <c r="AH126" s="82"/>
      <c r="AI126" s="88" t="s">
        <v>879</v>
      </c>
      <c r="AJ126" s="82" t="b">
        <v>0</v>
      </c>
      <c r="AK126" s="82">
        <v>0</v>
      </c>
      <c r="AL126" s="88" t="s">
        <v>879</v>
      </c>
      <c r="AM126" s="82" t="s">
        <v>929</v>
      </c>
      <c r="AN126" s="82" t="b">
        <v>0</v>
      </c>
      <c r="AO126" s="88" t="s">
        <v>804</v>
      </c>
      <c r="AP126" s="82" t="s">
        <v>196</v>
      </c>
      <c r="AQ126" s="82">
        <v>0</v>
      </c>
      <c r="AR126" s="82">
        <v>0</v>
      </c>
      <c r="AS126" s="82"/>
      <c r="AT126" s="82"/>
      <c r="AU126" s="82"/>
      <c r="AV126" s="82"/>
      <c r="AW126" s="82"/>
      <c r="AX126" s="82"/>
      <c r="AY126" s="82"/>
      <c r="AZ126" s="82"/>
      <c r="BA126">
        <v>9</v>
      </c>
      <c r="BB126" s="81" t="str">
        <f>REPLACE(INDEX(GroupVertices[Group],MATCH(Edges[[#This Row],[Vertex 1]],GroupVertices[Vertex],0)),1,1,"")</f>
        <v>1</v>
      </c>
      <c r="BC126" s="81" t="str">
        <f>REPLACE(INDEX(GroupVertices[Group],MATCH(Edges[[#This Row],[Vertex 2]],GroupVertices[Vertex],0)),1,1,"")</f>
        <v>1</v>
      </c>
      <c r="BD126" s="48">
        <v>2</v>
      </c>
      <c r="BE126" s="49">
        <v>5.714285714285714</v>
      </c>
      <c r="BF126" s="48">
        <v>0</v>
      </c>
      <c r="BG126" s="49">
        <v>0</v>
      </c>
      <c r="BH126" s="34"/>
      <c r="BI126" s="34"/>
      <c r="BJ126" s="48">
        <v>33</v>
      </c>
      <c r="BK126" s="49">
        <v>94.28571428571429</v>
      </c>
      <c r="BL126" s="48">
        <v>35</v>
      </c>
      <c r="BM126" s="48">
        <v>0</v>
      </c>
      <c r="BN126" s="49">
        <v>0</v>
      </c>
    </row>
    <row r="127" spans="1:66" ht="15">
      <c r="A127" s="66" t="s">
        <v>263</v>
      </c>
      <c r="B127" s="66" t="s">
        <v>250</v>
      </c>
      <c r="C127" s="67" t="s">
        <v>2662</v>
      </c>
      <c r="D127" s="68">
        <v>4.6</v>
      </c>
      <c r="E127" s="69" t="s">
        <v>136</v>
      </c>
      <c r="F127" s="70">
        <v>30.266666666666666</v>
      </c>
      <c r="G127" s="67"/>
      <c r="H127" s="71"/>
      <c r="I127" s="72"/>
      <c r="J127" s="72"/>
      <c r="K127" s="34" t="s">
        <v>66</v>
      </c>
      <c r="L127" s="80">
        <v>127</v>
      </c>
      <c r="M127" s="80"/>
      <c r="N127" s="74"/>
      <c r="O127" s="82" t="s">
        <v>311</v>
      </c>
      <c r="P127" s="84">
        <v>43511.85638888889</v>
      </c>
      <c r="Q127" s="82" t="s">
        <v>388</v>
      </c>
      <c r="R127" s="82"/>
      <c r="S127" s="82"/>
      <c r="T127" s="82"/>
      <c r="U127" s="82"/>
      <c r="V127" s="86" t="s">
        <v>580</v>
      </c>
      <c r="W127" s="84">
        <v>43511.85638888889</v>
      </c>
      <c r="X127" s="86" t="s">
        <v>669</v>
      </c>
      <c r="Y127" s="82"/>
      <c r="Z127" s="82"/>
      <c r="AA127" s="88" t="s">
        <v>803</v>
      </c>
      <c r="AB127" s="88" t="s">
        <v>805</v>
      </c>
      <c r="AC127" s="82" t="b">
        <v>0</v>
      </c>
      <c r="AD127" s="82">
        <v>0</v>
      </c>
      <c r="AE127" s="88" t="s">
        <v>883</v>
      </c>
      <c r="AF127" s="82" t="b">
        <v>0</v>
      </c>
      <c r="AG127" s="82" t="s">
        <v>914</v>
      </c>
      <c r="AH127" s="82"/>
      <c r="AI127" s="88" t="s">
        <v>879</v>
      </c>
      <c r="AJ127" s="82" t="b">
        <v>0</v>
      </c>
      <c r="AK127" s="82">
        <v>0</v>
      </c>
      <c r="AL127" s="88" t="s">
        <v>879</v>
      </c>
      <c r="AM127" s="82" t="s">
        <v>929</v>
      </c>
      <c r="AN127" s="82" t="b">
        <v>0</v>
      </c>
      <c r="AO127" s="88" t="s">
        <v>805</v>
      </c>
      <c r="AP127" s="82" t="s">
        <v>196</v>
      </c>
      <c r="AQ127" s="82">
        <v>0</v>
      </c>
      <c r="AR127" s="82">
        <v>0</v>
      </c>
      <c r="AS127" s="82"/>
      <c r="AT127" s="82"/>
      <c r="AU127" s="82"/>
      <c r="AV127" s="82"/>
      <c r="AW127" s="82"/>
      <c r="AX127" s="82"/>
      <c r="AY127" s="82"/>
      <c r="AZ127" s="82"/>
      <c r="BA127">
        <v>9</v>
      </c>
      <c r="BB127" s="81" t="str">
        <f>REPLACE(INDEX(GroupVertices[Group],MATCH(Edges[[#This Row],[Vertex 1]],GroupVertices[Vertex],0)),1,1,"")</f>
        <v>1</v>
      </c>
      <c r="BC127" s="81" t="str">
        <f>REPLACE(INDEX(GroupVertices[Group],MATCH(Edges[[#This Row],[Vertex 2]],GroupVertices[Vertex],0)),1,1,"")</f>
        <v>1</v>
      </c>
      <c r="BD127" s="48">
        <v>0</v>
      </c>
      <c r="BE127" s="49">
        <v>0</v>
      </c>
      <c r="BF127" s="48">
        <v>2</v>
      </c>
      <c r="BG127" s="49">
        <v>4.3478260869565215</v>
      </c>
      <c r="BH127" s="34"/>
      <c r="BI127" s="34"/>
      <c r="BJ127" s="48">
        <v>44</v>
      </c>
      <c r="BK127" s="49">
        <v>95.65217391304348</v>
      </c>
      <c r="BL127" s="48">
        <v>46</v>
      </c>
      <c r="BM127" s="48">
        <v>0</v>
      </c>
      <c r="BN127" s="49">
        <v>0</v>
      </c>
    </row>
    <row r="128" spans="1:66" ht="15">
      <c r="A128" s="66" t="s">
        <v>250</v>
      </c>
      <c r="B128" s="66" t="s">
        <v>263</v>
      </c>
      <c r="C128" s="67" t="s">
        <v>2660</v>
      </c>
      <c r="D128" s="68">
        <v>3.6</v>
      </c>
      <c r="E128" s="69" t="s">
        <v>136</v>
      </c>
      <c r="F128" s="70">
        <v>31.35</v>
      </c>
      <c r="G128" s="67"/>
      <c r="H128" s="71"/>
      <c r="I128" s="72"/>
      <c r="J128" s="72"/>
      <c r="K128" s="34" t="s">
        <v>66</v>
      </c>
      <c r="L128" s="80">
        <v>128</v>
      </c>
      <c r="M128" s="80"/>
      <c r="N128" s="74"/>
      <c r="O128" s="82" t="s">
        <v>311</v>
      </c>
      <c r="P128" s="84">
        <v>43511.80504629629</v>
      </c>
      <c r="Q128" s="82" t="s">
        <v>389</v>
      </c>
      <c r="R128" s="86" t="s">
        <v>459</v>
      </c>
      <c r="S128" s="82" t="s">
        <v>488</v>
      </c>
      <c r="T128" s="82"/>
      <c r="U128" s="82"/>
      <c r="V128" s="86" t="s">
        <v>570</v>
      </c>
      <c r="W128" s="84">
        <v>43511.80504629629</v>
      </c>
      <c r="X128" s="86" t="s">
        <v>670</v>
      </c>
      <c r="Y128" s="82"/>
      <c r="Z128" s="82"/>
      <c r="AA128" s="88" t="s">
        <v>804</v>
      </c>
      <c r="AB128" s="88" t="s">
        <v>801</v>
      </c>
      <c r="AC128" s="82" t="b">
        <v>0</v>
      </c>
      <c r="AD128" s="82">
        <v>0</v>
      </c>
      <c r="AE128" s="88" t="s">
        <v>904</v>
      </c>
      <c r="AF128" s="82" t="b">
        <v>0</v>
      </c>
      <c r="AG128" s="82" t="s">
        <v>914</v>
      </c>
      <c r="AH128" s="82"/>
      <c r="AI128" s="88" t="s">
        <v>879</v>
      </c>
      <c r="AJ128" s="82" t="b">
        <v>0</v>
      </c>
      <c r="AK128" s="82">
        <v>0</v>
      </c>
      <c r="AL128" s="88" t="s">
        <v>879</v>
      </c>
      <c r="AM128" s="82" t="s">
        <v>932</v>
      </c>
      <c r="AN128" s="82" t="b">
        <v>0</v>
      </c>
      <c r="AO128" s="88" t="s">
        <v>801</v>
      </c>
      <c r="AP128" s="82" t="s">
        <v>196</v>
      </c>
      <c r="AQ128" s="82">
        <v>0</v>
      </c>
      <c r="AR128" s="82">
        <v>0</v>
      </c>
      <c r="AS128" s="82"/>
      <c r="AT128" s="82"/>
      <c r="AU128" s="82"/>
      <c r="AV128" s="82"/>
      <c r="AW128" s="82"/>
      <c r="AX128" s="82"/>
      <c r="AY128" s="82"/>
      <c r="AZ128" s="82"/>
      <c r="BA128">
        <v>4</v>
      </c>
      <c r="BB128" s="81" t="str">
        <f>REPLACE(INDEX(GroupVertices[Group],MATCH(Edges[[#This Row],[Vertex 1]],GroupVertices[Vertex],0)),1,1,"")</f>
        <v>1</v>
      </c>
      <c r="BC128" s="81" t="str">
        <f>REPLACE(INDEX(GroupVertices[Group],MATCH(Edges[[#This Row],[Vertex 2]],GroupVertices[Vertex],0)),1,1,"")</f>
        <v>1</v>
      </c>
      <c r="BD128" s="48">
        <v>2</v>
      </c>
      <c r="BE128" s="49">
        <v>4</v>
      </c>
      <c r="BF128" s="48">
        <v>1</v>
      </c>
      <c r="BG128" s="49">
        <v>2</v>
      </c>
      <c r="BH128" s="34"/>
      <c r="BI128" s="34"/>
      <c r="BJ128" s="48">
        <v>47</v>
      </c>
      <c r="BK128" s="49">
        <v>94</v>
      </c>
      <c r="BL128" s="48">
        <v>50</v>
      </c>
      <c r="BM128" s="48">
        <v>0</v>
      </c>
      <c r="BN128" s="49">
        <v>0</v>
      </c>
    </row>
    <row r="129" spans="1:66" ht="15">
      <c r="A129" s="66" t="s">
        <v>250</v>
      </c>
      <c r="B129" s="66" t="s">
        <v>263</v>
      </c>
      <c r="C129" s="67" t="s">
        <v>2660</v>
      </c>
      <c r="D129" s="68">
        <v>3.6</v>
      </c>
      <c r="E129" s="69" t="s">
        <v>136</v>
      </c>
      <c r="F129" s="70">
        <v>31.35</v>
      </c>
      <c r="G129" s="67"/>
      <c r="H129" s="71"/>
      <c r="I129" s="72"/>
      <c r="J129" s="72"/>
      <c r="K129" s="34" t="s">
        <v>66</v>
      </c>
      <c r="L129" s="80">
        <v>129</v>
      </c>
      <c r="M129" s="80"/>
      <c r="N129" s="74"/>
      <c r="O129" s="82" t="s">
        <v>311</v>
      </c>
      <c r="P129" s="84">
        <v>43511.85150462963</v>
      </c>
      <c r="Q129" s="82" t="s">
        <v>390</v>
      </c>
      <c r="R129" s="82"/>
      <c r="S129" s="82"/>
      <c r="T129" s="82"/>
      <c r="U129" s="82"/>
      <c r="V129" s="86" t="s">
        <v>570</v>
      </c>
      <c r="W129" s="84">
        <v>43511.85150462963</v>
      </c>
      <c r="X129" s="86" t="s">
        <v>671</v>
      </c>
      <c r="Y129" s="82"/>
      <c r="Z129" s="82"/>
      <c r="AA129" s="88" t="s">
        <v>805</v>
      </c>
      <c r="AB129" s="88" t="s">
        <v>802</v>
      </c>
      <c r="AC129" s="82" t="b">
        <v>0</v>
      </c>
      <c r="AD129" s="82">
        <v>0</v>
      </c>
      <c r="AE129" s="88" t="s">
        <v>904</v>
      </c>
      <c r="AF129" s="82" t="b">
        <v>0</v>
      </c>
      <c r="AG129" s="82" t="s">
        <v>914</v>
      </c>
      <c r="AH129" s="82"/>
      <c r="AI129" s="88" t="s">
        <v>879</v>
      </c>
      <c r="AJ129" s="82" t="b">
        <v>0</v>
      </c>
      <c r="AK129" s="82">
        <v>0</v>
      </c>
      <c r="AL129" s="88" t="s">
        <v>879</v>
      </c>
      <c r="AM129" s="82" t="s">
        <v>932</v>
      </c>
      <c r="AN129" s="82" t="b">
        <v>0</v>
      </c>
      <c r="AO129" s="88" t="s">
        <v>802</v>
      </c>
      <c r="AP129" s="82" t="s">
        <v>196</v>
      </c>
      <c r="AQ129" s="82">
        <v>0</v>
      </c>
      <c r="AR129" s="82">
        <v>0</v>
      </c>
      <c r="AS129" s="82"/>
      <c r="AT129" s="82"/>
      <c r="AU129" s="82"/>
      <c r="AV129" s="82"/>
      <c r="AW129" s="82"/>
      <c r="AX129" s="82"/>
      <c r="AY129" s="82"/>
      <c r="AZ129" s="82"/>
      <c r="BA129">
        <v>4</v>
      </c>
      <c r="BB129" s="81" t="str">
        <f>REPLACE(INDEX(GroupVertices[Group],MATCH(Edges[[#This Row],[Vertex 1]],GroupVertices[Vertex],0)),1,1,"")</f>
        <v>1</v>
      </c>
      <c r="BC129" s="81" t="str">
        <f>REPLACE(INDEX(GroupVertices[Group],MATCH(Edges[[#This Row],[Vertex 2]],GroupVertices[Vertex],0)),1,1,"")</f>
        <v>1</v>
      </c>
      <c r="BD129" s="48">
        <v>2</v>
      </c>
      <c r="BE129" s="49">
        <v>8.333333333333334</v>
      </c>
      <c r="BF129" s="48">
        <v>3</v>
      </c>
      <c r="BG129" s="49">
        <v>12.5</v>
      </c>
      <c r="BH129" s="34"/>
      <c r="BI129" s="34"/>
      <c r="BJ129" s="48">
        <v>19</v>
      </c>
      <c r="BK129" s="49">
        <v>79.16666666666667</v>
      </c>
      <c r="BL129" s="48">
        <v>24</v>
      </c>
      <c r="BM129" s="48">
        <v>0</v>
      </c>
      <c r="BN129" s="49">
        <v>0</v>
      </c>
    </row>
    <row r="130" spans="1:66" ht="15">
      <c r="A130" s="66" t="s">
        <v>264</v>
      </c>
      <c r="B130" s="66" t="s">
        <v>264</v>
      </c>
      <c r="C130" s="67" t="s">
        <v>1535</v>
      </c>
      <c r="D130" s="68">
        <v>3</v>
      </c>
      <c r="E130" s="69" t="s">
        <v>132</v>
      </c>
      <c r="F130" s="70">
        <v>32</v>
      </c>
      <c r="G130" s="67"/>
      <c r="H130" s="71"/>
      <c r="I130" s="72"/>
      <c r="J130" s="72"/>
      <c r="K130" s="34" t="s">
        <v>65</v>
      </c>
      <c r="L130" s="80">
        <v>130</v>
      </c>
      <c r="M130" s="80"/>
      <c r="N130" s="74"/>
      <c r="O130" s="82" t="s">
        <v>196</v>
      </c>
      <c r="P130" s="84">
        <v>43513.849803240744</v>
      </c>
      <c r="Q130" s="82" t="s">
        <v>391</v>
      </c>
      <c r="R130" s="86" t="s">
        <v>460</v>
      </c>
      <c r="S130" s="82" t="s">
        <v>489</v>
      </c>
      <c r="T130" s="82" t="s">
        <v>517</v>
      </c>
      <c r="U130" s="82"/>
      <c r="V130" s="86" t="s">
        <v>581</v>
      </c>
      <c r="W130" s="84">
        <v>43513.849803240744</v>
      </c>
      <c r="X130" s="86" t="s">
        <v>672</v>
      </c>
      <c r="Y130" s="82"/>
      <c r="Z130" s="82"/>
      <c r="AA130" s="88" t="s">
        <v>806</v>
      </c>
      <c r="AB130" s="82"/>
      <c r="AC130" s="82" t="b">
        <v>0</v>
      </c>
      <c r="AD130" s="82">
        <v>1</v>
      </c>
      <c r="AE130" s="88" t="s">
        <v>879</v>
      </c>
      <c r="AF130" s="82" t="b">
        <v>0</v>
      </c>
      <c r="AG130" s="82" t="s">
        <v>915</v>
      </c>
      <c r="AH130" s="82"/>
      <c r="AI130" s="88" t="s">
        <v>879</v>
      </c>
      <c r="AJ130" s="82" t="b">
        <v>0</v>
      </c>
      <c r="AK130" s="82">
        <v>0</v>
      </c>
      <c r="AL130" s="88" t="s">
        <v>879</v>
      </c>
      <c r="AM130" s="82" t="s">
        <v>937</v>
      </c>
      <c r="AN130" s="82" t="b">
        <v>0</v>
      </c>
      <c r="AO130" s="88" t="s">
        <v>806</v>
      </c>
      <c r="AP130" s="82" t="s">
        <v>196</v>
      </c>
      <c r="AQ130" s="82">
        <v>0</v>
      </c>
      <c r="AR130" s="82">
        <v>0</v>
      </c>
      <c r="AS130" s="82"/>
      <c r="AT130" s="82"/>
      <c r="AU130" s="82"/>
      <c r="AV130" s="82"/>
      <c r="AW130" s="82"/>
      <c r="AX130" s="82"/>
      <c r="AY130" s="82"/>
      <c r="AZ130" s="82"/>
      <c r="BA130">
        <v>1</v>
      </c>
      <c r="BB130" s="81" t="str">
        <f>REPLACE(INDEX(GroupVertices[Group],MATCH(Edges[[#This Row],[Vertex 1]],GroupVertices[Vertex],0)),1,1,"")</f>
        <v>1</v>
      </c>
      <c r="BC130" s="81" t="str">
        <f>REPLACE(INDEX(GroupVertices[Group],MATCH(Edges[[#This Row],[Vertex 2]],GroupVertices[Vertex],0)),1,1,"")</f>
        <v>1</v>
      </c>
      <c r="BD130" s="48">
        <v>0</v>
      </c>
      <c r="BE130" s="49">
        <v>0</v>
      </c>
      <c r="BF130" s="48">
        <v>0</v>
      </c>
      <c r="BG130" s="49">
        <v>0</v>
      </c>
      <c r="BH130" s="34"/>
      <c r="BI130" s="34"/>
      <c r="BJ130" s="48">
        <v>8</v>
      </c>
      <c r="BK130" s="49">
        <v>100</v>
      </c>
      <c r="BL130" s="48">
        <v>8</v>
      </c>
      <c r="BM130" s="48">
        <v>0</v>
      </c>
      <c r="BN130" s="49">
        <v>0</v>
      </c>
    </row>
    <row r="131" spans="1:66" ht="15">
      <c r="A131" s="66" t="s">
        <v>250</v>
      </c>
      <c r="B131" s="66" t="s">
        <v>264</v>
      </c>
      <c r="C131" s="67" t="s">
        <v>1535</v>
      </c>
      <c r="D131" s="68">
        <v>3</v>
      </c>
      <c r="E131" s="69" t="s">
        <v>132</v>
      </c>
      <c r="F131" s="70">
        <v>32</v>
      </c>
      <c r="G131" s="67"/>
      <c r="H131" s="71"/>
      <c r="I131" s="72"/>
      <c r="J131" s="72"/>
      <c r="K131" s="34" t="s">
        <v>65</v>
      </c>
      <c r="L131" s="80">
        <v>131</v>
      </c>
      <c r="M131" s="80"/>
      <c r="N131" s="74"/>
      <c r="O131" s="82" t="s">
        <v>311</v>
      </c>
      <c r="P131" s="84">
        <v>43514.58204861111</v>
      </c>
      <c r="Q131" s="82" t="s">
        <v>392</v>
      </c>
      <c r="R131" s="82"/>
      <c r="S131" s="82"/>
      <c r="T131" s="82"/>
      <c r="U131" s="82"/>
      <c r="V131" s="86" t="s">
        <v>570</v>
      </c>
      <c r="W131" s="84">
        <v>43514.58204861111</v>
      </c>
      <c r="X131" s="86" t="s">
        <v>673</v>
      </c>
      <c r="Y131" s="82"/>
      <c r="Z131" s="82"/>
      <c r="AA131" s="88" t="s">
        <v>807</v>
      </c>
      <c r="AB131" s="88" t="s">
        <v>806</v>
      </c>
      <c r="AC131" s="82" t="b">
        <v>0</v>
      </c>
      <c r="AD131" s="82">
        <v>1</v>
      </c>
      <c r="AE131" s="88" t="s">
        <v>905</v>
      </c>
      <c r="AF131" s="82" t="b">
        <v>0</v>
      </c>
      <c r="AG131" s="82" t="s">
        <v>914</v>
      </c>
      <c r="AH131" s="82"/>
      <c r="AI131" s="88" t="s">
        <v>879</v>
      </c>
      <c r="AJ131" s="82" t="b">
        <v>0</v>
      </c>
      <c r="AK131" s="82">
        <v>0</v>
      </c>
      <c r="AL131" s="88" t="s">
        <v>879</v>
      </c>
      <c r="AM131" s="82" t="s">
        <v>935</v>
      </c>
      <c r="AN131" s="82" t="b">
        <v>0</v>
      </c>
      <c r="AO131" s="88" t="s">
        <v>806</v>
      </c>
      <c r="AP131" s="82" t="s">
        <v>196</v>
      </c>
      <c r="AQ131" s="82">
        <v>0</v>
      </c>
      <c r="AR131" s="82">
        <v>0</v>
      </c>
      <c r="AS131" s="82"/>
      <c r="AT131" s="82"/>
      <c r="AU131" s="82"/>
      <c r="AV131" s="82"/>
      <c r="AW131" s="82"/>
      <c r="AX131" s="82"/>
      <c r="AY131" s="82"/>
      <c r="AZ131" s="82"/>
      <c r="BA131">
        <v>1</v>
      </c>
      <c r="BB131" s="81" t="str">
        <f>REPLACE(INDEX(GroupVertices[Group],MATCH(Edges[[#This Row],[Vertex 1]],GroupVertices[Vertex],0)),1,1,"")</f>
        <v>1</v>
      </c>
      <c r="BC131" s="81" t="str">
        <f>REPLACE(INDEX(GroupVertices[Group],MATCH(Edges[[#This Row],[Vertex 2]],GroupVertices[Vertex],0)),1,1,"")</f>
        <v>1</v>
      </c>
      <c r="BD131" s="48">
        <v>2</v>
      </c>
      <c r="BE131" s="49">
        <v>28.571428571428573</v>
      </c>
      <c r="BF131" s="48">
        <v>0</v>
      </c>
      <c r="BG131" s="49">
        <v>0</v>
      </c>
      <c r="BH131" s="34"/>
      <c r="BI131" s="34"/>
      <c r="BJ131" s="48">
        <v>5</v>
      </c>
      <c r="BK131" s="49">
        <v>71.42857142857143</v>
      </c>
      <c r="BL131" s="48">
        <v>7</v>
      </c>
      <c r="BM131" s="48">
        <v>0</v>
      </c>
      <c r="BN131" s="49">
        <v>0</v>
      </c>
    </row>
    <row r="132" spans="1:66" ht="15">
      <c r="A132" s="66" t="s">
        <v>265</v>
      </c>
      <c r="B132" s="66" t="s">
        <v>265</v>
      </c>
      <c r="C132" s="67" t="s">
        <v>1535</v>
      </c>
      <c r="D132" s="68">
        <v>3</v>
      </c>
      <c r="E132" s="69" t="s">
        <v>132</v>
      </c>
      <c r="F132" s="70">
        <v>32</v>
      </c>
      <c r="G132" s="67"/>
      <c r="H132" s="71"/>
      <c r="I132" s="72"/>
      <c r="J132" s="72"/>
      <c r="K132" s="34" t="s">
        <v>65</v>
      </c>
      <c r="L132" s="80">
        <v>132</v>
      </c>
      <c r="M132" s="80"/>
      <c r="N132" s="74"/>
      <c r="O132" s="82" t="s">
        <v>196</v>
      </c>
      <c r="P132" s="84">
        <v>43508.77</v>
      </c>
      <c r="Q132" s="82" t="s">
        <v>393</v>
      </c>
      <c r="R132" s="82"/>
      <c r="S132" s="82"/>
      <c r="T132" s="82" t="s">
        <v>518</v>
      </c>
      <c r="U132" s="82"/>
      <c r="V132" s="86" t="s">
        <v>582</v>
      </c>
      <c r="W132" s="84">
        <v>43508.77</v>
      </c>
      <c r="X132" s="86" t="s">
        <v>674</v>
      </c>
      <c r="Y132" s="82"/>
      <c r="Z132" s="82"/>
      <c r="AA132" s="88" t="s">
        <v>808</v>
      </c>
      <c r="AB132" s="82"/>
      <c r="AC132" s="82" t="b">
        <v>0</v>
      </c>
      <c r="AD132" s="82">
        <v>7</v>
      </c>
      <c r="AE132" s="88" t="s">
        <v>879</v>
      </c>
      <c r="AF132" s="82" t="b">
        <v>0</v>
      </c>
      <c r="AG132" s="82" t="s">
        <v>914</v>
      </c>
      <c r="AH132" s="82"/>
      <c r="AI132" s="88" t="s">
        <v>879</v>
      </c>
      <c r="AJ132" s="82" t="b">
        <v>0</v>
      </c>
      <c r="AK132" s="82">
        <v>4</v>
      </c>
      <c r="AL132" s="88" t="s">
        <v>879</v>
      </c>
      <c r="AM132" s="82" t="s">
        <v>928</v>
      </c>
      <c r="AN132" s="82" t="b">
        <v>0</v>
      </c>
      <c r="AO132" s="88" t="s">
        <v>808</v>
      </c>
      <c r="AP132" s="82" t="s">
        <v>312</v>
      </c>
      <c r="AQ132" s="82">
        <v>0</v>
      </c>
      <c r="AR132" s="82">
        <v>0</v>
      </c>
      <c r="AS132" s="82"/>
      <c r="AT132" s="82"/>
      <c r="AU132" s="82"/>
      <c r="AV132" s="82"/>
      <c r="AW132" s="82"/>
      <c r="AX132" s="82"/>
      <c r="AY132" s="82"/>
      <c r="AZ132" s="82"/>
      <c r="BA132">
        <v>1</v>
      </c>
      <c r="BB132" s="81" t="str">
        <f>REPLACE(INDEX(GroupVertices[Group],MATCH(Edges[[#This Row],[Vertex 1]],GroupVertices[Vertex],0)),1,1,"")</f>
        <v>1</v>
      </c>
      <c r="BC132" s="81" t="str">
        <f>REPLACE(INDEX(GroupVertices[Group],MATCH(Edges[[#This Row],[Vertex 2]],GroupVertices[Vertex],0)),1,1,"")</f>
        <v>1</v>
      </c>
      <c r="BD132" s="48">
        <v>0</v>
      </c>
      <c r="BE132" s="49">
        <v>0</v>
      </c>
      <c r="BF132" s="48">
        <v>1</v>
      </c>
      <c r="BG132" s="49">
        <v>3.7037037037037037</v>
      </c>
      <c r="BH132" s="34"/>
      <c r="BI132" s="34"/>
      <c r="BJ132" s="48">
        <v>26</v>
      </c>
      <c r="BK132" s="49">
        <v>96.29629629629629</v>
      </c>
      <c r="BL132" s="48">
        <v>27</v>
      </c>
      <c r="BM132" s="48">
        <v>0</v>
      </c>
      <c r="BN132" s="49">
        <v>0</v>
      </c>
    </row>
    <row r="133" spans="1:66" ht="15">
      <c r="A133" s="66" t="s">
        <v>265</v>
      </c>
      <c r="B133" s="66" t="s">
        <v>250</v>
      </c>
      <c r="C133" s="67" t="s">
        <v>2660</v>
      </c>
      <c r="D133" s="68">
        <v>3.6</v>
      </c>
      <c r="E133" s="69" t="s">
        <v>136</v>
      </c>
      <c r="F133" s="70">
        <v>31.35</v>
      </c>
      <c r="G133" s="67"/>
      <c r="H133" s="71"/>
      <c r="I133" s="72"/>
      <c r="J133" s="72"/>
      <c r="K133" s="34" t="s">
        <v>66</v>
      </c>
      <c r="L133" s="80">
        <v>133</v>
      </c>
      <c r="M133" s="80"/>
      <c r="N133" s="74"/>
      <c r="O133" s="82" t="s">
        <v>311</v>
      </c>
      <c r="P133" s="84">
        <v>43510.96026620371</v>
      </c>
      <c r="Q133" s="82" t="s">
        <v>394</v>
      </c>
      <c r="R133" s="82"/>
      <c r="S133" s="82"/>
      <c r="T133" s="82"/>
      <c r="U133" s="82"/>
      <c r="V133" s="86" t="s">
        <v>582</v>
      </c>
      <c r="W133" s="84">
        <v>43510.96026620371</v>
      </c>
      <c r="X133" s="86" t="s">
        <v>675</v>
      </c>
      <c r="Y133" s="82"/>
      <c r="Z133" s="82"/>
      <c r="AA133" s="88" t="s">
        <v>809</v>
      </c>
      <c r="AB133" s="88" t="s">
        <v>837</v>
      </c>
      <c r="AC133" s="82" t="b">
        <v>0</v>
      </c>
      <c r="AD133" s="82">
        <v>1</v>
      </c>
      <c r="AE133" s="88" t="s">
        <v>883</v>
      </c>
      <c r="AF133" s="82" t="b">
        <v>0</v>
      </c>
      <c r="AG133" s="82" t="s">
        <v>914</v>
      </c>
      <c r="AH133" s="82"/>
      <c r="AI133" s="88" t="s">
        <v>879</v>
      </c>
      <c r="AJ133" s="82" t="b">
        <v>0</v>
      </c>
      <c r="AK133" s="82">
        <v>0</v>
      </c>
      <c r="AL133" s="88" t="s">
        <v>879</v>
      </c>
      <c r="AM133" s="82" t="s">
        <v>928</v>
      </c>
      <c r="AN133" s="82" t="b">
        <v>0</v>
      </c>
      <c r="AO133" s="88" t="s">
        <v>837</v>
      </c>
      <c r="AP133" s="82" t="s">
        <v>196</v>
      </c>
      <c r="AQ133" s="82">
        <v>0</v>
      </c>
      <c r="AR133" s="82">
        <v>0</v>
      </c>
      <c r="AS133" s="82"/>
      <c r="AT133" s="82"/>
      <c r="AU133" s="82"/>
      <c r="AV133" s="82"/>
      <c r="AW133" s="82"/>
      <c r="AX133" s="82"/>
      <c r="AY133" s="82"/>
      <c r="AZ133" s="82"/>
      <c r="BA133">
        <v>4</v>
      </c>
      <c r="BB133" s="81" t="str">
        <f>REPLACE(INDEX(GroupVertices[Group],MATCH(Edges[[#This Row],[Vertex 1]],GroupVertices[Vertex],0)),1,1,"")</f>
        <v>1</v>
      </c>
      <c r="BC133" s="81" t="str">
        <f>REPLACE(INDEX(GroupVertices[Group],MATCH(Edges[[#This Row],[Vertex 2]],GroupVertices[Vertex],0)),1,1,"")</f>
        <v>1</v>
      </c>
      <c r="BD133" s="48">
        <v>4</v>
      </c>
      <c r="BE133" s="49">
        <v>22.22222222222222</v>
      </c>
      <c r="BF133" s="48">
        <v>0</v>
      </c>
      <c r="BG133" s="49">
        <v>0</v>
      </c>
      <c r="BH133" s="34"/>
      <c r="BI133" s="34"/>
      <c r="BJ133" s="48">
        <v>14</v>
      </c>
      <c r="BK133" s="49">
        <v>77.77777777777777</v>
      </c>
      <c r="BL133" s="48">
        <v>18</v>
      </c>
      <c r="BM133" s="48">
        <v>0</v>
      </c>
      <c r="BN133" s="49">
        <v>0</v>
      </c>
    </row>
    <row r="134" spans="1:66" ht="15">
      <c r="A134" s="66" t="s">
        <v>265</v>
      </c>
      <c r="B134" s="66" t="s">
        <v>250</v>
      </c>
      <c r="C134" s="67" t="s">
        <v>2660</v>
      </c>
      <c r="D134" s="68">
        <v>3.6</v>
      </c>
      <c r="E134" s="69" t="s">
        <v>136</v>
      </c>
      <c r="F134" s="70">
        <v>31.35</v>
      </c>
      <c r="G134" s="67"/>
      <c r="H134" s="71"/>
      <c r="I134" s="72"/>
      <c r="J134" s="72"/>
      <c r="K134" s="34" t="s">
        <v>66</v>
      </c>
      <c r="L134" s="80">
        <v>134</v>
      </c>
      <c r="M134" s="80"/>
      <c r="N134" s="74"/>
      <c r="O134" s="82" t="s">
        <v>311</v>
      </c>
      <c r="P134" s="84">
        <v>43514.89403935185</v>
      </c>
      <c r="Q134" s="82" t="s">
        <v>395</v>
      </c>
      <c r="R134" s="82"/>
      <c r="S134" s="82"/>
      <c r="T134" s="82"/>
      <c r="U134" s="82"/>
      <c r="V134" s="86" t="s">
        <v>582</v>
      </c>
      <c r="W134" s="84">
        <v>43514.89403935185</v>
      </c>
      <c r="X134" s="86" t="s">
        <v>676</v>
      </c>
      <c r="Y134" s="82"/>
      <c r="Z134" s="82"/>
      <c r="AA134" s="88" t="s">
        <v>810</v>
      </c>
      <c r="AB134" s="88" t="s">
        <v>814</v>
      </c>
      <c r="AC134" s="82" t="b">
        <v>0</v>
      </c>
      <c r="AD134" s="82">
        <v>1</v>
      </c>
      <c r="AE134" s="88" t="s">
        <v>883</v>
      </c>
      <c r="AF134" s="82" t="b">
        <v>0</v>
      </c>
      <c r="AG134" s="82" t="s">
        <v>914</v>
      </c>
      <c r="AH134" s="82"/>
      <c r="AI134" s="88" t="s">
        <v>879</v>
      </c>
      <c r="AJ134" s="82" t="b">
        <v>0</v>
      </c>
      <c r="AK134" s="82">
        <v>0</v>
      </c>
      <c r="AL134" s="88" t="s">
        <v>879</v>
      </c>
      <c r="AM134" s="82" t="s">
        <v>930</v>
      </c>
      <c r="AN134" s="82" t="b">
        <v>0</v>
      </c>
      <c r="AO134" s="88" t="s">
        <v>814</v>
      </c>
      <c r="AP134" s="82" t="s">
        <v>196</v>
      </c>
      <c r="AQ134" s="82">
        <v>0</v>
      </c>
      <c r="AR134" s="82">
        <v>0</v>
      </c>
      <c r="AS134" s="82"/>
      <c r="AT134" s="82"/>
      <c r="AU134" s="82"/>
      <c r="AV134" s="82"/>
      <c r="AW134" s="82"/>
      <c r="AX134" s="82"/>
      <c r="AY134" s="82"/>
      <c r="AZ134" s="82"/>
      <c r="BA134">
        <v>4</v>
      </c>
      <c r="BB134" s="81" t="str">
        <f>REPLACE(INDEX(GroupVertices[Group],MATCH(Edges[[#This Row],[Vertex 1]],GroupVertices[Vertex],0)),1,1,"")</f>
        <v>1</v>
      </c>
      <c r="BC134" s="81" t="str">
        <f>REPLACE(INDEX(GroupVertices[Group],MATCH(Edges[[#This Row],[Vertex 2]],GroupVertices[Vertex],0)),1,1,"")</f>
        <v>1</v>
      </c>
      <c r="BD134" s="48">
        <v>1</v>
      </c>
      <c r="BE134" s="49">
        <v>33.333333333333336</v>
      </c>
      <c r="BF134" s="48">
        <v>0</v>
      </c>
      <c r="BG134" s="49">
        <v>0</v>
      </c>
      <c r="BH134" s="34"/>
      <c r="BI134" s="34"/>
      <c r="BJ134" s="48">
        <v>2</v>
      </c>
      <c r="BK134" s="49">
        <v>66.66666666666667</v>
      </c>
      <c r="BL134" s="48">
        <v>3</v>
      </c>
      <c r="BM134" s="48">
        <v>0</v>
      </c>
      <c r="BN134" s="49">
        <v>0</v>
      </c>
    </row>
    <row r="135" spans="1:66" ht="15">
      <c r="A135" s="66" t="s">
        <v>250</v>
      </c>
      <c r="B135" s="66" t="s">
        <v>265</v>
      </c>
      <c r="C135" s="67" t="s">
        <v>1535</v>
      </c>
      <c r="D135" s="68">
        <v>3</v>
      </c>
      <c r="E135" s="69" t="s">
        <v>132</v>
      </c>
      <c r="F135" s="70">
        <v>32</v>
      </c>
      <c r="G135" s="67"/>
      <c r="H135" s="71"/>
      <c r="I135" s="72"/>
      <c r="J135" s="72"/>
      <c r="K135" s="34" t="s">
        <v>66</v>
      </c>
      <c r="L135" s="80">
        <v>135</v>
      </c>
      <c r="M135" s="80"/>
      <c r="N135" s="74"/>
      <c r="O135" s="82" t="s">
        <v>312</v>
      </c>
      <c r="P135" s="84">
        <v>43508.77061342593</v>
      </c>
      <c r="Q135" s="82" t="s">
        <v>393</v>
      </c>
      <c r="R135" s="82"/>
      <c r="S135" s="82"/>
      <c r="T135" s="82" t="s">
        <v>518</v>
      </c>
      <c r="U135" s="82"/>
      <c r="V135" s="86" t="s">
        <v>570</v>
      </c>
      <c r="W135" s="84">
        <v>43508.77061342593</v>
      </c>
      <c r="X135" s="86" t="s">
        <v>677</v>
      </c>
      <c r="Y135" s="82"/>
      <c r="Z135" s="82"/>
      <c r="AA135" s="88" t="s">
        <v>811</v>
      </c>
      <c r="AB135" s="82"/>
      <c r="AC135" s="82" t="b">
        <v>0</v>
      </c>
      <c r="AD135" s="82">
        <v>0</v>
      </c>
      <c r="AE135" s="88" t="s">
        <v>879</v>
      </c>
      <c r="AF135" s="82" t="b">
        <v>0</v>
      </c>
      <c r="AG135" s="82" t="s">
        <v>914</v>
      </c>
      <c r="AH135" s="82"/>
      <c r="AI135" s="88" t="s">
        <v>879</v>
      </c>
      <c r="AJ135" s="82" t="b">
        <v>0</v>
      </c>
      <c r="AK135" s="82">
        <v>4</v>
      </c>
      <c r="AL135" s="88" t="s">
        <v>808</v>
      </c>
      <c r="AM135" s="82" t="s">
        <v>930</v>
      </c>
      <c r="AN135" s="82" t="b">
        <v>0</v>
      </c>
      <c r="AO135" s="88" t="s">
        <v>808</v>
      </c>
      <c r="AP135" s="82" t="s">
        <v>196</v>
      </c>
      <c r="AQ135" s="82">
        <v>0</v>
      </c>
      <c r="AR135" s="82">
        <v>0</v>
      </c>
      <c r="AS135" s="82"/>
      <c r="AT135" s="82"/>
      <c r="AU135" s="82"/>
      <c r="AV135" s="82"/>
      <c r="AW135" s="82"/>
      <c r="AX135" s="82"/>
      <c r="AY135" s="82"/>
      <c r="AZ135" s="82"/>
      <c r="BA135">
        <v>1</v>
      </c>
      <c r="BB135" s="81" t="str">
        <f>REPLACE(INDEX(GroupVertices[Group],MATCH(Edges[[#This Row],[Vertex 1]],GroupVertices[Vertex],0)),1,1,"")</f>
        <v>1</v>
      </c>
      <c r="BC135" s="81" t="str">
        <f>REPLACE(INDEX(GroupVertices[Group],MATCH(Edges[[#This Row],[Vertex 2]],GroupVertices[Vertex],0)),1,1,"")</f>
        <v>1</v>
      </c>
      <c r="BD135" s="48">
        <v>0</v>
      </c>
      <c r="BE135" s="49">
        <v>0</v>
      </c>
      <c r="BF135" s="48">
        <v>1</v>
      </c>
      <c r="BG135" s="49">
        <v>3.7037037037037037</v>
      </c>
      <c r="BH135" s="34"/>
      <c r="BI135" s="34"/>
      <c r="BJ135" s="48">
        <v>26</v>
      </c>
      <c r="BK135" s="49">
        <v>96.29629629629629</v>
      </c>
      <c r="BL135" s="48">
        <v>27</v>
      </c>
      <c r="BM135" s="48">
        <v>0</v>
      </c>
      <c r="BN135" s="49">
        <v>0</v>
      </c>
    </row>
    <row r="136" spans="1:66" ht="15">
      <c r="A136" s="66" t="s">
        <v>250</v>
      </c>
      <c r="B136" s="66" t="s">
        <v>265</v>
      </c>
      <c r="C136" s="67" t="s">
        <v>2660</v>
      </c>
      <c r="D136" s="68">
        <v>3.6</v>
      </c>
      <c r="E136" s="69" t="s">
        <v>136</v>
      </c>
      <c r="F136" s="70">
        <v>31.35</v>
      </c>
      <c r="G136" s="67"/>
      <c r="H136" s="71"/>
      <c r="I136" s="72"/>
      <c r="J136" s="72"/>
      <c r="K136" s="34" t="s">
        <v>66</v>
      </c>
      <c r="L136" s="80">
        <v>136</v>
      </c>
      <c r="M136" s="80"/>
      <c r="N136" s="74"/>
      <c r="O136" s="82" t="s">
        <v>311</v>
      </c>
      <c r="P136" s="84">
        <v>43508.77243055555</v>
      </c>
      <c r="Q136" s="82" t="s">
        <v>396</v>
      </c>
      <c r="R136" s="82"/>
      <c r="S136" s="82"/>
      <c r="T136" s="82"/>
      <c r="U136" s="82"/>
      <c r="V136" s="86" t="s">
        <v>570</v>
      </c>
      <c r="W136" s="84">
        <v>43508.77243055555</v>
      </c>
      <c r="X136" s="86" t="s">
        <v>678</v>
      </c>
      <c r="Y136" s="82"/>
      <c r="Z136" s="82"/>
      <c r="AA136" s="88" t="s">
        <v>812</v>
      </c>
      <c r="AB136" s="88" t="s">
        <v>808</v>
      </c>
      <c r="AC136" s="82" t="b">
        <v>0</v>
      </c>
      <c r="AD136" s="82">
        <v>5</v>
      </c>
      <c r="AE136" s="88" t="s">
        <v>906</v>
      </c>
      <c r="AF136" s="82" t="b">
        <v>0</v>
      </c>
      <c r="AG136" s="82" t="s">
        <v>914</v>
      </c>
      <c r="AH136" s="82"/>
      <c r="AI136" s="88" t="s">
        <v>879</v>
      </c>
      <c r="AJ136" s="82" t="b">
        <v>0</v>
      </c>
      <c r="AK136" s="82">
        <v>1</v>
      </c>
      <c r="AL136" s="88" t="s">
        <v>879</v>
      </c>
      <c r="AM136" s="82" t="s">
        <v>930</v>
      </c>
      <c r="AN136" s="82" t="b">
        <v>0</v>
      </c>
      <c r="AO136" s="88" t="s">
        <v>808</v>
      </c>
      <c r="AP136" s="82" t="s">
        <v>196</v>
      </c>
      <c r="AQ136" s="82">
        <v>0</v>
      </c>
      <c r="AR136" s="82">
        <v>0</v>
      </c>
      <c r="AS136" s="82"/>
      <c r="AT136" s="82"/>
      <c r="AU136" s="82"/>
      <c r="AV136" s="82"/>
      <c r="AW136" s="82"/>
      <c r="AX136" s="82"/>
      <c r="AY136" s="82"/>
      <c r="AZ136" s="82"/>
      <c r="BA136">
        <v>4</v>
      </c>
      <c r="BB136" s="81" t="str">
        <f>REPLACE(INDEX(GroupVertices[Group],MATCH(Edges[[#This Row],[Vertex 1]],GroupVertices[Vertex],0)),1,1,"")</f>
        <v>1</v>
      </c>
      <c r="BC136" s="81" t="str">
        <f>REPLACE(INDEX(GroupVertices[Group],MATCH(Edges[[#This Row],[Vertex 2]],GroupVertices[Vertex],0)),1,1,"")</f>
        <v>1</v>
      </c>
      <c r="BD136" s="48">
        <v>1</v>
      </c>
      <c r="BE136" s="49">
        <v>4</v>
      </c>
      <c r="BF136" s="48">
        <v>0</v>
      </c>
      <c r="BG136" s="49">
        <v>0</v>
      </c>
      <c r="BH136" s="34"/>
      <c r="BI136" s="34"/>
      <c r="BJ136" s="48">
        <v>24</v>
      </c>
      <c r="BK136" s="49">
        <v>96</v>
      </c>
      <c r="BL136" s="48">
        <v>25</v>
      </c>
      <c r="BM136" s="48">
        <v>0</v>
      </c>
      <c r="BN136" s="49">
        <v>0</v>
      </c>
    </row>
    <row r="137" spans="1:66" ht="15">
      <c r="A137" s="66" t="s">
        <v>250</v>
      </c>
      <c r="B137" s="66" t="s">
        <v>265</v>
      </c>
      <c r="C137" s="67" t="s">
        <v>2660</v>
      </c>
      <c r="D137" s="68">
        <v>3.6</v>
      </c>
      <c r="E137" s="69" t="s">
        <v>136</v>
      </c>
      <c r="F137" s="70">
        <v>31.35</v>
      </c>
      <c r="G137" s="67"/>
      <c r="H137" s="71"/>
      <c r="I137" s="72"/>
      <c r="J137" s="72"/>
      <c r="K137" s="34" t="s">
        <v>66</v>
      </c>
      <c r="L137" s="80">
        <v>137</v>
      </c>
      <c r="M137" s="80"/>
      <c r="N137" s="74"/>
      <c r="O137" s="82" t="s">
        <v>311</v>
      </c>
      <c r="P137" s="84">
        <v>43511.729155092595</v>
      </c>
      <c r="Q137" s="82" t="s">
        <v>397</v>
      </c>
      <c r="R137" s="82"/>
      <c r="S137" s="82"/>
      <c r="T137" s="82"/>
      <c r="U137" s="82"/>
      <c r="V137" s="86" t="s">
        <v>570</v>
      </c>
      <c r="W137" s="84">
        <v>43511.729155092595</v>
      </c>
      <c r="X137" s="86" t="s">
        <v>679</v>
      </c>
      <c r="Y137" s="82"/>
      <c r="Z137" s="82"/>
      <c r="AA137" s="88" t="s">
        <v>813</v>
      </c>
      <c r="AB137" s="88" t="s">
        <v>809</v>
      </c>
      <c r="AC137" s="82" t="b">
        <v>0</v>
      </c>
      <c r="AD137" s="82">
        <v>0</v>
      </c>
      <c r="AE137" s="88" t="s">
        <v>906</v>
      </c>
      <c r="AF137" s="82" t="b">
        <v>0</v>
      </c>
      <c r="AG137" s="82" t="s">
        <v>914</v>
      </c>
      <c r="AH137" s="82"/>
      <c r="AI137" s="88" t="s">
        <v>879</v>
      </c>
      <c r="AJ137" s="82" t="b">
        <v>0</v>
      </c>
      <c r="AK137" s="82">
        <v>0</v>
      </c>
      <c r="AL137" s="88" t="s">
        <v>879</v>
      </c>
      <c r="AM137" s="82" t="s">
        <v>928</v>
      </c>
      <c r="AN137" s="82" t="b">
        <v>0</v>
      </c>
      <c r="AO137" s="88" t="s">
        <v>809</v>
      </c>
      <c r="AP137" s="82" t="s">
        <v>196</v>
      </c>
      <c r="AQ137" s="82">
        <v>0</v>
      </c>
      <c r="AR137" s="82">
        <v>0</v>
      </c>
      <c r="AS137" s="82"/>
      <c r="AT137" s="82"/>
      <c r="AU137" s="82"/>
      <c r="AV137" s="82"/>
      <c r="AW137" s="82"/>
      <c r="AX137" s="82"/>
      <c r="AY137" s="82"/>
      <c r="AZ137" s="82"/>
      <c r="BA137">
        <v>4</v>
      </c>
      <c r="BB137" s="81" t="str">
        <f>REPLACE(INDEX(GroupVertices[Group],MATCH(Edges[[#This Row],[Vertex 1]],GroupVertices[Vertex],0)),1,1,"")</f>
        <v>1</v>
      </c>
      <c r="BC137" s="81" t="str">
        <f>REPLACE(INDEX(GroupVertices[Group],MATCH(Edges[[#This Row],[Vertex 2]],GroupVertices[Vertex],0)),1,1,"")</f>
        <v>1</v>
      </c>
      <c r="BD137" s="48">
        <v>0</v>
      </c>
      <c r="BE137" s="49">
        <v>0</v>
      </c>
      <c r="BF137" s="48">
        <v>0</v>
      </c>
      <c r="BG137" s="49">
        <v>0</v>
      </c>
      <c r="BH137" s="34"/>
      <c r="BI137" s="34"/>
      <c r="BJ137" s="48">
        <v>4</v>
      </c>
      <c r="BK137" s="49">
        <v>100</v>
      </c>
      <c r="BL137" s="48">
        <v>4</v>
      </c>
      <c r="BM137" s="48">
        <v>0</v>
      </c>
      <c r="BN137" s="49">
        <v>0</v>
      </c>
    </row>
    <row r="138" spans="1:66" ht="15">
      <c r="A138" s="66" t="s">
        <v>250</v>
      </c>
      <c r="B138" s="66" t="s">
        <v>265</v>
      </c>
      <c r="C138" s="67" t="s">
        <v>1535</v>
      </c>
      <c r="D138" s="68">
        <v>3</v>
      </c>
      <c r="E138" s="69" t="s">
        <v>132</v>
      </c>
      <c r="F138" s="70">
        <v>32</v>
      </c>
      <c r="G138" s="67"/>
      <c r="H138" s="71"/>
      <c r="I138" s="72"/>
      <c r="J138" s="72"/>
      <c r="K138" s="34" t="s">
        <v>66</v>
      </c>
      <c r="L138" s="80">
        <v>138</v>
      </c>
      <c r="M138" s="80"/>
      <c r="N138" s="74"/>
      <c r="O138" s="82" t="s">
        <v>310</v>
      </c>
      <c r="P138" s="84">
        <v>43514.88506944444</v>
      </c>
      <c r="Q138" s="82" t="s">
        <v>398</v>
      </c>
      <c r="R138" s="86" t="s">
        <v>461</v>
      </c>
      <c r="S138" s="82" t="s">
        <v>473</v>
      </c>
      <c r="T138" s="82" t="s">
        <v>519</v>
      </c>
      <c r="U138" s="82"/>
      <c r="V138" s="86" t="s">
        <v>570</v>
      </c>
      <c r="W138" s="84">
        <v>43514.88506944444</v>
      </c>
      <c r="X138" s="86" t="s">
        <v>680</v>
      </c>
      <c r="Y138" s="82"/>
      <c r="Z138" s="82"/>
      <c r="AA138" s="88" t="s">
        <v>814</v>
      </c>
      <c r="AB138" s="82"/>
      <c r="AC138" s="82" t="b">
        <v>0</v>
      </c>
      <c r="AD138" s="82">
        <v>5</v>
      </c>
      <c r="AE138" s="88" t="s">
        <v>879</v>
      </c>
      <c r="AF138" s="82" t="b">
        <v>1</v>
      </c>
      <c r="AG138" s="82" t="s">
        <v>914</v>
      </c>
      <c r="AH138" s="82"/>
      <c r="AI138" s="88" t="s">
        <v>923</v>
      </c>
      <c r="AJ138" s="82" t="b">
        <v>0</v>
      </c>
      <c r="AK138" s="82">
        <v>1</v>
      </c>
      <c r="AL138" s="88" t="s">
        <v>879</v>
      </c>
      <c r="AM138" s="82" t="s">
        <v>928</v>
      </c>
      <c r="AN138" s="82" t="b">
        <v>0</v>
      </c>
      <c r="AO138" s="88" t="s">
        <v>814</v>
      </c>
      <c r="AP138" s="82" t="s">
        <v>196</v>
      </c>
      <c r="AQ138" s="82">
        <v>0</v>
      </c>
      <c r="AR138" s="82">
        <v>0</v>
      </c>
      <c r="AS138" s="82"/>
      <c r="AT138" s="82"/>
      <c r="AU138" s="82"/>
      <c r="AV138" s="82"/>
      <c r="AW138" s="82"/>
      <c r="AX138" s="82"/>
      <c r="AY138" s="82"/>
      <c r="AZ138" s="82"/>
      <c r="BA138">
        <v>1</v>
      </c>
      <c r="BB138" s="81" t="str">
        <f>REPLACE(INDEX(GroupVertices[Group],MATCH(Edges[[#This Row],[Vertex 1]],GroupVertices[Vertex],0)),1,1,"")</f>
        <v>1</v>
      </c>
      <c r="BC138" s="81" t="str">
        <f>REPLACE(INDEX(GroupVertices[Group],MATCH(Edges[[#This Row],[Vertex 2]],GroupVertices[Vertex],0)),1,1,"")</f>
        <v>1</v>
      </c>
      <c r="BD138" s="48">
        <v>1</v>
      </c>
      <c r="BE138" s="49">
        <v>10</v>
      </c>
      <c r="BF138" s="48">
        <v>1</v>
      </c>
      <c r="BG138" s="49">
        <v>10</v>
      </c>
      <c r="BH138" s="34"/>
      <c r="BI138" s="34"/>
      <c r="BJ138" s="48">
        <v>8</v>
      </c>
      <c r="BK138" s="49">
        <v>80</v>
      </c>
      <c r="BL138" s="48">
        <v>10</v>
      </c>
      <c r="BM138" s="48">
        <v>0</v>
      </c>
      <c r="BN138" s="49">
        <v>0</v>
      </c>
    </row>
    <row r="139" spans="1:66" ht="15">
      <c r="A139" s="66" t="s">
        <v>247</v>
      </c>
      <c r="B139" s="66" t="s">
        <v>250</v>
      </c>
      <c r="C139" s="67" t="s">
        <v>1535</v>
      </c>
      <c r="D139" s="68">
        <v>3</v>
      </c>
      <c r="E139" s="69" t="s">
        <v>132</v>
      </c>
      <c r="F139" s="70">
        <v>32</v>
      </c>
      <c r="G139" s="67"/>
      <c r="H139" s="71"/>
      <c r="I139" s="72"/>
      <c r="J139" s="72"/>
      <c r="K139" s="34" t="s">
        <v>66</v>
      </c>
      <c r="L139" s="80">
        <v>139</v>
      </c>
      <c r="M139" s="80"/>
      <c r="N139" s="74"/>
      <c r="O139" s="82" t="s">
        <v>310</v>
      </c>
      <c r="P139" s="84">
        <v>43515.33489583333</v>
      </c>
      <c r="Q139" s="82" t="s">
        <v>337</v>
      </c>
      <c r="R139" s="82"/>
      <c r="S139" s="82"/>
      <c r="T139" s="82"/>
      <c r="U139" s="82"/>
      <c r="V139" s="86" t="s">
        <v>568</v>
      </c>
      <c r="W139" s="84">
        <v>43515.33489583333</v>
      </c>
      <c r="X139" s="86" t="s">
        <v>611</v>
      </c>
      <c r="Y139" s="82"/>
      <c r="Z139" s="82"/>
      <c r="AA139" s="88" t="s">
        <v>745</v>
      </c>
      <c r="AB139" s="88" t="s">
        <v>860</v>
      </c>
      <c r="AC139" s="82" t="b">
        <v>0</v>
      </c>
      <c r="AD139" s="82">
        <v>0</v>
      </c>
      <c r="AE139" s="88" t="s">
        <v>889</v>
      </c>
      <c r="AF139" s="82" t="b">
        <v>0</v>
      </c>
      <c r="AG139" s="82" t="s">
        <v>914</v>
      </c>
      <c r="AH139" s="82"/>
      <c r="AI139" s="88" t="s">
        <v>879</v>
      </c>
      <c r="AJ139" s="82" t="b">
        <v>0</v>
      </c>
      <c r="AK139" s="82">
        <v>0</v>
      </c>
      <c r="AL139" s="88" t="s">
        <v>879</v>
      </c>
      <c r="AM139" s="82" t="s">
        <v>928</v>
      </c>
      <c r="AN139" s="82" t="b">
        <v>0</v>
      </c>
      <c r="AO139" s="88" t="s">
        <v>860</v>
      </c>
      <c r="AP139" s="82" t="s">
        <v>196</v>
      </c>
      <c r="AQ139" s="82">
        <v>0</v>
      </c>
      <c r="AR139" s="82">
        <v>0</v>
      </c>
      <c r="AS139" s="82"/>
      <c r="AT139" s="82"/>
      <c r="AU139" s="82"/>
      <c r="AV139" s="82"/>
      <c r="AW139" s="82"/>
      <c r="AX139" s="82"/>
      <c r="AY139" s="82"/>
      <c r="AZ139" s="82"/>
      <c r="BA139">
        <v>1</v>
      </c>
      <c r="BB139" s="81" t="str">
        <f>REPLACE(INDEX(GroupVertices[Group],MATCH(Edges[[#This Row],[Vertex 1]],GroupVertices[Vertex],0)),1,1,"")</f>
        <v>8</v>
      </c>
      <c r="BC139" s="81" t="str">
        <f>REPLACE(INDEX(GroupVertices[Group],MATCH(Edges[[#This Row],[Vertex 2]],GroupVertices[Vertex],0)),1,1,"")</f>
        <v>1</v>
      </c>
      <c r="BD139" s="48"/>
      <c r="BE139" s="49"/>
      <c r="BF139" s="48"/>
      <c r="BG139" s="49"/>
      <c r="BH139" s="34"/>
      <c r="BI139" s="34"/>
      <c r="BJ139" s="48"/>
      <c r="BK139" s="49"/>
      <c r="BL139" s="48"/>
      <c r="BM139" s="48"/>
      <c r="BN139" s="49"/>
    </row>
    <row r="140" spans="1:66" ht="15">
      <c r="A140" s="66" t="s">
        <v>250</v>
      </c>
      <c r="B140" s="66" t="s">
        <v>247</v>
      </c>
      <c r="C140" s="67" t="s">
        <v>1535</v>
      </c>
      <c r="D140" s="68">
        <v>3</v>
      </c>
      <c r="E140" s="69" t="s">
        <v>132</v>
      </c>
      <c r="F140" s="70">
        <v>32</v>
      </c>
      <c r="G140" s="67"/>
      <c r="H140" s="71"/>
      <c r="I140" s="72"/>
      <c r="J140" s="72"/>
      <c r="K140" s="34" t="s">
        <v>66</v>
      </c>
      <c r="L140" s="80">
        <v>140</v>
      </c>
      <c r="M140" s="80"/>
      <c r="N140" s="74"/>
      <c r="O140" s="82" t="s">
        <v>311</v>
      </c>
      <c r="P140" s="84">
        <v>43515.545</v>
      </c>
      <c r="Q140" s="82" t="s">
        <v>399</v>
      </c>
      <c r="R140" s="82"/>
      <c r="S140" s="82"/>
      <c r="T140" s="82"/>
      <c r="U140" s="82"/>
      <c r="V140" s="86" t="s">
        <v>570</v>
      </c>
      <c r="W140" s="84">
        <v>43515.545</v>
      </c>
      <c r="X140" s="86" t="s">
        <v>681</v>
      </c>
      <c r="Y140" s="82"/>
      <c r="Z140" s="82"/>
      <c r="AA140" s="88" t="s">
        <v>815</v>
      </c>
      <c r="AB140" s="88" t="s">
        <v>745</v>
      </c>
      <c r="AC140" s="82" t="b">
        <v>0</v>
      </c>
      <c r="AD140" s="82">
        <v>0</v>
      </c>
      <c r="AE140" s="88" t="s">
        <v>907</v>
      </c>
      <c r="AF140" s="82" t="b">
        <v>0</v>
      </c>
      <c r="AG140" s="82" t="s">
        <v>914</v>
      </c>
      <c r="AH140" s="82"/>
      <c r="AI140" s="88" t="s">
        <v>879</v>
      </c>
      <c r="AJ140" s="82" t="b">
        <v>0</v>
      </c>
      <c r="AK140" s="82">
        <v>0</v>
      </c>
      <c r="AL140" s="88" t="s">
        <v>879</v>
      </c>
      <c r="AM140" s="82" t="s">
        <v>935</v>
      </c>
      <c r="AN140" s="82" t="b">
        <v>0</v>
      </c>
      <c r="AO140" s="88" t="s">
        <v>745</v>
      </c>
      <c r="AP140" s="82" t="s">
        <v>196</v>
      </c>
      <c r="AQ140" s="82">
        <v>0</v>
      </c>
      <c r="AR140" s="82">
        <v>0</v>
      </c>
      <c r="AS140" s="82"/>
      <c r="AT140" s="82"/>
      <c r="AU140" s="82"/>
      <c r="AV140" s="82"/>
      <c r="AW140" s="82"/>
      <c r="AX140" s="82"/>
      <c r="AY140" s="82"/>
      <c r="AZ140" s="82"/>
      <c r="BA140">
        <v>1</v>
      </c>
      <c r="BB140" s="81" t="str">
        <f>REPLACE(INDEX(GroupVertices[Group],MATCH(Edges[[#This Row],[Vertex 1]],GroupVertices[Vertex],0)),1,1,"")</f>
        <v>1</v>
      </c>
      <c r="BC140" s="81" t="str">
        <f>REPLACE(INDEX(GroupVertices[Group],MATCH(Edges[[#This Row],[Vertex 2]],GroupVertices[Vertex],0)),1,1,"")</f>
        <v>8</v>
      </c>
      <c r="BD140" s="48">
        <v>0</v>
      </c>
      <c r="BE140" s="49">
        <v>0</v>
      </c>
      <c r="BF140" s="48">
        <v>0</v>
      </c>
      <c r="BG140" s="49">
        <v>0</v>
      </c>
      <c r="BH140" s="34"/>
      <c r="BI140" s="34"/>
      <c r="BJ140" s="48">
        <v>11</v>
      </c>
      <c r="BK140" s="49">
        <v>100</v>
      </c>
      <c r="BL140" s="48">
        <v>11</v>
      </c>
      <c r="BM140" s="48">
        <v>0</v>
      </c>
      <c r="BN140" s="49">
        <v>0</v>
      </c>
    </row>
    <row r="141" spans="1:66" ht="15">
      <c r="A141" s="66" t="s">
        <v>250</v>
      </c>
      <c r="B141" s="66" t="s">
        <v>307</v>
      </c>
      <c r="C141" s="67" t="s">
        <v>1535</v>
      </c>
      <c r="D141" s="68">
        <v>3</v>
      </c>
      <c r="E141" s="69" t="s">
        <v>132</v>
      </c>
      <c r="F141" s="70">
        <v>32</v>
      </c>
      <c r="G141" s="67"/>
      <c r="H141" s="71"/>
      <c r="I141" s="72"/>
      <c r="J141" s="72"/>
      <c r="K141" s="34" t="s">
        <v>65</v>
      </c>
      <c r="L141" s="80">
        <v>141</v>
      </c>
      <c r="M141" s="80"/>
      <c r="N141" s="74"/>
      <c r="O141" s="82" t="s">
        <v>311</v>
      </c>
      <c r="P141" s="84">
        <v>43515.550532407404</v>
      </c>
      <c r="Q141" s="82" t="s">
        <v>400</v>
      </c>
      <c r="R141" s="82"/>
      <c r="S141" s="82"/>
      <c r="T141" s="82"/>
      <c r="U141" s="82"/>
      <c r="V141" s="86" t="s">
        <v>570</v>
      </c>
      <c r="W141" s="84">
        <v>43515.550532407404</v>
      </c>
      <c r="X141" s="86" t="s">
        <v>682</v>
      </c>
      <c r="Y141" s="82"/>
      <c r="Z141" s="82"/>
      <c r="AA141" s="88" t="s">
        <v>816</v>
      </c>
      <c r="AB141" s="88" t="s">
        <v>873</v>
      </c>
      <c r="AC141" s="82" t="b">
        <v>0</v>
      </c>
      <c r="AD141" s="82">
        <v>0</v>
      </c>
      <c r="AE141" s="88" t="s">
        <v>908</v>
      </c>
      <c r="AF141" s="82" t="b">
        <v>0</v>
      </c>
      <c r="AG141" s="82" t="s">
        <v>914</v>
      </c>
      <c r="AH141" s="82"/>
      <c r="AI141" s="88" t="s">
        <v>879</v>
      </c>
      <c r="AJ141" s="82" t="b">
        <v>0</v>
      </c>
      <c r="AK141" s="82">
        <v>0</v>
      </c>
      <c r="AL141" s="88" t="s">
        <v>879</v>
      </c>
      <c r="AM141" s="82" t="s">
        <v>935</v>
      </c>
      <c r="AN141" s="82" t="b">
        <v>0</v>
      </c>
      <c r="AO141" s="88" t="s">
        <v>873</v>
      </c>
      <c r="AP141" s="82" t="s">
        <v>196</v>
      </c>
      <c r="AQ141" s="82">
        <v>0</v>
      </c>
      <c r="AR141" s="82">
        <v>0</v>
      </c>
      <c r="AS141" s="82"/>
      <c r="AT141" s="82"/>
      <c r="AU141" s="82"/>
      <c r="AV141" s="82"/>
      <c r="AW141" s="82"/>
      <c r="AX141" s="82"/>
      <c r="AY141" s="82"/>
      <c r="AZ141" s="82"/>
      <c r="BA141">
        <v>1</v>
      </c>
      <c r="BB141" s="81" t="str">
        <f>REPLACE(INDEX(GroupVertices[Group],MATCH(Edges[[#This Row],[Vertex 1]],GroupVertices[Vertex],0)),1,1,"")</f>
        <v>1</v>
      </c>
      <c r="BC141" s="81" t="str">
        <f>REPLACE(INDEX(GroupVertices[Group],MATCH(Edges[[#This Row],[Vertex 2]],GroupVertices[Vertex],0)),1,1,"")</f>
        <v>1</v>
      </c>
      <c r="BD141" s="48">
        <v>0</v>
      </c>
      <c r="BE141" s="49">
        <v>0</v>
      </c>
      <c r="BF141" s="48">
        <v>0</v>
      </c>
      <c r="BG141" s="49">
        <v>0</v>
      </c>
      <c r="BH141" s="34"/>
      <c r="BI141" s="34"/>
      <c r="BJ141" s="48">
        <v>19</v>
      </c>
      <c r="BK141" s="49">
        <v>100</v>
      </c>
      <c r="BL141" s="48">
        <v>19</v>
      </c>
      <c r="BM141" s="48">
        <v>0</v>
      </c>
      <c r="BN141" s="49">
        <v>0</v>
      </c>
    </row>
    <row r="142" spans="1:66" ht="15">
      <c r="A142" s="66" t="s">
        <v>250</v>
      </c>
      <c r="B142" s="66" t="s">
        <v>308</v>
      </c>
      <c r="C142" s="67" t="s">
        <v>1535</v>
      </c>
      <c r="D142" s="68">
        <v>3</v>
      </c>
      <c r="E142" s="69" t="s">
        <v>132</v>
      </c>
      <c r="F142" s="70">
        <v>32</v>
      </c>
      <c r="G142" s="67"/>
      <c r="H142" s="71"/>
      <c r="I142" s="72"/>
      <c r="J142" s="72"/>
      <c r="K142" s="34" t="s">
        <v>65</v>
      </c>
      <c r="L142" s="80">
        <v>142</v>
      </c>
      <c r="M142" s="80"/>
      <c r="N142" s="74"/>
      <c r="O142" s="82" t="s">
        <v>311</v>
      </c>
      <c r="P142" s="84">
        <v>43515.56149305555</v>
      </c>
      <c r="Q142" s="82" t="s">
        <v>401</v>
      </c>
      <c r="R142" s="82"/>
      <c r="S142" s="82"/>
      <c r="T142" s="82"/>
      <c r="U142" s="82"/>
      <c r="V142" s="86" t="s">
        <v>570</v>
      </c>
      <c r="W142" s="84">
        <v>43515.56149305555</v>
      </c>
      <c r="X142" s="86" t="s">
        <v>683</v>
      </c>
      <c r="Y142" s="82"/>
      <c r="Z142" s="82"/>
      <c r="AA142" s="88" t="s">
        <v>817</v>
      </c>
      <c r="AB142" s="88" t="s">
        <v>874</v>
      </c>
      <c r="AC142" s="82" t="b">
        <v>0</v>
      </c>
      <c r="AD142" s="82">
        <v>0</v>
      </c>
      <c r="AE142" s="88" t="s">
        <v>909</v>
      </c>
      <c r="AF142" s="82" t="b">
        <v>0</v>
      </c>
      <c r="AG142" s="82" t="s">
        <v>914</v>
      </c>
      <c r="AH142" s="82"/>
      <c r="AI142" s="88" t="s">
        <v>879</v>
      </c>
      <c r="AJ142" s="82" t="b">
        <v>0</v>
      </c>
      <c r="AK142" s="82">
        <v>0</v>
      </c>
      <c r="AL142" s="88" t="s">
        <v>879</v>
      </c>
      <c r="AM142" s="82" t="s">
        <v>935</v>
      </c>
      <c r="AN142" s="82" t="b">
        <v>0</v>
      </c>
      <c r="AO142" s="88" t="s">
        <v>874</v>
      </c>
      <c r="AP142" s="82" t="s">
        <v>196</v>
      </c>
      <c r="AQ142" s="82">
        <v>0</v>
      </c>
      <c r="AR142" s="82">
        <v>0</v>
      </c>
      <c r="AS142" s="82"/>
      <c r="AT142" s="82"/>
      <c r="AU142" s="82"/>
      <c r="AV142" s="82"/>
      <c r="AW142" s="82"/>
      <c r="AX142" s="82"/>
      <c r="AY142" s="82"/>
      <c r="AZ142" s="82"/>
      <c r="BA142">
        <v>1</v>
      </c>
      <c r="BB142" s="81" t="str">
        <f>REPLACE(INDEX(GroupVertices[Group],MATCH(Edges[[#This Row],[Vertex 1]],GroupVertices[Vertex],0)),1,1,"")</f>
        <v>1</v>
      </c>
      <c r="BC142" s="81" t="str">
        <f>REPLACE(INDEX(GroupVertices[Group],MATCH(Edges[[#This Row],[Vertex 2]],GroupVertices[Vertex],0)),1,1,"")</f>
        <v>1</v>
      </c>
      <c r="BD142" s="48">
        <v>0</v>
      </c>
      <c r="BE142" s="49">
        <v>0</v>
      </c>
      <c r="BF142" s="48">
        <v>1</v>
      </c>
      <c r="BG142" s="49">
        <v>8.333333333333334</v>
      </c>
      <c r="BH142" s="34"/>
      <c r="BI142" s="34"/>
      <c r="BJ142" s="48">
        <v>11</v>
      </c>
      <c r="BK142" s="49">
        <v>91.66666666666667</v>
      </c>
      <c r="BL142" s="48">
        <v>12</v>
      </c>
      <c r="BM142" s="48">
        <v>0</v>
      </c>
      <c r="BN142" s="49">
        <v>0</v>
      </c>
    </row>
    <row r="143" spans="1:66" ht="15">
      <c r="A143" s="66" t="s">
        <v>250</v>
      </c>
      <c r="B143" s="66" t="s">
        <v>309</v>
      </c>
      <c r="C143" s="67" t="s">
        <v>1535</v>
      </c>
      <c r="D143" s="68">
        <v>3</v>
      </c>
      <c r="E143" s="69" t="s">
        <v>132</v>
      </c>
      <c r="F143" s="70">
        <v>32</v>
      </c>
      <c r="G143" s="67"/>
      <c r="H143" s="71"/>
      <c r="I143" s="72"/>
      <c r="J143" s="72"/>
      <c r="K143" s="34" t="s">
        <v>65</v>
      </c>
      <c r="L143" s="80">
        <v>143</v>
      </c>
      <c r="M143" s="80"/>
      <c r="N143" s="74"/>
      <c r="O143" s="82" t="s">
        <v>311</v>
      </c>
      <c r="P143" s="84">
        <v>43515.56354166667</v>
      </c>
      <c r="Q143" s="82" t="s">
        <v>402</v>
      </c>
      <c r="R143" s="82"/>
      <c r="S143" s="82"/>
      <c r="T143" s="82"/>
      <c r="U143" s="82"/>
      <c r="V143" s="86" t="s">
        <v>570</v>
      </c>
      <c r="W143" s="84">
        <v>43515.56354166667</v>
      </c>
      <c r="X143" s="86" t="s">
        <v>684</v>
      </c>
      <c r="Y143" s="82"/>
      <c r="Z143" s="82"/>
      <c r="AA143" s="88" t="s">
        <v>818</v>
      </c>
      <c r="AB143" s="88" t="s">
        <v>875</v>
      </c>
      <c r="AC143" s="82" t="b">
        <v>0</v>
      </c>
      <c r="AD143" s="82">
        <v>0</v>
      </c>
      <c r="AE143" s="88" t="s">
        <v>910</v>
      </c>
      <c r="AF143" s="82" t="b">
        <v>0</v>
      </c>
      <c r="AG143" s="82" t="s">
        <v>914</v>
      </c>
      <c r="AH143" s="82"/>
      <c r="AI143" s="88" t="s">
        <v>879</v>
      </c>
      <c r="AJ143" s="82" t="b">
        <v>0</v>
      </c>
      <c r="AK143" s="82">
        <v>0</v>
      </c>
      <c r="AL143" s="88" t="s">
        <v>879</v>
      </c>
      <c r="AM143" s="82" t="s">
        <v>935</v>
      </c>
      <c r="AN143" s="82" t="b">
        <v>0</v>
      </c>
      <c r="AO143" s="88" t="s">
        <v>875</v>
      </c>
      <c r="AP143" s="82" t="s">
        <v>196</v>
      </c>
      <c r="AQ143" s="82">
        <v>0</v>
      </c>
      <c r="AR143" s="82">
        <v>0</v>
      </c>
      <c r="AS143" s="82"/>
      <c r="AT143" s="82"/>
      <c r="AU143" s="82"/>
      <c r="AV143" s="82"/>
      <c r="AW143" s="82"/>
      <c r="AX143" s="82"/>
      <c r="AY143" s="82"/>
      <c r="AZ143" s="82"/>
      <c r="BA143">
        <v>1</v>
      </c>
      <c r="BB143" s="81" t="str">
        <f>REPLACE(INDEX(GroupVertices[Group],MATCH(Edges[[#This Row],[Vertex 1]],GroupVertices[Vertex],0)),1,1,"")</f>
        <v>1</v>
      </c>
      <c r="BC143" s="81" t="str">
        <f>REPLACE(INDEX(GroupVertices[Group],MATCH(Edges[[#This Row],[Vertex 2]],GroupVertices[Vertex],0)),1,1,"")</f>
        <v>1</v>
      </c>
      <c r="BD143" s="48">
        <v>2</v>
      </c>
      <c r="BE143" s="49">
        <v>28.571428571428573</v>
      </c>
      <c r="BF143" s="48">
        <v>0</v>
      </c>
      <c r="BG143" s="49">
        <v>0</v>
      </c>
      <c r="BH143" s="34"/>
      <c r="BI143" s="34"/>
      <c r="BJ143" s="48">
        <v>5</v>
      </c>
      <c r="BK143" s="49">
        <v>71.42857142857143</v>
      </c>
      <c r="BL143" s="48">
        <v>7</v>
      </c>
      <c r="BM143" s="48">
        <v>0</v>
      </c>
      <c r="BN143" s="49">
        <v>0</v>
      </c>
    </row>
    <row r="144" spans="1:66" ht="15">
      <c r="A144" s="66" t="s">
        <v>266</v>
      </c>
      <c r="B144" s="66" t="s">
        <v>266</v>
      </c>
      <c r="C144" s="67" t="s">
        <v>1535</v>
      </c>
      <c r="D144" s="68">
        <v>3</v>
      </c>
      <c r="E144" s="69" t="s">
        <v>132</v>
      </c>
      <c r="F144" s="70">
        <v>32</v>
      </c>
      <c r="G144" s="67"/>
      <c r="H144" s="71"/>
      <c r="I144" s="72"/>
      <c r="J144" s="72"/>
      <c r="K144" s="34" t="s">
        <v>65</v>
      </c>
      <c r="L144" s="80">
        <v>144</v>
      </c>
      <c r="M144" s="80"/>
      <c r="N144" s="74"/>
      <c r="O144" s="82" t="s">
        <v>196</v>
      </c>
      <c r="P144" s="84">
        <v>43515.49134259259</v>
      </c>
      <c r="Q144" s="82" t="s">
        <v>403</v>
      </c>
      <c r="R144" s="82"/>
      <c r="S144" s="82"/>
      <c r="T144" s="82" t="s">
        <v>520</v>
      </c>
      <c r="U144" s="86" t="s">
        <v>547</v>
      </c>
      <c r="V144" s="86" t="s">
        <v>547</v>
      </c>
      <c r="W144" s="84">
        <v>43515.49134259259</v>
      </c>
      <c r="X144" s="86" t="s">
        <v>685</v>
      </c>
      <c r="Y144" s="82"/>
      <c r="Z144" s="82"/>
      <c r="AA144" s="88" t="s">
        <v>819</v>
      </c>
      <c r="AB144" s="82"/>
      <c r="AC144" s="82" t="b">
        <v>0</v>
      </c>
      <c r="AD144" s="82">
        <v>6</v>
      </c>
      <c r="AE144" s="88" t="s">
        <v>879</v>
      </c>
      <c r="AF144" s="82" t="b">
        <v>0</v>
      </c>
      <c r="AG144" s="82" t="s">
        <v>915</v>
      </c>
      <c r="AH144" s="82"/>
      <c r="AI144" s="88" t="s">
        <v>879</v>
      </c>
      <c r="AJ144" s="82" t="b">
        <v>0</v>
      </c>
      <c r="AK144" s="82">
        <v>2</v>
      </c>
      <c r="AL144" s="88" t="s">
        <v>879</v>
      </c>
      <c r="AM144" s="82" t="s">
        <v>930</v>
      </c>
      <c r="AN144" s="82" t="b">
        <v>0</v>
      </c>
      <c r="AO144" s="88" t="s">
        <v>819</v>
      </c>
      <c r="AP144" s="82" t="s">
        <v>312</v>
      </c>
      <c r="AQ144" s="82">
        <v>0</v>
      </c>
      <c r="AR144" s="82">
        <v>0</v>
      </c>
      <c r="AS144" s="82"/>
      <c r="AT144" s="82"/>
      <c r="AU144" s="82"/>
      <c r="AV144" s="82"/>
      <c r="AW144" s="82"/>
      <c r="AX144" s="82"/>
      <c r="AY144" s="82"/>
      <c r="AZ144" s="82"/>
      <c r="BA144">
        <v>1</v>
      </c>
      <c r="BB144" s="81" t="str">
        <f>REPLACE(INDEX(GroupVertices[Group],MATCH(Edges[[#This Row],[Vertex 1]],GroupVertices[Vertex],0)),1,1,"")</f>
        <v>1</v>
      </c>
      <c r="BC144" s="81" t="str">
        <f>REPLACE(INDEX(GroupVertices[Group],MATCH(Edges[[#This Row],[Vertex 2]],GroupVertices[Vertex],0)),1,1,"")</f>
        <v>1</v>
      </c>
      <c r="BD144" s="48">
        <v>0</v>
      </c>
      <c r="BE144" s="49">
        <v>0</v>
      </c>
      <c r="BF144" s="48">
        <v>0</v>
      </c>
      <c r="BG144" s="49">
        <v>0</v>
      </c>
      <c r="BH144" s="34"/>
      <c r="BI144" s="34"/>
      <c r="BJ144" s="48">
        <v>3</v>
      </c>
      <c r="BK144" s="49">
        <v>100</v>
      </c>
      <c r="BL144" s="48">
        <v>3</v>
      </c>
      <c r="BM144" s="48">
        <v>0</v>
      </c>
      <c r="BN144" s="49">
        <v>0</v>
      </c>
    </row>
    <row r="145" spans="1:66" ht="15">
      <c r="A145" s="66" t="s">
        <v>250</v>
      </c>
      <c r="B145" s="66" t="s">
        <v>266</v>
      </c>
      <c r="C145" s="67" t="s">
        <v>2662</v>
      </c>
      <c r="D145" s="68">
        <v>4.6</v>
      </c>
      <c r="E145" s="69" t="s">
        <v>136</v>
      </c>
      <c r="F145" s="70">
        <v>30.266666666666666</v>
      </c>
      <c r="G145" s="67"/>
      <c r="H145" s="71"/>
      <c r="I145" s="72"/>
      <c r="J145" s="72"/>
      <c r="K145" s="34" t="s">
        <v>65</v>
      </c>
      <c r="L145" s="80">
        <v>145</v>
      </c>
      <c r="M145" s="80"/>
      <c r="N145" s="74"/>
      <c r="O145" s="82" t="s">
        <v>310</v>
      </c>
      <c r="P145" s="84">
        <v>43508.586435185185</v>
      </c>
      <c r="Q145" s="82" t="s">
        <v>374</v>
      </c>
      <c r="R145" s="86" t="s">
        <v>458</v>
      </c>
      <c r="S145" s="82" t="s">
        <v>487</v>
      </c>
      <c r="T145" s="82" t="s">
        <v>514</v>
      </c>
      <c r="U145" s="86" t="s">
        <v>546</v>
      </c>
      <c r="V145" s="86" t="s">
        <v>546</v>
      </c>
      <c r="W145" s="84">
        <v>43508.586435185185</v>
      </c>
      <c r="X145" s="86" t="s">
        <v>654</v>
      </c>
      <c r="Y145" s="82"/>
      <c r="Z145" s="82"/>
      <c r="AA145" s="88" t="s">
        <v>788</v>
      </c>
      <c r="AB145" s="82"/>
      <c r="AC145" s="82" t="b">
        <v>0</v>
      </c>
      <c r="AD145" s="82">
        <v>3</v>
      </c>
      <c r="AE145" s="88" t="s">
        <v>879</v>
      </c>
      <c r="AF145" s="82" t="b">
        <v>0</v>
      </c>
      <c r="AG145" s="82" t="s">
        <v>914</v>
      </c>
      <c r="AH145" s="82"/>
      <c r="AI145" s="88" t="s">
        <v>879</v>
      </c>
      <c r="AJ145" s="82" t="b">
        <v>0</v>
      </c>
      <c r="AK145" s="82">
        <v>0</v>
      </c>
      <c r="AL145" s="88" t="s">
        <v>879</v>
      </c>
      <c r="AM145" s="82" t="s">
        <v>928</v>
      </c>
      <c r="AN145" s="82" t="b">
        <v>0</v>
      </c>
      <c r="AO145" s="88" t="s">
        <v>788</v>
      </c>
      <c r="AP145" s="82" t="s">
        <v>196</v>
      </c>
      <c r="AQ145" s="82">
        <v>0</v>
      </c>
      <c r="AR145" s="82">
        <v>0</v>
      </c>
      <c r="AS145" s="82"/>
      <c r="AT145" s="82"/>
      <c r="AU145" s="82"/>
      <c r="AV145" s="82"/>
      <c r="AW145" s="82"/>
      <c r="AX145" s="82"/>
      <c r="AY145" s="82"/>
      <c r="AZ145" s="82"/>
      <c r="BA145">
        <v>9</v>
      </c>
      <c r="BB145" s="81" t="str">
        <f>REPLACE(INDEX(GroupVertices[Group],MATCH(Edges[[#This Row],[Vertex 1]],GroupVertices[Vertex],0)),1,1,"")</f>
        <v>1</v>
      </c>
      <c r="BC145" s="81" t="str">
        <f>REPLACE(INDEX(GroupVertices[Group],MATCH(Edges[[#This Row],[Vertex 2]],GroupVertices[Vertex],0)),1,1,"")</f>
        <v>1</v>
      </c>
      <c r="BD145" s="48">
        <v>0</v>
      </c>
      <c r="BE145" s="49">
        <v>0</v>
      </c>
      <c r="BF145" s="48">
        <v>0</v>
      </c>
      <c r="BG145" s="49">
        <v>0</v>
      </c>
      <c r="BH145" s="34"/>
      <c r="BI145" s="34"/>
      <c r="BJ145" s="48">
        <v>30</v>
      </c>
      <c r="BK145" s="49">
        <v>100</v>
      </c>
      <c r="BL145" s="48">
        <v>30</v>
      </c>
      <c r="BM145" s="48">
        <v>0</v>
      </c>
      <c r="BN145" s="49">
        <v>0</v>
      </c>
    </row>
    <row r="146" spans="1:66" ht="15">
      <c r="A146" s="66" t="s">
        <v>250</v>
      </c>
      <c r="B146" s="66" t="s">
        <v>266</v>
      </c>
      <c r="C146" s="67" t="s">
        <v>2662</v>
      </c>
      <c r="D146" s="68">
        <v>4.6</v>
      </c>
      <c r="E146" s="69" t="s">
        <v>136</v>
      </c>
      <c r="F146" s="70">
        <v>30.266666666666666</v>
      </c>
      <c r="G146" s="67"/>
      <c r="H146" s="71"/>
      <c r="I146" s="72"/>
      <c r="J146" s="72"/>
      <c r="K146" s="34" t="s">
        <v>65</v>
      </c>
      <c r="L146" s="80">
        <v>146</v>
      </c>
      <c r="M146" s="80"/>
      <c r="N146" s="74"/>
      <c r="O146" s="82" t="s">
        <v>310</v>
      </c>
      <c r="P146" s="84">
        <v>43508.8512962963</v>
      </c>
      <c r="Q146" s="82" t="s">
        <v>375</v>
      </c>
      <c r="R146" s="82"/>
      <c r="S146" s="82"/>
      <c r="T146" s="82" t="s">
        <v>505</v>
      </c>
      <c r="U146" s="82"/>
      <c r="V146" s="86" t="s">
        <v>570</v>
      </c>
      <c r="W146" s="84">
        <v>43508.8512962963</v>
      </c>
      <c r="X146" s="86" t="s">
        <v>655</v>
      </c>
      <c r="Y146" s="82"/>
      <c r="Z146" s="82"/>
      <c r="AA146" s="88" t="s">
        <v>789</v>
      </c>
      <c r="AB146" s="88" t="s">
        <v>867</v>
      </c>
      <c r="AC146" s="82" t="b">
        <v>0</v>
      </c>
      <c r="AD146" s="82">
        <v>4</v>
      </c>
      <c r="AE146" s="88" t="s">
        <v>897</v>
      </c>
      <c r="AF146" s="82" t="b">
        <v>0</v>
      </c>
      <c r="AG146" s="82" t="s">
        <v>914</v>
      </c>
      <c r="AH146" s="82"/>
      <c r="AI146" s="88" t="s">
        <v>879</v>
      </c>
      <c r="AJ146" s="82" t="b">
        <v>0</v>
      </c>
      <c r="AK146" s="82">
        <v>0</v>
      </c>
      <c r="AL146" s="88" t="s">
        <v>879</v>
      </c>
      <c r="AM146" s="82" t="s">
        <v>930</v>
      </c>
      <c r="AN146" s="82" t="b">
        <v>0</v>
      </c>
      <c r="AO146" s="88" t="s">
        <v>867</v>
      </c>
      <c r="AP146" s="82" t="s">
        <v>196</v>
      </c>
      <c r="AQ146" s="82">
        <v>0</v>
      </c>
      <c r="AR146" s="82">
        <v>0</v>
      </c>
      <c r="AS146" s="82"/>
      <c r="AT146" s="82"/>
      <c r="AU146" s="82"/>
      <c r="AV146" s="82"/>
      <c r="AW146" s="82"/>
      <c r="AX146" s="82"/>
      <c r="AY146" s="82"/>
      <c r="AZ146" s="82"/>
      <c r="BA146">
        <v>9</v>
      </c>
      <c r="BB146" s="81" t="str">
        <f>REPLACE(INDEX(GroupVertices[Group],MATCH(Edges[[#This Row],[Vertex 1]],GroupVertices[Vertex],0)),1,1,"")</f>
        <v>1</v>
      </c>
      <c r="BC146" s="81" t="str">
        <f>REPLACE(INDEX(GroupVertices[Group],MATCH(Edges[[#This Row],[Vertex 2]],GroupVertices[Vertex],0)),1,1,"")</f>
        <v>1</v>
      </c>
      <c r="BD146" s="48">
        <v>1</v>
      </c>
      <c r="BE146" s="49">
        <v>6.25</v>
      </c>
      <c r="BF146" s="48">
        <v>1</v>
      </c>
      <c r="BG146" s="49">
        <v>6.25</v>
      </c>
      <c r="BH146" s="34"/>
      <c r="BI146" s="34"/>
      <c r="BJ146" s="48">
        <v>14</v>
      </c>
      <c r="BK146" s="49">
        <v>87.5</v>
      </c>
      <c r="BL146" s="48">
        <v>16</v>
      </c>
      <c r="BM146" s="48">
        <v>0</v>
      </c>
      <c r="BN146" s="49">
        <v>0</v>
      </c>
    </row>
    <row r="147" spans="1:66" ht="15">
      <c r="A147" s="66" t="s">
        <v>250</v>
      </c>
      <c r="B147" s="66" t="s">
        <v>266</v>
      </c>
      <c r="C147" s="67" t="s">
        <v>2662</v>
      </c>
      <c r="D147" s="68">
        <v>4.6</v>
      </c>
      <c r="E147" s="69" t="s">
        <v>136</v>
      </c>
      <c r="F147" s="70">
        <v>30.266666666666666</v>
      </c>
      <c r="G147" s="67"/>
      <c r="H147" s="71"/>
      <c r="I147" s="72"/>
      <c r="J147" s="72"/>
      <c r="K147" s="34" t="s">
        <v>65</v>
      </c>
      <c r="L147" s="80">
        <v>147</v>
      </c>
      <c r="M147" s="80"/>
      <c r="N147" s="74"/>
      <c r="O147" s="82" t="s">
        <v>310</v>
      </c>
      <c r="P147" s="84">
        <v>43508.858877314815</v>
      </c>
      <c r="Q147" s="82" t="s">
        <v>376</v>
      </c>
      <c r="R147" s="82"/>
      <c r="S147" s="82"/>
      <c r="T147" s="82"/>
      <c r="U147" s="82"/>
      <c r="V147" s="86" t="s">
        <v>570</v>
      </c>
      <c r="W147" s="84">
        <v>43508.858877314815</v>
      </c>
      <c r="X147" s="86" t="s">
        <v>656</v>
      </c>
      <c r="Y147" s="82"/>
      <c r="Z147" s="82"/>
      <c r="AA147" s="88" t="s">
        <v>790</v>
      </c>
      <c r="AB147" s="88" t="s">
        <v>786</v>
      </c>
      <c r="AC147" s="82" t="b">
        <v>0</v>
      </c>
      <c r="AD147" s="82">
        <v>3</v>
      </c>
      <c r="AE147" s="88" t="s">
        <v>897</v>
      </c>
      <c r="AF147" s="82" t="b">
        <v>0</v>
      </c>
      <c r="AG147" s="82" t="s">
        <v>914</v>
      </c>
      <c r="AH147" s="82"/>
      <c r="AI147" s="88" t="s">
        <v>879</v>
      </c>
      <c r="AJ147" s="82" t="b">
        <v>0</v>
      </c>
      <c r="AK147" s="82">
        <v>0</v>
      </c>
      <c r="AL147" s="88" t="s">
        <v>879</v>
      </c>
      <c r="AM147" s="82" t="s">
        <v>930</v>
      </c>
      <c r="AN147" s="82" t="b">
        <v>0</v>
      </c>
      <c r="AO147" s="88" t="s">
        <v>786</v>
      </c>
      <c r="AP147" s="82" t="s">
        <v>196</v>
      </c>
      <c r="AQ147" s="82">
        <v>0</v>
      </c>
      <c r="AR147" s="82">
        <v>0</v>
      </c>
      <c r="AS147" s="82"/>
      <c r="AT147" s="82"/>
      <c r="AU147" s="82"/>
      <c r="AV147" s="82"/>
      <c r="AW147" s="82"/>
      <c r="AX147" s="82"/>
      <c r="AY147" s="82"/>
      <c r="AZ147" s="82"/>
      <c r="BA147">
        <v>9</v>
      </c>
      <c r="BB147" s="81" t="str">
        <f>REPLACE(INDEX(GroupVertices[Group],MATCH(Edges[[#This Row],[Vertex 1]],GroupVertices[Vertex],0)),1,1,"")</f>
        <v>1</v>
      </c>
      <c r="BC147" s="81" t="str">
        <f>REPLACE(INDEX(GroupVertices[Group],MATCH(Edges[[#This Row],[Vertex 2]],GroupVertices[Vertex],0)),1,1,"")</f>
        <v>1</v>
      </c>
      <c r="BD147" s="48">
        <v>2</v>
      </c>
      <c r="BE147" s="49">
        <v>20</v>
      </c>
      <c r="BF147" s="48">
        <v>0</v>
      </c>
      <c r="BG147" s="49">
        <v>0</v>
      </c>
      <c r="BH147" s="34"/>
      <c r="BI147" s="34"/>
      <c r="BJ147" s="48">
        <v>8</v>
      </c>
      <c r="BK147" s="49">
        <v>80</v>
      </c>
      <c r="BL147" s="48">
        <v>10</v>
      </c>
      <c r="BM147" s="48">
        <v>0</v>
      </c>
      <c r="BN147" s="49">
        <v>0</v>
      </c>
    </row>
    <row r="148" spans="1:66" ht="15">
      <c r="A148" s="66" t="s">
        <v>250</v>
      </c>
      <c r="B148" s="66" t="s">
        <v>266</v>
      </c>
      <c r="C148" s="67" t="s">
        <v>1535</v>
      </c>
      <c r="D148" s="68">
        <v>3</v>
      </c>
      <c r="E148" s="69" t="s">
        <v>132</v>
      </c>
      <c r="F148" s="70">
        <v>32</v>
      </c>
      <c r="G148" s="67"/>
      <c r="H148" s="71"/>
      <c r="I148" s="72"/>
      <c r="J148" s="72"/>
      <c r="K148" s="34" t="s">
        <v>65</v>
      </c>
      <c r="L148" s="80">
        <v>148</v>
      </c>
      <c r="M148" s="80"/>
      <c r="N148" s="74"/>
      <c r="O148" s="82" t="s">
        <v>312</v>
      </c>
      <c r="P148" s="84">
        <v>43515.611226851855</v>
      </c>
      <c r="Q148" s="82" t="s">
        <v>403</v>
      </c>
      <c r="R148" s="82"/>
      <c r="S148" s="82"/>
      <c r="T148" s="82" t="s">
        <v>520</v>
      </c>
      <c r="U148" s="86" t="s">
        <v>547</v>
      </c>
      <c r="V148" s="86" t="s">
        <v>547</v>
      </c>
      <c r="W148" s="84">
        <v>43515.611226851855</v>
      </c>
      <c r="X148" s="86" t="s">
        <v>686</v>
      </c>
      <c r="Y148" s="82"/>
      <c r="Z148" s="82"/>
      <c r="AA148" s="88" t="s">
        <v>820</v>
      </c>
      <c r="AB148" s="82"/>
      <c r="AC148" s="82" t="b">
        <v>0</v>
      </c>
      <c r="AD148" s="82">
        <v>0</v>
      </c>
      <c r="AE148" s="88" t="s">
        <v>879</v>
      </c>
      <c r="AF148" s="82" t="b">
        <v>0</v>
      </c>
      <c r="AG148" s="82" t="s">
        <v>915</v>
      </c>
      <c r="AH148" s="82"/>
      <c r="AI148" s="88" t="s">
        <v>879</v>
      </c>
      <c r="AJ148" s="82" t="b">
        <v>0</v>
      </c>
      <c r="AK148" s="82">
        <v>2</v>
      </c>
      <c r="AL148" s="88" t="s">
        <v>819</v>
      </c>
      <c r="AM148" s="82" t="s">
        <v>928</v>
      </c>
      <c r="AN148" s="82" t="b">
        <v>0</v>
      </c>
      <c r="AO148" s="88" t="s">
        <v>819</v>
      </c>
      <c r="AP148" s="82" t="s">
        <v>196</v>
      </c>
      <c r="AQ148" s="82">
        <v>0</v>
      </c>
      <c r="AR148" s="82">
        <v>0</v>
      </c>
      <c r="AS148" s="82"/>
      <c r="AT148" s="82"/>
      <c r="AU148" s="82"/>
      <c r="AV148" s="82"/>
      <c r="AW148" s="82"/>
      <c r="AX148" s="82"/>
      <c r="AY148" s="82"/>
      <c r="AZ148" s="82"/>
      <c r="BA148">
        <v>1</v>
      </c>
      <c r="BB148" s="81" t="str">
        <f>REPLACE(INDEX(GroupVertices[Group],MATCH(Edges[[#This Row],[Vertex 1]],GroupVertices[Vertex],0)),1,1,"")</f>
        <v>1</v>
      </c>
      <c r="BC148" s="81" t="str">
        <f>REPLACE(INDEX(GroupVertices[Group],MATCH(Edges[[#This Row],[Vertex 2]],GroupVertices[Vertex],0)),1,1,"")</f>
        <v>1</v>
      </c>
      <c r="BD148" s="48">
        <v>0</v>
      </c>
      <c r="BE148" s="49">
        <v>0</v>
      </c>
      <c r="BF148" s="48">
        <v>0</v>
      </c>
      <c r="BG148" s="49">
        <v>0</v>
      </c>
      <c r="BH148" s="34"/>
      <c r="BI148" s="34"/>
      <c r="BJ148" s="48">
        <v>3</v>
      </c>
      <c r="BK148" s="49">
        <v>100</v>
      </c>
      <c r="BL148" s="48">
        <v>3</v>
      </c>
      <c r="BM148" s="48">
        <v>0</v>
      </c>
      <c r="BN148" s="49">
        <v>0</v>
      </c>
    </row>
    <row r="149" spans="1:66" ht="15">
      <c r="A149" s="66" t="s">
        <v>267</v>
      </c>
      <c r="B149" s="66" t="s">
        <v>250</v>
      </c>
      <c r="C149" s="67" t="s">
        <v>2662</v>
      </c>
      <c r="D149" s="68">
        <v>4.6</v>
      </c>
      <c r="E149" s="69" t="s">
        <v>136</v>
      </c>
      <c r="F149" s="70">
        <v>30.266666666666666</v>
      </c>
      <c r="G149" s="67"/>
      <c r="H149" s="71"/>
      <c r="I149" s="72"/>
      <c r="J149" s="72"/>
      <c r="K149" s="34" t="s">
        <v>66</v>
      </c>
      <c r="L149" s="80">
        <v>149</v>
      </c>
      <c r="M149" s="80"/>
      <c r="N149" s="74"/>
      <c r="O149" s="82" t="s">
        <v>311</v>
      </c>
      <c r="P149" s="84">
        <v>43510.89511574074</v>
      </c>
      <c r="Q149" s="82" t="s">
        <v>404</v>
      </c>
      <c r="R149" s="82"/>
      <c r="S149" s="82"/>
      <c r="T149" s="82"/>
      <c r="U149" s="82"/>
      <c r="V149" s="86" t="s">
        <v>583</v>
      </c>
      <c r="W149" s="84">
        <v>43510.89511574074</v>
      </c>
      <c r="X149" s="86" t="s">
        <v>687</v>
      </c>
      <c r="Y149" s="82"/>
      <c r="Z149" s="82"/>
      <c r="AA149" s="88" t="s">
        <v>821</v>
      </c>
      <c r="AB149" s="88" t="s">
        <v>824</v>
      </c>
      <c r="AC149" s="82" t="b">
        <v>0</v>
      </c>
      <c r="AD149" s="82">
        <v>0</v>
      </c>
      <c r="AE149" s="88" t="s">
        <v>883</v>
      </c>
      <c r="AF149" s="82" t="b">
        <v>0</v>
      </c>
      <c r="AG149" s="82" t="s">
        <v>914</v>
      </c>
      <c r="AH149" s="82"/>
      <c r="AI149" s="88" t="s">
        <v>879</v>
      </c>
      <c r="AJ149" s="82" t="b">
        <v>0</v>
      </c>
      <c r="AK149" s="82">
        <v>0</v>
      </c>
      <c r="AL149" s="88" t="s">
        <v>879</v>
      </c>
      <c r="AM149" s="82" t="s">
        <v>930</v>
      </c>
      <c r="AN149" s="82" t="b">
        <v>0</v>
      </c>
      <c r="AO149" s="88" t="s">
        <v>824</v>
      </c>
      <c r="AP149" s="82" t="s">
        <v>196</v>
      </c>
      <c r="AQ149" s="82">
        <v>0</v>
      </c>
      <c r="AR149" s="82">
        <v>0</v>
      </c>
      <c r="AS149" s="82"/>
      <c r="AT149" s="82"/>
      <c r="AU149" s="82"/>
      <c r="AV149" s="82"/>
      <c r="AW149" s="82"/>
      <c r="AX149" s="82"/>
      <c r="AY149" s="82"/>
      <c r="AZ149" s="82"/>
      <c r="BA149">
        <v>9</v>
      </c>
      <c r="BB149" s="81" t="str">
        <f>REPLACE(INDEX(GroupVertices[Group],MATCH(Edges[[#This Row],[Vertex 1]],GroupVertices[Vertex],0)),1,1,"")</f>
        <v>1</v>
      </c>
      <c r="BC149" s="81" t="str">
        <f>REPLACE(INDEX(GroupVertices[Group],MATCH(Edges[[#This Row],[Vertex 2]],GroupVertices[Vertex],0)),1,1,"")</f>
        <v>1</v>
      </c>
      <c r="BD149" s="48">
        <v>0</v>
      </c>
      <c r="BE149" s="49">
        <v>0</v>
      </c>
      <c r="BF149" s="48">
        <v>2</v>
      </c>
      <c r="BG149" s="49">
        <v>12.5</v>
      </c>
      <c r="BH149" s="34"/>
      <c r="BI149" s="34"/>
      <c r="BJ149" s="48">
        <v>14</v>
      </c>
      <c r="BK149" s="49">
        <v>87.5</v>
      </c>
      <c r="BL149" s="48">
        <v>16</v>
      </c>
      <c r="BM149" s="48">
        <v>0</v>
      </c>
      <c r="BN149" s="49">
        <v>0</v>
      </c>
    </row>
    <row r="150" spans="1:66" ht="15">
      <c r="A150" s="66" t="s">
        <v>267</v>
      </c>
      <c r="B150" s="66" t="s">
        <v>250</v>
      </c>
      <c r="C150" s="67" t="s">
        <v>2662</v>
      </c>
      <c r="D150" s="68">
        <v>4.6</v>
      </c>
      <c r="E150" s="69" t="s">
        <v>136</v>
      </c>
      <c r="F150" s="70">
        <v>30.266666666666666</v>
      </c>
      <c r="G150" s="67"/>
      <c r="H150" s="71"/>
      <c r="I150" s="72"/>
      <c r="J150" s="72"/>
      <c r="K150" s="34" t="s">
        <v>66</v>
      </c>
      <c r="L150" s="80">
        <v>150</v>
      </c>
      <c r="M150" s="80"/>
      <c r="N150" s="74"/>
      <c r="O150" s="82" t="s">
        <v>311</v>
      </c>
      <c r="P150" s="84">
        <v>43511.822060185186</v>
      </c>
      <c r="Q150" s="82" t="s">
        <v>405</v>
      </c>
      <c r="R150" s="82"/>
      <c r="S150" s="82"/>
      <c r="T150" s="82"/>
      <c r="U150" s="82"/>
      <c r="V150" s="86" t="s">
        <v>583</v>
      </c>
      <c r="W150" s="84">
        <v>43511.822060185186</v>
      </c>
      <c r="X150" s="86" t="s">
        <v>688</v>
      </c>
      <c r="Y150" s="82"/>
      <c r="Z150" s="82"/>
      <c r="AA150" s="88" t="s">
        <v>822</v>
      </c>
      <c r="AB150" s="88" t="s">
        <v>825</v>
      </c>
      <c r="AC150" s="82" t="b">
        <v>0</v>
      </c>
      <c r="AD150" s="82">
        <v>1</v>
      </c>
      <c r="AE150" s="88" t="s">
        <v>883</v>
      </c>
      <c r="AF150" s="82" t="b">
        <v>0</v>
      </c>
      <c r="AG150" s="82" t="s">
        <v>914</v>
      </c>
      <c r="AH150" s="82"/>
      <c r="AI150" s="88" t="s">
        <v>879</v>
      </c>
      <c r="AJ150" s="82" t="b">
        <v>0</v>
      </c>
      <c r="AK150" s="82">
        <v>0</v>
      </c>
      <c r="AL150" s="88" t="s">
        <v>879</v>
      </c>
      <c r="AM150" s="82" t="s">
        <v>930</v>
      </c>
      <c r="AN150" s="82" t="b">
        <v>0</v>
      </c>
      <c r="AO150" s="88" t="s">
        <v>825</v>
      </c>
      <c r="AP150" s="82" t="s">
        <v>196</v>
      </c>
      <c r="AQ150" s="82">
        <v>0</v>
      </c>
      <c r="AR150" s="82">
        <v>0</v>
      </c>
      <c r="AS150" s="82"/>
      <c r="AT150" s="82"/>
      <c r="AU150" s="82"/>
      <c r="AV150" s="82"/>
      <c r="AW150" s="82"/>
      <c r="AX150" s="82"/>
      <c r="AY150" s="82"/>
      <c r="AZ150" s="82"/>
      <c r="BA150">
        <v>9</v>
      </c>
      <c r="BB150" s="81" t="str">
        <f>REPLACE(INDEX(GroupVertices[Group],MATCH(Edges[[#This Row],[Vertex 1]],GroupVertices[Vertex],0)),1,1,"")</f>
        <v>1</v>
      </c>
      <c r="BC150" s="81" t="str">
        <f>REPLACE(INDEX(GroupVertices[Group],MATCH(Edges[[#This Row],[Vertex 2]],GroupVertices[Vertex],0)),1,1,"")</f>
        <v>1</v>
      </c>
      <c r="BD150" s="48">
        <v>1</v>
      </c>
      <c r="BE150" s="49">
        <v>7.142857142857143</v>
      </c>
      <c r="BF150" s="48">
        <v>0</v>
      </c>
      <c r="BG150" s="49">
        <v>0</v>
      </c>
      <c r="BH150" s="34"/>
      <c r="BI150" s="34"/>
      <c r="BJ150" s="48">
        <v>13</v>
      </c>
      <c r="BK150" s="49">
        <v>92.85714285714286</v>
      </c>
      <c r="BL150" s="48">
        <v>14</v>
      </c>
      <c r="BM150" s="48">
        <v>0</v>
      </c>
      <c r="BN150" s="49">
        <v>0</v>
      </c>
    </row>
    <row r="151" spans="1:66" ht="15">
      <c r="A151" s="66" t="s">
        <v>267</v>
      </c>
      <c r="B151" s="66" t="s">
        <v>250</v>
      </c>
      <c r="C151" s="67" t="s">
        <v>2662</v>
      </c>
      <c r="D151" s="68">
        <v>4.6</v>
      </c>
      <c r="E151" s="69" t="s">
        <v>136</v>
      </c>
      <c r="F151" s="70">
        <v>30.266666666666666</v>
      </c>
      <c r="G151" s="67"/>
      <c r="H151" s="71"/>
      <c r="I151" s="72"/>
      <c r="J151" s="72"/>
      <c r="K151" s="34" t="s">
        <v>66</v>
      </c>
      <c r="L151" s="80">
        <v>151</v>
      </c>
      <c r="M151" s="80"/>
      <c r="N151" s="74"/>
      <c r="O151" s="82" t="s">
        <v>311</v>
      </c>
      <c r="P151" s="84">
        <v>43515.612280092595</v>
      </c>
      <c r="Q151" s="82" t="s">
        <v>406</v>
      </c>
      <c r="R151" s="82"/>
      <c r="S151" s="82"/>
      <c r="T151" s="82"/>
      <c r="U151" s="82"/>
      <c r="V151" s="86" t="s">
        <v>583</v>
      </c>
      <c r="W151" s="84">
        <v>43515.612280092595</v>
      </c>
      <c r="X151" s="86" t="s">
        <v>689</v>
      </c>
      <c r="Y151" s="82"/>
      <c r="Z151" s="82"/>
      <c r="AA151" s="88" t="s">
        <v>823</v>
      </c>
      <c r="AB151" s="88" t="s">
        <v>826</v>
      </c>
      <c r="AC151" s="82" t="b">
        <v>0</v>
      </c>
      <c r="AD151" s="82">
        <v>0</v>
      </c>
      <c r="AE151" s="88" t="s">
        <v>883</v>
      </c>
      <c r="AF151" s="82" t="b">
        <v>0</v>
      </c>
      <c r="AG151" s="82" t="s">
        <v>914</v>
      </c>
      <c r="AH151" s="82"/>
      <c r="AI151" s="88" t="s">
        <v>879</v>
      </c>
      <c r="AJ151" s="82" t="b">
        <v>0</v>
      </c>
      <c r="AK151" s="82">
        <v>0</v>
      </c>
      <c r="AL151" s="88" t="s">
        <v>879</v>
      </c>
      <c r="AM151" s="82" t="s">
        <v>930</v>
      </c>
      <c r="AN151" s="82" t="b">
        <v>0</v>
      </c>
      <c r="AO151" s="88" t="s">
        <v>826</v>
      </c>
      <c r="AP151" s="82" t="s">
        <v>196</v>
      </c>
      <c r="AQ151" s="82">
        <v>0</v>
      </c>
      <c r="AR151" s="82">
        <v>0</v>
      </c>
      <c r="AS151" s="82"/>
      <c r="AT151" s="82"/>
      <c r="AU151" s="82"/>
      <c r="AV151" s="82"/>
      <c r="AW151" s="82"/>
      <c r="AX151" s="82"/>
      <c r="AY151" s="82"/>
      <c r="AZ151" s="82"/>
      <c r="BA151">
        <v>9</v>
      </c>
      <c r="BB151" s="81" t="str">
        <f>REPLACE(INDEX(GroupVertices[Group],MATCH(Edges[[#This Row],[Vertex 1]],GroupVertices[Vertex],0)),1,1,"")</f>
        <v>1</v>
      </c>
      <c r="BC151" s="81" t="str">
        <f>REPLACE(INDEX(GroupVertices[Group],MATCH(Edges[[#This Row],[Vertex 2]],GroupVertices[Vertex],0)),1,1,"")</f>
        <v>1</v>
      </c>
      <c r="BD151" s="48">
        <v>0</v>
      </c>
      <c r="BE151" s="49">
        <v>0</v>
      </c>
      <c r="BF151" s="48">
        <v>1</v>
      </c>
      <c r="BG151" s="49">
        <v>4</v>
      </c>
      <c r="BH151" s="34"/>
      <c r="BI151" s="34"/>
      <c r="BJ151" s="48">
        <v>24</v>
      </c>
      <c r="BK151" s="49">
        <v>96</v>
      </c>
      <c r="BL151" s="48">
        <v>25</v>
      </c>
      <c r="BM151" s="48">
        <v>0</v>
      </c>
      <c r="BN151" s="49">
        <v>0</v>
      </c>
    </row>
    <row r="152" spans="1:66" ht="15">
      <c r="A152" s="66" t="s">
        <v>250</v>
      </c>
      <c r="B152" s="66" t="s">
        <v>267</v>
      </c>
      <c r="C152" s="67" t="s">
        <v>2663</v>
      </c>
      <c r="D152" s="68">
        <v>6</v>
      </c>
      <c r="E152" s="69" t="s">
        <v>136</v>
      </c>
      <c r="F152" s="70">
        <v>28.75</v>
      </c>
      <c r="G152" s="67"/>
      <c r="H152" s="71"/>
      <c r="I152" s="72"/>
      <c r="J152" s="72"/>
      <c r="K152" s="34" t="s">
        <v>66</v>
      </c>
      <c r="L152" s="80">
        <v>152</v>
      </c>
      <c r="M152" s="80"/>
      <c r="N152" s="74"/>
      <c r="O152" s="82" t="s">
        <v>311</v>
      </c>
      <c r="P152" s="84">
        <v>43510.89363425926</v>
      </c>
      <c r="Q152" s="82" t="s">
        <v>407</v>
      </c>
      <c r="R152" s="82"/>
      <c r="S152" s="82"/>
      <c r="T152" s="82"/>
      <c r="U152" s="82"/>
      <c r="V152" s="86" t="s">
        <v>570</v>
      </c>
      <c r="W152" s="84">
        <v>43510.89363425926</v>
      </c>
      <c r="X152" s="86" t="s">
        <v>690</v>
      </c>
      <c r="Y152" s="82"/>
      <c r="Z152" s="82"/>
      <c r="AA152" s="88" t="s">
        <v>824</v>
      </c>
      <c r="AB152" s="88" t="s">
        <v>876</v>
      </c>
      <c r="AC152" s="82" t="b">
        <v>0</v>
      </c>
      <c r="AD152" s="82">
        <v>0</v>
      </c>
      <c r="AE152" s="88" t="s">
        <v>911</v>
      </c>
      <c r="AF152" s="82" t="b">
        <v>0</v>
      </c>
      <c r="AG152" s="82" t="s">
        <v>914</v>
      </c>
      <c r="AH152" s="82"/>
      <c r="AI152" s="88" t="s">
        <v>879</v>
      </c>
      <c r="AJ152" s="82" t="b">
        <v>0</v>
      </c>
      <c r="AK152" s="82">
        <v>0</v>
      </c>
      <c r="AL152" s="88" t="s">
        <v>879</v>
      </c>
      <c r="AM152" s="82" t="s">
        <v>935</v>
      </c>
      <c r="AN152" s="82" t="b">
        <v>0</v>
      </c>
      <c r="AO152" s="88" t="s">
        <v>876</v>
      </c>
      <c r="AP152" s="82" t="s">
        <v>196</v>
      </c>
      <c r="AQ152" s="82">
        <v>0</v>
      </c>
      <c r="AR152" s="82">
        <v>0</v>
      </c>
      <c r="AS152" s="82"/>
      <c r="AT152" s="82"/>
      <c r="AU152" s="82"/>
      <c r="AV152" s="82"/>
      <c r="AW152" s="82"/>
      <c r="AX152" s="82"/>
      <c r="AY152" s="82"/>
      <c r="AZ152" s="82"/>
      <c r="BA152">
        <v>16</v>
      </c>
      <c r="BB152" s="81" t="str">
        <f>REPLACE(INDEX(GroupVertices[Group],MATCH(Edges[[#This Row],[Vertex 1]],GroupVertices[Vertex],0)),1,1,"")</f>
        <v>1</v>
      </c>
      <c r="BC152" s="81" t="str">
        <f>REPLACE(INDEX(GroupVertices[Group],MATCH(Edges[[#This Row],[Vertex 2]],GroupVertices[Vertex],0)),1,1,"")</f>
        <v>1</v>
      </c>
      <c r="BD152" s="48">
        <v>1</v>
      </c>
      <c r="BE152" s="49">
        <v>9.090909090909092</v>
      </c>
      <c r="BF152" s="48">
        <v>0</v>
      </c>
      <c r="BG152" s="49">
        <v>0</v>
      </c>
      <c r="BH152" s="34"/>
      <c r="BI152" s="34"/>
      <c r="BJ152" s="48">
        <v>10</v>
      </c>
      <c r="BK152" s="49">
        <v>90.9090909090909</v>
      </c>
      <c r="BL152" s="48">
        <v>11</v>
      </c>
      <c r="BM152" s="48">
        <v>0</v>
      </c>
      <c r="BN152" s="49">
        <v>0</v>
      </c>
    </row>
    <row r="153" spans="1:66" ht="15">
      <c r="A153" s="66" t="s">
        <v>250</v>
      </c>
      <c r="B153" s="66" t="s">
        <v>267</v>
      </c>
      <c r="C153" s="67" t="s">
        <v>2663</v>
      </c>
      <c r="D153" s="68">
        <v>6</v>
      </c>
      <c r="E153" s="69" t="s">
        <v>136</v>
      </c>
      <c r="F153" s="70">
        <v>28.75</v>
      </c>
      <c r="G153" s="67"/>
      <c r="H153" s="71"/>
      <c r="I153" s="72"/>
      <c r="J153" s="72"/>
      <c r="K153" s="34" t="s">
        <v>66</v>
      </c>
      <c r="L153" s="80">
        <v>153</v>
      </c>
      <c r="M153" s="80"/>
      <c r="N153" s="74"/>
      <c r="O153" s="82" t="s">
        <v>311</v>
      </c>
      <c r="P153" s="84">
        <v>43511.80143518518</v>
      </c>
      <c r="Q153" s="82" t="s">
        <v>408</v>
      </c>
      <c r="R153" s="82"/>
      <c r="S153" s="82"/>
      <c r="T153" s="82"/>
      <c r="U153" s="82"/>
      <c r="V153" s="86" t="s">
        <v>570</v>
      </c>
      <c r="W153" s="84">
        <v>43511.80143518518</v>
      </c>
      <c r="X153" s="86" t="s">
        <v>691</v>
      </c>
      <c r="Y153" s="82"/>
      <c r="Z153" s="82"/>
      <c r="AA153" s="88" t="s">
        <v>825</v>
      </c>
      <c r="AB153" s="88" t="s">
        <v>821</v>
      </c>
      <c r="AC153" s="82" t="b">
        <v>0</v>
      </c>
      <c r="AD153" s="82">
        <v>0</v>
      </c>
      <c r="AE153" s="88" t="s">
        <v>911</v>
      </c>
      <c r="AF153" s="82" t="b">
        <v>0</v>
      </c>
      <c r="AG153" s="82" t="s">
        <v>914</v>
      </c>
      <c r="AH153" s="82"/>
      <c r="AI153" s="88" t="s">
        <v>879</v>
      </c>
      <c r="AJ153" s="82" t="b">
        <v>0</v>
      </c>
      <c r="AK153" s="82">
        <v>0</v>
      </c>
      <c r="AL153" s="88" t="s">
        <v>879</v>
      </c>
      <c r="AM153" s="82" t="s">
        <v>935</v>
      </c>
      <c r="AN153" s="82" t="b">
        <v>0</v>
      </c>
      <c r="AO153" s="88" t="s">
        <v>821</v>
      </c>
      <c r="AP153" s="82" t="s">
        <v>196</v>
      </c>
      <c r="AQ153" s="82">
        <v>0</v>
      </c>
      <c r="AR153" s="82">
        <v>0</v>
      </c>
      <c r="AS153" s="82"/>
      <c r="AT153" s="82"/>
      <c r="AU153" s="82"/>
      <c r="AV153" s="82"/>
      <c r="AW153" s="82"/>
      <c r="AX153" s="82"/>
      <c r="AY153" s="82"/>
      <c r="AZ153" s="82"/>
      <c r="BA153">
        <v>16</v>
      </c>
      <c r="BB153" s="81" t="str">
        <f>REPLACE(INDEX(GroupVertices[Group],MATCH(Edges[[#This Row],[Vertex 1]],GroupVertices[Vertex],0)),1,1,"")</f>
        <v>1</v>
      </c>
      <c r="BC153" s="81" t="str">
        <f>REPLACE(INDEX(GroupVertices[Group],MATCH(Edges[[#This Row],[Vertex 2]],GroupVertices[Vertex],0)),1,1,"")</f>
        <v>1</v>
      </c>
      <c r="BD153" s="48">
        <v>2</v>
      </c>
      <c r="BE153" s="49">
        <v>12.5</v>
      </c>
      <c r="BF153" s="48">
        <v>1</v>
      </c>
      <c r="BG153" s="49">
        <v>6.25</v>
      </c>
      <c r="BH153" s="34"/>
      <c r="BI153" s="34"/>
      <c r="BJ153" s="48">
        <v>13</v>
      </c>
      <c r="BK153" s="49">
        <v>81.25</v>
      </c>
      <c r="BL153" s="48">
        <v>16</v>
      </c>
      <c r="BM153" s="48">
        <v>0</v>
      </c>
      <c r="BN153" s="49">
        <v>0</v>
      </c>
    </row>
    <row r="154" spans="1:66" ht="15">
      <c r="A154" s="66" t="s">
        <v>250</v>
      </c>
      <c r="B154" s="66" t="s">
        <v>267</v>
      </c>
      <c r="C154" s="67" t="s">
        <v>2663</v>
      </c>
      <c r="D154" s="68">
        <v>6</v>
      </c>
      <c r="E154" s="69" t="s">
        <v>136</v>
      </c>
      <c r="F154" s="70">
        <v>28.75</v>
      </c>
      <c r="G154" s="67"/>
      <c r="H154" s="71"/>
      <c r="I154" s="72"/>
      <c r="J154" s="72"/>
      <c r="K154" s="34" t="s">
        <v>66</v>
      </c>
      <c r="L154" s="80">
        <v>154</v>
      </c>
      <c r="M154" s="80"/>
      <c r="N154" s="74"/>
      <c r="O154" s="82" t="s">
        <v>311</v>
      </c>
      <c r="P154" s="84">
        <v>43515.608125</v>
      </c>
      <c r="Q154" s="82" t="s">
        <v>409</v>
      </c>
      <c r="R154" s="82"/>
      <c r="S154" s="82"/>
      <c r="T154" s="82"/>
      <c r="U154" s="86" t="s">
        <v>548</v>
      </c>
      <c r="V154" s="86" t="s">
        <v>548</v>
      </c>
      <c r="W154" s="84">
        <v>43515.608125</v>
      </c>
      <c r="X154" s="86" t="s">
        <v>692</v>
      </c>
      <c r="Y154" s="82"/>
      <c r="Z154" s="82"/>
      <c r="AA154" s="88" t="s">
        <v>826</v>
      </c>
      <c r="AB154" s="88" t="s">
        <v>877</v>
      </c>
      <c r="AC154" s="82" t="b">
        <v>0</v>
      </c>
      <c r="AD154" s="82">
        <v>0</v>
      </c>
      <c r="AE154" s="88" t="s">
        <v>911</v>
      </c>
      <c r="AF154" s="82" t="b">
        <v>0</v>
      </c>
      <c r="AG154" s="82" t="s">
        <v>914</v>
      </c>
      <c r="AH154" s="82"/>
      <c r="AI154" s="88" t="s">
        <v>879</v>
      </c>
      <c r="AJ154" s="82" t="b">
        <v>0</v>
      </c>
      <c r="AK154" s="82">
        <v>0</v>
      </c>
      <c r="AL154" s="88" t="s">
        <v>879</v>
      </c>
      <c r="AM154" s="82" t="s">
        <v>928</v>
      </c>
      <c r="AN154" s="82" t="b">
        <v>0</v>
      </c>
      <c r="AO154" s="88" t="s">
        <v>877</v>
      </c>
      <c r="AP154" s="82" t="s">
        <v>196</v>
      </c>
      <c r="AQ154" s="82">
        <v>0</v>
      </c>
      <c r="AR154" s="82">
        <v>0</v>
      </c>
      <c r="AS154" s="82"/>
      <c r="AT154" s="82"/>
      <c r="AU154" s="82"/>
      <c r="AV154" s="82"/>
      <c r="AW154" s="82"/>
      <c r="AX154" s="82"/>
      <c r="AY154" s="82"/>
      <c r="AZ154" s="82"/>
      <c r="BA154">
        <v>16</v>
      </c>
      <c r="BB154" s="81" t="str">
        <f>REPLACE(INDEX(GroupVertices[Group],MATCH(Edges[[#This Row],[Vertex 1]],GroupVertices[Vertex],0)),1,1,"")</f>
        <v>1</v>
      </c>
      <c r="BC154" s="81" t="str">
        <f>REPLACE(INDEX(GroupVertices[Group],MATCH(Edges[[#This Row],[Vertex 2]],GroupVertices[Vertex],0)),1,1,"")</f>
        <v>1</v>
      </c>
      <c r="BD154" s="48">
        <v>2</v>
      </c>
      <c r="BE154" s="49">
        <v>9.090909090909092</v>
      </c>
      <c r="BF154" s="48">
        <v>1</v>
      </c>
      <c r="BG154" s="49">
        <v>4.545454545454546</v>
      </c>
      <c r="BH154" s="34"/>
      <c r="BI154" s="34"/>
      <c r="BJ154" s="48">
        <v>19</v>
      </c>
      <c r="BK154" s="49">
        <v>86.36363636363636</v>
      </c>
      <c r="BL154" s="48">
        <v>22</v>
      </c>
      <c r="BM154" s="48">
        <v>0</v>
      </c>
      <c r="BN154" s="49">
        <v>0</v>
      </c>
    </row>
    <row r="155" spans="1:66" ht="15">
      <c r="A155" s="66" t="s">
        <v>250</v>
      </c>
      <c r="B155" s="66" t="s">
        <v>267</v>
      </c>
      <c r="C155" s="67" t="s">
        <v>2663</v>
      </c>
      <c r="D155" s="68">
        <v>6</v>
      </c>
      <c r="E155" s="69" t="s">
        <v>136</v>
      </c>
      <c r="F155" s="70">
        <v>28.75</v>
      </c>
      <c r="G155" s="67"/>
      <c r="H155" s="71"/>
      <c r="I155" s="72"/>
      <c r="J155" s="72"/>
      <c r="K155" s="34" t="s">
        <v>66</v>
      </c>
      <c r="L155" s="80">
        <v>155</v>
      </c>
      <c r="M155" s="80"/>
      <c r="N155" s="74"/>
      <c r="O155" s="82" t="s">
        <v>311</v>
      </c>
      <c r="P155" s="84">
        <v>43515.642847222225</v>
      </c>
      <c r="Q155" s="82" t="s">
        <v>410</v>
      </c>
      <c r="R155" s="82"/>
      <c r="S155" s="82"/>
      <c r="T155" s="82"/>
      <c r="U155" s="82"/>
      <c r="V155" s="86" t="s">
        <v>570</v>
      </c>
      <c r="W155" s="84">
        <v>43515.642847222225</v>
      </c>
      <c r="X155" s="86" t="s">
        <v>693</v>
      </c>
      <c r="Y155" s="82"/>
      <c r="Z155" s="82"/>
      <c r="AA155" s="88" t="s">
        <v>827</v>
      </c>
      <c r="AB155" s="88" t="s">
        <v>823</v>
      </c>
      <c r="AC155" s="82" t="b">
        <v>0</v>
      </c>
      <c r="AD155" s="82">
        <v>1</v>
      </c>
      <c r="AE155" s="88" t="s">
        <v>911</v>
      </c>
      <c r="AF155" s="82" t="b">
        <v>0</v>
      </c>
      <c r="AG155" s="82" t="s">
        <v>914</v>
      </c>
      <c r="AH155" s="82"/>
      <c r="AI155" s="88" t="s">
        <v>879</v>
      </c>
      <c r="AJ155" s="82" t="b">
        <v>0</v>
      </c>
      <c r="AK155" s="82">
        <v>0</v>
      </c>
      <c r="AL155" s="88" t="s">
        <v>879</v>
      </c>
      <c r="AM155" s="82" t="s">
        <v>935</v>
      </c>
      <c r="AN155" s="82" t="b">
        <v>0</v>
      </c>
      <c r="AO155" s="88" t="s">
        <v>823</v>
      </c>
      <c r="AP155" s="82" t="s">
        <v>196</v>
      </c>
      <c r="AQ155" s="82">
        <v>0</v>
      </c>
      <c r="AR155" s="82">
        <v>0</v>
      </c>
      <c r="AS155" s="82"/>
      <c r="AT155" s="82"/>
      <c r="AU155" s="82"/>
      <c r="AV155" s="82"/>
      <c r="AW155" s="82"/>
      <c r="AX155" s="82"/>
      <c r="AY155" s="82"/>
      <c r="AZ155" s="82"/>
      <c r="BA155">
        <v>16</v>
      </c>
      <c r="BB155" s="81" t="str">
        <f>REPLACE(INDEX(GroupVertices[Group],MATCH(Edges[[#This Row],[Vertex 1]],GroupVertices[Vertex],0)),1,1,"")</f>
        <v>1</v>
      </c>
      <c r="BC155" s="81" t="str">
        <f>REPLACE(INDEX(GroupVertices[Group],MATCH(Edges[[#This Row],[Vertex 2]],GroupVertices[Vertex],0)),1,1,"")</f>
        <v>1</v>
      </c>
      <c r="BD155" s="48">
        <v>2</v>
      </c>
      <c r="BE155" s="49">
        <v>25</v>
      </c>
      <c r="BF155" s="48">
        <v>0</v>
      </c>
      <c r="BG155" s="49">
        <v>0</v>
      </c>
      <c r="BH155" s="34"/>
      <c r="BI155" s="34"/>
      <c r="BJ155" s="48">
        <v>6</v>
      </c>
      <c r="BK155" s="49">
        <v>75</v>
      </c>
      <c r="BL155" s="48">
        <v>8</v>
      </c>
      <c r="BM155" s="48">
        <v>0</v>
      </c>
      <c r="BN155" s="49">
        <v>0</v>
      </c>
    </row>
    <row r="156" spans="1:66" ht="15">
      <c r="A156" s="66" t="s">
        <v>268</v>
      </c>
      <c r="B156" s="66" t="s">
        <v>250</v>
      </c>
      <c r="C156" s="67" t="s">
        <v>1535</v>
      </c>
      <c r="D156" s="68">
        <v>3</v>
      </c>
      <c r="E156" s="69" t="s">
        <v>132</v>
      </c>
      <c r="F156" s="70">
        <v>32</v>
      </c>
      <c r="G156" s="67"/>
      <c r="H156" s="71"/>
      <c r="I156" s="72"/>
      <c r="J156" s="72"/>
      <c r="K156" s="34" t="s">
        <v>66</v>
      </c>
      <c r="L156" s="80">
        <v>156</v>
      </c>
      <c r="M156" s="80"/>
      <c r="N156" s="74"/>
      <c r="O156" s="82" t="s">
        <v>311</v>
      </c>
      <c r="P156" s="84">
        <v>43515.68722222222</v>
      </c>
      <c r="Q156" s="82" t="s">
        <v>411</v>
      </c>
      <c r="R156" s="82"/>
      <c r="S156" s="82"/>
      <c r="T156" s="82"/>
      <c r="U156" s="82"/>
      <c r="V156" s="86" t="s">
        <v>584</v>
      </c>
      <c r="W156" s="84">
        <v>43515.68722222222</v>
      </c>
      <c r="X156" s="86" t="s">
        <v>694</v>
      </c>
      <c r="Y156" s="82"/>
      <c r="Z156" s="82"/>
      <c r="AA156" s="88" t="s">
        <v>828</v>
      </c>
      <c r="AB156" s="88" t="s">
        <v>829</v>
      </c>
      <c r="AC156" s="82" t="b">
        <v>0</v>
      </c>
      <c r="AD156" s="82">
        <v>0</v>
      </c>
      <c r="AE156" s="88" t="s">
        <v>883</v>
      </c>
      <c r="AF156" s="82" t="b">
        <v>0</v>
      </c>
      <c r="AG156" s="82" t="s">
        <v>914</v>
      </c>
      <c r="AH156" s="82"/>
      <c r="AI156" s="88" t="s">
        <v>879</v>
      </c>
      <c r="AJ156" s="82" t="b">
        <v>0</v>
      </c>
      <c r="AK156" s="82">
        <v>0</v>
      </c>
      <c r="AL156" s="88" t="s">
        <v>879</v>
      </c>
      <c r="AM156" s="82" t="s">
        <v>929</v>
      </c>
      <c r="AN156" s="82" t="b">
        <v>0</v>
      </c>
      <c r="AO156" s="88" t="s">
        <v>829</v>
      </c>
      <c r="AP156" s="82" t="s">
        <v>196</v>
      </c>
      <c r="AQ156" s="82">
        <v>0</v>
      </c>
      <c r="AR156" s="82">
        <v>0</v>
      </c>
      <c r="AS156" s="82" t="s">
        <v>940</v>
      </c>
      <c r="AT156" s="82" t="s">
        <v>942</v>
      </c>
      <c r="AU156" s="82" t="s">
        <v>944</v>
      </c>
      <c r="AV156" s="82" t="s">
        <v>948</v>
      </c>
      <c r="AW156" s="82" t="s">
        <v>952</v>
      </c>
      <c r="AX156" s="82" t="s">
        <v>956</v>
      </c>
      <c r="AY156" s="82" t="s">
        <v>959</v>
      </c>
      <c r="AZ156" s="86" t="s">
        <v>962</v>
      </c>
      <c r="BA156">
        <v>1</v>
      </c>
      <c r="BB156" s="81" t="str">
        <f>REPLACE(INDEX(GroupVertices[Group],MATCH(Edges[[#This Row],[Vertex 1]],GroupVertices[Vertex],0)),1,1,"")</f>
        <v>1</v>
      </c>
      <c r="BC156" s="81" t="str">
        <f>REPLACE(INDEX(GroupVertices[Group],MATCH(Edges[[#This Row],[Vertex 2]],GroupVertices[Vertex],0)),1,1,"")</f>
        <v>1</v>
      </c>
      <c r="BD156" s="48">
        <v>0</v>
      </c>
      <c r="BE156" s="49">
        <v>0</v>
      </c>
      <c r="BF156" s="48">
        <v>0</v>
      </c>
      <c r="BG156" s="49">
        <v>0</v>
      </c>
      <c r="BH156" s="34"/>
      <c r="BI156" s="34"/>
      <c r="BJ156" s="48">
        <v>6</v>
      </c>
      <c r="BK156" s="49">
        <v>100</v>
      </c>
      <c r="BL156" s="48">
        <v>6</v>
      </c>
      <c r="BM156" s="48">
        <v>0</v>
      </c>
      <c r="BN156" s="49">
        <v>0</v>
      </c>
    </row>
    <row r="157" spans="1:66" ht="15">
      <c r="A157" s="66" t="s">
        <v>250</v>
      </c>
      <c r="B157" s="66" t="s">
        <v>268</v>
      </c>
      <c r="C157" s="67" t="s">
        <v>2660</v>
      </c>
      <c r="D157" s="68">
        <v>3.6</v>
      </c>
      <c r="E157" s="69" t="s">
        <v>136</v>
      </c>
      <c r="F157" s="70">
        <v>31.35</v>
      </c>
      <c r="G157" s="67"/>
      <c r="H157" s="71"/>
      <c r="I157" s="72"/>
      <c r="J157" s="72"/>
      <c r="K157" s="34" t="s">
        <v>66</v>
      </c>
      <c r="L157" s="80">
        <v>157</v>
      </c>
      <c r="M157" s="80"/>
      <c r="N157" s="74"/>
      <c r="O157" s="82" t="s">
        <v>311</v>
      </c>
      <c r="P157" s="84">
        <v>43515.54399305556</v>
      </c>
      <c r="Q157" s="82" t="s">
        <v>412</v>
      </c>
      <c r="R157" s="82"/>
      <c r="S157" s="82"/>
      <c r="T157" s="82"/>
      <c r="U157" s="82"/>
      <c r="V157" s="86" t="s">
        <v>570</v>
      </c>
      <c r="W157" s="84">
        <v>43515.54399305556</v>
      </c>
      <c r="X157" s="86" t="s">
        <v>695</v>
      </c>
      <c r="Y157" s="82"/>
      <c r="Z157" s="82"/>
      <c r="AA157" s="88" t="s">
        <v>829</v>
      </c>
      <c r="AB157" s="88" t="s">
        <v>878</v>
      </c>
      <c r="AC157" s="82" t="b">
        <v>0</v>
      </c>
      <c r="AD157" s="82">
        <v>1</v>
      </c>
      <c r="AE157" s="88" t="s">
        <v>912</v>
      </c>
      <c r="AF157" s="82" t="b">
        <v>0</v>
      </c>
      <c r="AG157" s="82" t="s">
        <v>914</v>
      </c>
      <c r="AH157" s="82"/>
      <c r="AI157" s="88" t="s">
        <v>879</v>
      </c>
      <c r="AJ157" s="82" t="b">
        <v>0</v>
      </c>
      <c r="AK157" s="82">
        <v>0</v>
      </c>
      <c r="AL157" s="88" t="s">
        <v>879</v>
      </c>
      <c r="AM157" s="82" t="s">
        <v>928</v>
      </c>
      <c r="AN157" s="82" t="b">
        <v>0</v>
      </c>
      <c r="AO157" s="88" t="s">
        <v>878</v>
      </c>
      <c r="AP157" s="82" t="s">
        <v>196</v>
      </c>
      <c r="AQ157" s="82">
        <v>0</v>
      </c>
      <c r="AR157" s="82">
        <v>0</v>
      </c>
      <c r="AS157" s="82"/>
      <c r="AT157" s="82"/>
      <c r="AU157" s="82"/>
      <c r="AV157" s="82"/>
      <c r="AW157" s="82"/>
      <c r="AX157" s="82"/>
      <c r="AY157" s="82"/>
      <c r="AZ157" s="82"/>
      <c r="BA157">
        <v>4</v>
      </c>
      <c r="BB157" s="81" t="str">
        <f>REPLACE(INDEX(GroupVertices[Group],MATCH(Edges[[#This Row],[Vertex 1]],GroupVertices[Vertex],0)),1,1,"")</f>
        <v>1</v>
      </c>
      <c r="BC157" s="81" t="str">
        <f>REPLACE(INDEX(GroupVertices[Group],MATCH(Edges[[#This Row],[Vertex 2]],GroupVertices[Vertex],0)),1,1,"")</f>
        <v>1</v>
      </c>
      <c r="BD157" s="48">
        <v>3</v>
      </c>
      <c r="BE157" s="49">
        <v>18.75</v>
      </c>
      <c r="BF157" s="48">
        <v>0</v>
      </c>
      <c r="BG157" s="49">
        <v>0</v>
      </c>
      <c r="BH157" s="34"/>
      <c r="BI157" s="34"/>
      <c r="BJ157" s="48">
        <v>13</v>
      </c>
      <c r="BK157" s="49">
        <v>81.25</v>
      </c>
      <c r="BL157" s="48">
        <v>16</v>
      </c>
      <c r="BM157" s="48">
        <v>0</v>
      </c>
      <c r="BN157" s="49">
        <v>0</v>
      </c>
    </row>
    <row r="158" spans="1:66" ht="15">
      <c r="A158" s="66" t="s">
        <v>250</v>
      </c>
      <c r="B158" s="66" t="s">
        <v>268</v>
      </c>
      <c r="C158" s="67" t="s">
        <v>2660</v>
      </c>
      <c r="D158" s="68">
        <v>3.6</v>
      </c>
      <c r="E158" s="69" t="s">
        <v>136</v>
      </c>
      <c r="F158" s="70">
        <v>31.35</v>
      </c>
      <c r="G158" s="67"/>
      <c r="H158" s="71"/>
      <c r="I158" s="72"/>
      <c r="J158" s="72"/>
      <c r="K158" s="34" t="s">
        <v>66</v>
      </c>
      <c r="L158" s="80">
        <v>158</v>
      </c>
      <c r="M158" s="80"/>
      <c r="N158" s="74"/>
      <c r="O158" s="82" t="s">
        <v>311</v>
      </c>
      <c r="P158" s="84">
        <v>43515.727488425924</v>
      </c>
      <c r="Q158" s="82" t="s">
        <v>413</v>
      </c>
      <c r="R158" s="82"/>
      <c r="S158" s="82"/>
      <c r="T158" s="82"/>
      <c r="U158" s="82"/>
      <c r="V158" s="86" t="s">
        <v>570</v>
      </c>
      <c r="W158" s="84">
        <v>43515.727488425924</v>
      </c>
      <c r="X158" s="86" t="s">
        <v>696</v>
      </c>
      <c r="Y158" s="82"/>
      <c r="Z158" s="82"/>
      <c r="AA158" s="88" t="s">
        <v>830</v>
      </c>
      <c r="AB158" s="88" t="s">
        <v>828</v>
      </c>
      <c r="AC158" s="82" t="b">
        <v>0</v>
      </c>
      <c r="AD158" s="82">
        <v>0</v>
      </c>
      <c r="AE158" s="88" t="s">
        <v>912</v>
      </c>
      <c r="AF158" s="82" t="b">
        <v>0</v>
      </c>
      <c r="AG158" s="82" t="s">
        <v>914</v>
      </c>
      <c r="AH158" s="82"/>
      <c r="AI158" s="88" t="s">
        <v>879</v>
      </c>
      <c r="AJ158" s="82" t="b">
        <v>0</v>
      </c>
      <c r="AK158" s="82">
        <v>0</v>
      </c>
      <c r="AL158" s="88" t="s">
        <v>879</v>
      </c>
      <c r="AM158" s="82" t="s">
        <v>935</v>
      </c>
      <c r="AN158" s="82" t="b">
        <v>0</v>
      </c>
      <c r="AO158" s="88" t="s">
        <v>828</v>
      </c>
      <c r="AP158" s="82" t="s">
        <v>196</v>
      </c>
      <c r="AQ158" s="82">
        <v>0</v>
      </c>
      <c r="AR158" s="82">
        <v>0</v>
      </c>
      <c r="AS158" s="82"/>
      <c r="AT158" s="82"/>
      <c r="AU158" s="82"/>
      <c r="AV158" s="82"/>
      <c r="AW158" s="82"/>
      <c r="AX158" s="82"/>
      <c r="AY158" s="82"/>
      <c r="AZ158" s="82"/>
      <c r="BA158">
        <v>4</v>
      </c>
      <c r="BB158" s="81" t="str">
        <f>REPLACE(INDEX(GroupVertices[Group],MATCH(Edges[[#This Row],[Vertex 1]],GroupVertices[Vertex],0)),1,1,"")</f>
        <v>1</v>
      </c>
      <c r="BC158" s="81" t="str">
        <f>REPLACE(INDEX(GroupVertices[Group],MATCH(Edges[[#This Row],[Vertex 2]],GroupVertices[Vertex],0)),1,1,"")</f>
        <v>1</v>
      </c>
      <c r="BD158" s="48">
        <v>1</v>
      </c>
      <c r="BE158" s="49">
        <v>25</v>
      </c>
      <c r="BF158" s="48">
        <v>0</v>
      </c>
      <c r="BG158" s="49">
        <v>0</v>
      </c>
      <c r="BH158" s="34"/>
      <c r="BI158" s="34"/>
      <c r="BJ158" s="48">
        <v>3</v>
      </c>
      <c r="BK158" s="49">
        <v>75</v>
      </c>
      <c r="BL158" s="48">
        <v>4</v>
      </c>
      <c r="BM158" s="48">
        <v>0</v>
      </c>
      <c r="BN158" s="49">
        <v>0</v>
      </c>
    </row>
    <row r="159" spans="1:66" ht="15">
      <c r="A159" s="66" t="s">
        <v>244</v>
      </c>
      <c r="B159" s="66" t="s">
        <v>250</v>
      </c>
      <c r="C159" s="67" t="s">
        <v>1535</v>
      </c>
      <c r="D159" s="68">
        <v>3</v>
      </c>
      <c r="E159" s="69" t="s">
        <v>132</v>
      </c>
      <c r="F159" s="70">
        <v>32</v>
      </c>
      <c r="G159" s="67"/>
      <c r="H159" s="71"/>
      <c r="I159" s="72"/>
      <c r="J159" s="72"/>
      <c r="K159" s="34" t="s">
        <v>66</v>
      </c>
      <c r="L159" s="80">
        <v>159</v>
      </c>
      <c r="M159" s="80"/>
      <c r="N159" s="74"/>
      <c r="O159" s="82" t="s">
        <v>310</v>
      </c>
      <c r="P159" s="84">
        <v>43514.93303240741</v>
      </c>
      <c r="Q159" s="82" t="s">
        <v>327</v>
      </c>
      <c r="R159" s="82"/>
      <c r="S159" s="82"/>
      <c r="T159" s="82"/>
      <c r="U159" s="82"/>
      <c r="V159" s="86" t="s">
        <v>565</v>
      </c>
      <c r="W159" s="84">
        <v>43514.93303240741</v>
      </c>
      <c r="X159" s="86" t="s">
        <v>601</v>
      </c>
      <c r="Y159" s="82"/>
      <c r="Z159" s="82"/>
      <c r="AA159" s="88" t="s">
        <v>735</v>
      </c>
      <c r="AB159" s="88" t="s">
        <v>733</v>
      </c>
      <c r="AC159" s="82" t="b">
        <v>0</v>
      </c>
      <c r="AD159" s="82">
        <v>1</v>
      </c>
      <c r="AE159" s="88" t="s">
        <v>886</v>
      </c>
      <c r="AF159" s="82" t="b">
        <v>0</v>
      </c>
      <c r="AG159" s="82" t="s">
        <v>914</v>
      </c>
      <c r="AH159" s="82"/>
      <c r="AI159" s="88" t="s">
        <v>879</v>
      </c>
      <c r="AJ159" s="82" t="b">
        <v>0</v>
      </c>
      <c r="AK159" s="82">
        <v>0</v>
      </c>
      <c r="AL159" s="88" t="s">
        <v>879</v>
      </c>
      <c r="AM159" s="82" t="s">
        <v>928</v>
      </c>
      <c r="AN159" s="82" t="b">
        <v>0</v>
      </c>
      <c r="AO159" s="88" t="s">
        <v>733</v>
      </c>
      <c r="AP159" s="82" t="s">
        <v>196</v>
      </c>
      <c r="AQ159" s="82">
        <v>0</v>
      </c>
      <c r="AR159" s="82">
        <v>0</v>
      </c>
      <c r="AS159" s="82"/>
      <c r="AT159" s="82"/>
      <c r="AU159" s="82"/>
      <c r="AV159" s="82"/>
      <c r="AW159" s="82"/>
      <c r="AX159" s="82"/>
      <c r="AY159" s="82"/>
      <c r="AZ159" s="82"/>
      <c r="BA159">
        <v>1</v>
      </c>
      <c r="BB159" s="81" t="str">
        <f>REPLACE(INDEX(GroupVertices[Group],MATCH(Edges[[#This Row],[Vertex 1]],GroupVertices[Vertex],0)),1,1,"")</f>
        <v>6</v>
      </c>
      <c r="BC159" s="81" t="str">
        <f>REPLACE(INDEX(GroupVertices[Group],MATCH(Edges[[#This Row],[Vertex 2]],GroupVertices[Vertex],0)),1,1,"")</f>
        <v>1</v>
      </c>
      <c r="BD159" s="48"/>
      <c r="BE159" s="49"/>
      <c r="BF159" s="48"/>
      <c r="BG159" s="49"/>
      <c r="BH159" s="34"/>
      <c r="BI159" s="34"/>
      <c r="BJ159" s="48"/>
      <c r="BK159" s="49"/>
      <c r="BL159" s="48"/>
      <c r="BM159" s="48"/>
      <c r="BN159" s="49"/>
    </row>
    <row r="160" spans="1:66" ht="15">
      <c r="A160" s="66" t="s">
        <v>250</v>
      </c>
      <c r="B160" s="66" t="s">
        <v>244</v>
      </c>
      <c r="C160" s="67" t="s">
        <v>1535</v>
      </c>
      <c r="D160" s="68">
        <v>3</v>
      </c>
      <c r="E160" s="69" t="s">
        <v>132</v>
      </c>
      <c r="F160" s="70">
        <v>32</v>
      </c>
      <c r="G160" s="67"/>
      <c r="H160" s="71"/>
      <c r="I160" s="72"/>
      <c r="J160" s="72"/>
      <c r="K160" s="34" t="s">
        <v>66</v>
      </c>
      <c r="L160" s="80">
        <v>160</v>
      </c>
      <c r="M160" s="80"/>
      <c r="N160" s="74"/>
      <c r="O160" s="82" t="s">
        <v>311</v>
      </c>
      <c r="P160" s="84">
        <v>43515.732037037036</v>
      </c>
      <c r="Q160" s="82" t="s">
        <v>414</v>
      </c>
      <c r="R160" s="86" t="s">
        <v>462</v>
      </c>
      <c r="S160" s="82" t="s">
        <v>487</v>
      </c>
      <c r="T160" s="82"/>
      <c r="U160" s="82"/>
      <c r="V160" s="86" t="s">
        <v>570</v>
      </c>
      <c r="W160" s="84">
        <v>43515.732037037036</v>
      </c>
      <c r="X160" s="86" t="s">
        <v>697</v>
      </c>
      <c r="Y160" s="82"/>
      <c r="Z160" s="82"/>
      <c r="AA160" s="88" t="s">
        <v>831</v>
      </c>
      <c r="AB160" s="88" t="s">
        <v>735</v>
      </c>
      <c r="AC160" s="82" t="b">
        <v>0</v>
      </c>
      <c r="AD160" s="82">
        <v>0</v>
      </c>
      <c r="AE160" s="88" t="s">
        <v>913</v>
      </c>
      <c r="AF160" s="82" t="b">
        <v>0</v>
      </c>
      <c r="AG160" s="82" t="s">
        <v>914</v>
      </c>
      <c r="AH160" s="82"/>
      <c r="AI160" s="88" t="s">
        <v>879</v>
      </c>
      <c r="AJ160" s="82" t="b">
        <v>0</v>
      </c>
      <c r="AK160" s="82">
        <v>0</v>
      </c>
      <c r="AL160" s="88" t="s">
        <v>879</v>
      </c>
      <c r="AM160" s="82" t="s">
        <v>932</v>
      </c>
      <c r="AN160" s="82" t="b">
        <v>0</v>
      </c>
      <c r="AO160" s="88" t="s">
        <v>735</v>
      </c>
      <c r="AP160" s="82" t="s">
        <v>196</v>
      </c>
      <c r="AQ160" s="82">
        <v>0</v>
      </c>
      <c r="AR160" s="82">
        <v>0</v>
      </c>
      <c r="AS160" s="82"/>
      <c r="AT160" s="82"/>
      <c r="AU160" s="82"/>
      <c r="AV160" s="82"/>
      <c r="AW160" s="82"/>
      <c r="AX160" s="82"/>
      <c r="AY160" s="82"/>
      <c r="AZ160" s="82"/>
      <c r="BA160">
        <v>1</v>
      </c>
      <c r="BB160" s="81" t="str">
        <f>REPLACE(INDEX(GroupVertices[Group],MATCH(Edges[[#This Row],[Vertex 1]],GroupVertices[Vertex],0)),1,1,"")</f>
        <v>1</v>
      </c>
      <c r="BC160" s="81" t="str">
        <f>REPLACE(INDEX(GroupVertices[Group],MATCH(Edges[[#This Row],[Vertex 2]],GroupVertices[Vertex],0)),1,1,"")</f>
        <v>6</v>
      </c>
      <c r="BD160" s="48">
        <v>0</v>
      </c>
      <c r="BE160" s="49">
        <v>0</v>
      </c>
      <c r="BF160" s="48">
        <v>2</v>
      </c>
      <c r="BG160" s="49">
        <v>4.166666666666667</v>
      </c>
      <c r="BH160" s="34"/>
      <c r="BI160" s="34"/>
      <c r="BJ160" s="48">
        <v>46</v>
      </c>
      <c r="BK160" s="49">
        <v>95.83333333333333</v>
      </c>
      <c r="BL160" s="48">
        <v>48</v>
      </c>
      <c r="BM160" s="48">
        <v>0</v>
      </c>
      <c r="BN160" s="49">
        <v>0</v>
      </c>
    </row>
    <row r="161" spans="1:66" ht="15">
      <c r="A161" s="66" t="s">
        <v>250</v>
      </c>
      <c r="B161" s="66" t="s">
        <v>250</v>
      </c>
      <c r="C161" s="67" t="s">
        <v>1541</v>
      </c>
      <c r="D161" s="68">
        <v>10</v>
      </c>
      <c r="E161" s="69" t="s">
        <v>136</v>
      </c>
      <c r="F161" s="70">
        <v>21.383333333333333</v>
      </c>
      <c r="G161" s="67"/>
      <c r="H161" s="71"/>
      <c r="I161" s="72"/>
      <c r="J161" s="72"/>
      <c r="K161" s="34" t="s">
        <v>65</v>
      </c>
      <c r="L161" s="80">
        <v>161</v>
      </c>
      <c r="M161" s="80"/>
      <c r="N161" s="74"/>
      <c r="O161" s="82" t="s">
        <v>196</v>
      </c>
      <c r="P161" s="84">
        <v>43507.851493055554</v>
      </c>
      <c r="Q161" s="82" t="s">
        <v>415</v>
      </c>
      <c r="R161" s="86" t="s">
        <v>463</v>
      </c>
      <c r="S161" s="82" t="s">
        <v>473</v>
      </c>
      <c r="T161" s="82"/>
      <c r="U161" s="82"/>
      <c r="V161" s="86" t="s">
        <v>570</v>
      </c>
      <c r="W161" s="84">
        <v>43507.851493055554</v>
      </c>
      <c r="X161" s="86" t="s">
        <v>698</v>
      </c>
      <c r="Y161" s="82"/>
      <c r="Z161" s="82"/>
      <c r="AA161" s="88" t="s">
        <v>832</v>
      </c>
      <c r="AB161" s="82"/>
      <c r="AC161" s="82" t="b">
        <v>0</v>
      </c>
      <c r="AD161" s="82">
        <v>3</v>
      </c>
      <c r="AE161" s="88" t="s">
        <v>879</v>
      </c>
      <c r="AF161" s="82" t="b">
        <v>1</v>
      </c>
      <c r="AG161" s="82" t="s">
        <v>914</v>
      </c>
      <c r="AH161" s="82"/>
      <c r="AI161" s="88" t="s">
        <v>864</v>
      </c>
      <c r="AJ161" s="82" t="b">
        <v>0</v>
      </c>
      <c r="AK161" s="82">
        <v>1</v>
      </c>
      <c r="AL161" s="88" t="s">
        <v>879</v>
      </c>
      <c r="AM161" s="82" t="s">
        <v>935</v>
      </c>
      <c r="AN161" s="82" t="b">
        <v>0</v>
      </c>
      <c r="AO161" s="88" t="s">
        <v>832</v>
      </c>
      <c r="AP161" s="82" t="s">
        <v>196</v>
      </c>
      <c r="AQ161" s="82">
        <v>0</v>
      </c>
      <c r="AR161" s="82">
        <v>0</v>
      </c>
      <c r="AS161" s="82"/>
      <c r="AT161" s="82"/>
      <c r="AU161" s="82"/>
      <c r="AV161" s="82"/>
      <c r="AW161" s="82"/>
      <c r="AX161" s="82"/>
      <c r="AY161" s="82"/>
      <c r="AZ161" s="82"/>
      <c r="BA161">
        <v>50</v>
      </c>
      <c r="BB161" s="81" t="str">
        <f>REPLACE(INDEX(GroupVertices[Group],MATCH(Edges[[#This Row],[Vertex 1]],GroupVertices[Vertex],0)),1,1,"")</f>
        <v>1</v>
      </c>
      <c r="BC161" s="81" t="str">
        <f>REPLACE(INDEX(GroupVertices[Group],MATCH(Edges[[#This Row],[Vertex 2]],GroupVertices[Vertex],0)),1,1,"")</f>
        <v>1</v>
      </c>
      <c r="BD161" s="48">
        <v>1</v>
      </c>
      <c r="BE161" s="49">
        <v>2.857142857142857</v>
      </c>
      <c r="BF161" s="48">
        <v>1</v>
      </c>
      <c r="BG161" s="49">
        <v>2.857142857142857</v>
      </c>
      <c r="BH161" s="34"/>
      <c r="BI161" s="34"/>
      <c r="BJ161" s="48">
        <v>33</v>
      </c>
      <c r="BK161" s="49">
        <v>94.28571428571429</v>
      </c>
      <c r="BL161" s="48">
        <v>35</v>
      </c>
      <c r="BM161" s="48">
        <v>0</v>
      </c>
      <c r="BN161" s="49">
        <v>0</v>
      </c>
    </row>
    <row r="162" spans="1:66" ht="15">
      <c r="A162" s="66" t="s">
        <v>250</v>
      </c>
      <c r="B162" s="66" t="s">
        <v>250</v>
      </c>
      <c r="C162" s="67" t="s">
        <v>1541</v>
      </c>
      <c r="D162" s="68">
        <v>10</v>
      </c>
      <c r="E162" s="69" t="s">
        <v>136</v>
      </c>
      <c r="F162" s="70">
        <v>21.383333333333333</v>
      </c>
      <c r="G162" s="67"/>
      <c r="H162" s="71"/>
      <c r="I162" s="72"/>
      <c r="J162" s="72"/>
      <c r="K162" s="34" t="s">
        <v>65</v>
      </c>
      <c r="L162" s="80">
        <v>162</v>
      </c>
      <c r="M162" s="80"/>
      <c r="N162" s="74"/>
      <c r="O162" s="82" t="s">
        <v>196</v>
      </c>
      <c r="P162" s="84">
        <v>43507.9008912037</v>
      </c>
      <c r="Q162" s="82" t="s">
        <v>416</v>
      </c>
      <c r="R162" s="86" t="s">
        <v>464</v>
      </c>
      <c r="S162" s="82" t="s">
        <v>487</v>
      </c>
      <c r="T162" s="82" t="s">
        <v>521</v>
      </c>
      <c r="U162" s="86" t="s">
        <v>549</v>
      </c>
      <c r="V162" s="86" t="s">
        <v>549</v>
      </c>
      <c r="W162" s="84">
        <v>43507.9008912037</v>
      </c>
      <c r="X162" s="86" t="s">
        <v>699</v>
      </c>
      <c r="Y162" s="82"/>
      <c r="Z162" s="82"/>
      <c r="AA162" s="88" t="s">
        <v>833</v>
      </c>
      <c r="AB162" s="82"/>
      <c r="AC162" s="82" t="b">
        <v>0</v>
      </c>
      <c r="AD162" s="82">
        <v>1</v>
      </c>
      <c r="AE162" s="88" t="s">
        <v>879</v>
      </c>
      <c r="AF162" s="82" t="b">
        <v>0</v>
      </c>
      <c r="AG162" s="82" t="s">
        <v>914</v>
      </c>
      <c r="AH162" s="82"/>
      <c r="AI162" s="88" t="s">
        <v>879</v>
      </c>
      <c r="AJ162" s="82" t="b">
        <v>0</v>
      </c>
      <c r="AK162" s="82">
        <v>1</v>
      </c>
      <c r="AL162" s="88" t="s">
        <v>879</v>
      </c>
      <c r="AM162" s="82" t="s">
        <v>928</v>
      </c>
      <c r="AN162" s="82" t="b">
        <v>0</v>
      </c>
      <c r="AO162" s="88" t="s">
        <v>833</v>
      </c>
      <c r="AP162" s="82" t="s">
        <v>196</v>
      </c>
      <c r="AQ162" s="82">
        <v>0</v>
      </c>
      <c r="AR162" s="82">
        <v>0</v>
      </c>
      <c r="AS162" s="82" t="s">
        <v>941</v>
      </c>
      <c r="AT162" s="82" t="s">
        <v>942</v>
      </c>
      <c r="AU162" s="82" t="s">
        <v>944</v>
      </c>
      <c r="AV162" s="82" t="s">
        <v>949</v>
      </c>
      <c r="AW162" s="82" t="s">
        <v>953</v>
      </c>
      <c r="AX162" s="82" t="s">
        <v>957</v>
      </c>
      <c r="AY162" s="82" t="s">
        <v>958</v>
      </c>
      <c r="AZ162" s="86" t="s">
        <v>963</v>
      </c>
      <c r="BA162">
        <v>50</v>
      </c>
      <c r="BB162" s="81" t="str">
        <f>REPLACE(INDEX(GroupVertices[Group],MATCH(Edges[[#This Row],[Vertex 1]],GroupVertices[Vertex],0)),1,1,"")</f>
        <v>1</v>
      </c>
      <c r="BC162" s="81" t="str">
        <f>REPLACE(INDEX(GroupVertices[Group],MATCH(Edges[[#This Row],[Vertex 2]],GroupVertices[Vertex],0)),1,1,"")</f>
        <v>1</v>
      </c>
      <c r="BD162" s="48">
        <v>1</v>
      </c>
      <c r="BE162" s="49">
        <v>2.380952380952381</v>
      </c>
      <c r="BF162" s="48">
        <v>3</v>
      </c>
      <c r="BG162" s="49">
        <v>7.142857142857143</v>
      </c>
      <c r="BH162" s="34"/>
      <c r="BI162" s="34"/>
      <c r="BJ162" s="48">
        <v>38</v>
      </c>
      <c r="BK162" s="49">
        <v>90.47619047619048</v>
      </c>
      <c r="BL162" s="48">
        <v>42</v>
      </c>
      <c r="BM162" s="48">
        <v>0</v>
      </c>
      <c r="BN162" s="49">
        <v>0</v>
      </c>
    </row>
    <row r="163" spans="1:66" ht="15">
      <c r="A163" s="66" t="s">
        <v>250</v>
      </c>
      <c r="B163" s="66" t="s">
        <v>250</v>
      </c>
      <c r="C163" s="67" t="s">
        <v>1541</v>
      </c>
      <c r="D163" s="68">
        <v>10</v>
      </c>
      <c r="E163" s="69" t="s">
        <v>136</v>
      </c>
      <c r="F163" s="70">
        <v>21.383333333333333</v>
      </c>
      <c r="G163" s="67"/>
      <c r="H163" s="71"/>
      <c r="I163" s="72"/>
      <c r="J163" s="72"/>
      <c r="K163" s="34" t="s">
        <v>65</v>
      </c>
      <c r="L163" s="80">
        <v>163</v>
      </c>
      <c r="M163" s="80"/>
      <c r="N163" s="74"/>
      <c r="O163" s="82" t="s">
        <v>196</v>
      </c>
      <c r="P163" s="84">
        <v>43510.74554398148</v>
      </c>
      <c r="Q163" s="82" t="s">
        <v>417</v>
      </c>
      <c r="R163" s="86" t="s">
        <v>465</v>
      </c>
      <c r="S163" s="82" t="s">
        <v>473</v>
      </c>
      <c r="T163" s="82"/>
      <c r="U163" s="82"/>
      <c r="V163" s="86" t="s">
        <v>570</v>
      </c>
      <c r="W163" s="84">
        <v>43510.74554398148</v>
      </c>
      <c r="X163" s="86" t="s">
        <v>700</v>
      </c>
      <c r="Y163" s="82"/>
      <c r="Z163" s="82"/>
      <c r="AA163" s="88" t="s">
        <v>834</v>
      </c>
      <c r="AB163" s="82"/>
      <c r="AC163" s="82" t="b">
        <v>0</v>
      </c>
      <c r="AD163" s="82">
        <v>0</v>
      </c>
      <c r="AE163" s="88" t="s">
        <v>879</v>
      </c>
      <c r="AF163" s="82" t="b">
        <v>1</v>
      </c>
      <c r="AG163" s="82" t="s">
        <v>915</v>
      </c>
      <c r="AH163" s="82"/>
      <c r="AI163" s="88" t="s">
        <v>924</v>
      </c>
      <c r="AJ163" s="82" t="b">
        <v>0</v>
      </c>
      <c r="AK163" s="82">
        <v>0</v>
      </c>
      <c r="AL163" s="88" t="s">
        <v>879</v>
      </c>
      <c r="AM163" s="82" t="s">
        <v>928</v>
      </c>
      <c r="AN163" s="82" t="b">
        <v>0</v>
      </c>
      <c r="AO163" s="88" t="s">
        <v>834</v>
      </c>
      <c r="AP163" s="82" t="s">
        <v>196</v>
      </c>
      <c r="AQ163" s="82">
        <v>0</v>
      </c>
      <c r="AR163" s="82">
        <v>0</v>
      </c>
      <c r="AS163" s="82"/>
      <c r="AT163" s="82"/>
      <c r="AU163" s="82"/>
      <c r="AV163" s="82"/>
      <c r="AW163" s="82"/>
      <c r="AX163" s="82"/>
      <c r="AY163" s="82"/>
      <c r="AZ163" s="82"/>
      <c r="BA163">
        <v>50</v>
      </c>
      <c r="BB163" s="81" t="str">
        <f>REPLACE(INDEX(GroupVertices[Group],MATCH(Edges[[#This Row],[Vertex 1]],GroupVertices[Vertex],0)),1,1,"")</f>
        <v>1</v>
      </c>
      <c r="BC163" s="81" t="str">
        <f>REPLACE(INDEX(GroupVertices[Group],MATCH(Edges[[#This Row],[Vertex 2]],GroupVertices[Vertex],0)),1,1,"")</f>
        <v>1</v>
      </c>
      <c r="BD163" s="48">
        <v>0</v>
      </c>
      <c r="BE163" s="49">
        <v>0</v>
      </c>
      <c r="BF163" s="48">
        <v>0</v>
      </c>
      <c r="BG163" s="49">
        <v>0</v>
      </c>
      <c r="BH163" s="34"/>
      <c r="BI163" s="34"/>
      <c r="BJ163" s="48">
        <v>0</v>
      </c>
      <c r="BK163" s="49">
        <v>0</v>
      </c>
      <c r="BL163" s="48">
        <v>0</v>
      </c>
      <c r="BM163" s="48">
        <v>0</v>
      </c>
      <c r="BN163" s="49">
        <v>0</v>
      </c>
    </row>
    <row r="164" spans="1:66" ht="15">
      <c r="A164" s="66" t="s">
        <v>250</v>
      </c>
      <c r="B164" s="66" t="s">
        <v>250</v>
      </c>
      <c r="C164" s="67" t="s">
        <v>1541</v>
      </c>
      <c r="D164" s="68">
        <v>10</v>
      </c>
      <c r="E164" s="69" t="s">
        <v>136</v>
      </c>
      <c r="F164" s="70">
        <v>21.383333333333333</v>
      </c>
      <c r="G164" s="67"/>
      <c r="H164" s="71"/>
      <c r="I164" s="72"/>
      <c r="J164" s="72"/>
      <c r="K164" s="34" t="s">
        <v>65</v>
      </c>
      <c r="L164" s="80">
        <v>164</v>
      </c>
      <c r="M164" s="80"/>
      <c r="N164" s="74"/>
      <c r="O164" s="82" t="s">
        <v>196</v>
      </c>
      <c r="P164" s="84">
        <v>43510.7475462963</v>
      </c>
      <c r="Q164" s="82" t="s">
        <v>418</v>
      </c>
      <c r="R164" s="82" t="s">
        <v>466</v>
      </c>
      <c r="S164" s="82" t="s">
        <v>490</v>
      </c>
      <c r="T164" s="82" t="s">
        <v>522</v>
      </c>
      <c r="U164" s="82"/>
      <c r="V164" s="86" t="s">
        <v>570</v>
      </c>
      <c r="W164" s="84">
        <v>43510.7475462963</v>
      </c>
      <c r="X164" s="86" t="s">
        <v>701</v>
      </c>
      <c r="Y164" s="82"/>
      <c r="Z164" s="82"/>
      <c r="AA164" s="88" t="s">
        <v>835</v>
      </c>
      <c r="AB164" s="82"/>
      <c r="AC164" s="82" t="b">
        <v>0</v>
      </c>
      <c r="AD164" s="82">
        <v>1</v>
      </c>
      <c r="AE164" s="88" t="s">
        <v>879</v>
      </c>
      <c r="AF164" s="82" t="b">
        <v>1</v>
      </c>
      <c r="AG164" s="82" t="s">
        <v>914</v>
      </c>
      <c r="AH164" s="82"/>
      <c r="AI164" s="88" t="s">
        <v>925</v>
      </c>
      <c r="AJ164" s="82" t="b">
        <v>0</v>
      </c>
      <c r="AK164" s="82">
        <v>0</v>
      </c>
      <c r="AL164" s="88" t="s">
        <v>879</v>
      </c>
      <c r="AM164" s="82" t="s">
        <v>928</v>
      </c>
      <c r="AN164" s="82" t="b">
        <v>0</v>
      </c>
      <c r="AO164" s="88" t="s">
        <v>835</v>
      </c>
      <c r="AP164" s="82" t="s">
        <v>196</v>
      </c>
      <c r="AQ164" s="82">
        <v>0</v>
      </c>
      <c r="AR164" s="82">
        <v>0</v>
      </c>
      <c r="AS164" s="82"/>
      <c r="AT164" s="82"/>
      <c r="AU164" s="82"/>
      <c r="AV164" s="82"/>
      <c r="AW164" s="82"/>
      <c r="AX164" s="82"/>
      <c r="AY164" s="82"/>
      <c r="AZ164" s="82"/>
      <c r="BA164">
        <v>50</v>
      </c>
      <c r="BB164" s="81" t="str">
        <f>REPLACE(INDEX(GroupVertices[Group],MATCH(Edges[[#This Row],[Vertex 1]],GroupVertices[Vertex],0)),1,1,"")</f>
        <v>1</v>
      </c>
      <c r="BC164" s="81" t="str">
        <f>REPLACE(INDEX(GroupVertices[Group],MATCH(Edges[[#This Row],[Vertex 2]],GroupVertices[Vertex],0)),1,1,"")</f>
        <v>1</v>
      </c>
      <c r="BD164" s="48">
        <v>3</v>
      </c>
      <c r="BE164" s="49">
        <v>8.333333333333334</v>
      </c>
      <c r="BF164" s="48">
        <v>0</v>
      </c>
      <c r="BG164" s="49">
        <v>0</v>
      </c>
      <c r="BH164" s="34"/>
      <c r="BI164" s="34"/>
      <c r="BJ164" s="48">
        <v>33</v>
      </c>
      <c r="BK164" s="49">
        <v>91.66666666666667</v>
      </c>
      <c r="BL164" s="48">
        <v>36</v>
      </c>
      <c r="BM164" s="48">
        <v>0</v>
      </c>
      <c r="BN164" s="49">
        <v>0</v>
      </c>
    </row>
    <row r="165" spans="1:66" ht="15">
      <c r="A165" s="66" t="s">
        <v>250</v>
      </c>
      <c r="B165" s="66" t="s">
        <v>250</v>
      </c>
      <c r="C165" s="67" t="s">
        <v>1541</v>
      </c>
      <c r="D165" s="68">
        <v>10</v>
      </c>
      <c r="E165" s="69" t="s">
        <v>136</v>
      </c>
      <c r="F165" s="70">
        <v>21.383333333333333</v>
      </c>
      <c r="G165" s="67"/>
      <c r="H165" s="71"/>
      <c r="I165" s="72"/>
      <c r="J165" s="72"/>
      <c r="K165" s="34" t="s">
        <v>65</v>
      </c>
      <c r="L165" s="80">
        <v>165</v>
      </c>
      <c r="M165" s="80"/>
      <c r="N165" s="74"/>
      <c r="O165" s="82" t="s">
        <v>196</v>
      </c>
      <c r="P165" s="84">
        <v>43510.75114583333</v>
      </c>
      <c r="Q165" s="82" t="s">
        <v>419</v>
      </c>
      <c r="R165" s="82" t="s">
        <v>467</v>
      </c>
      <c r="S165" s="82" t="s">
        <v>491</v>
      </c>
      <c r="T165" s="82" t="s">
        <v>523</v>
      </c>
      <c r="U165" s="82"/>
      <c r="V165" s="86" t="s">
        <v>570</v>
      </c>
      <c r="W165" s="84">
        <v>43510.75114583333</v>
      </c>
      <c r="X165" s="86" t="s">
        <v>702</v>
      </c>
      <c r="Y165" s="82"/>
      <c r="Z165" s="82"/>
      <c r="AA165" s="88" t="s">
        <v>836</v>
      </c>
      <c r="AB165" s="82"/>
      <c r="AC165" s="82" t="b">
        <v>0</v>
      </c>
      <c r="AD165" s="82">
        <v>3</v>
      </c>
      <c r="AE165" s="88" t="s">
        <v>879</v>
      </c>
      <c r="AF165" s="82" t="b">
        <v>1</v>
      </c>
      <c r="AG165" s="82" t="s">
        <v>914</v>
      </c>
      <c r="AH165" s="82"/>
      <c r="AI165" s="88" t="s">
        <v>926</v>
      </c>
      <c r="AJ165" s="82" t="b">
        <v>0</v>
      </c>
      <c r="AK165" s="82">
        <v>1</v>
      </c>
      <c r="AL165" s="88" t="s">
        <v>879</v>
      </c>
      <c r="AM165" s="82" t="s">
        <v>928</v>
      </c>
      <c r="AN165" s="82" t="b">
        <v>0</v>
      </c>
      <c r="AO165" s="88" t="s">
        <v>836</v>
      </c>
      <c r="AP165" s="82" t="s">
        <v>196</v>
      </c>
      <c r="AQ165" s="82">
        <v>0</v>
      </c>
      <c r="AR165" s="82">
        <v>0</v>
      </c>
      <c r="AS165" s="82"/>
      <c r="AT165" s="82"/>
      <c r="AU165" s="82"/>
      <c r="AV165" s="82"/>
      <c r="AW165" s="82"/>
      <c r="AX165" s="82"/>
      <c r="AY165" s="82"/>
      <c r="AZ165" s="82"/>
      <c r="BA165">
        <v>50</v>
      </c>
      <c r="BB165" s="81" t="str">
        <f>REPLACE(INDEX(GroupVertices[Group],MATCH(Edges[[#This Row],[Vertex 1]],GroupVertices[Vertex],0)),1,1,"")</f>
        <v>1</v>
      </c>
      <c r="BC165" s="81" t="str">
        <f>REPLACE(INDEX(GroupVertices[Group],MATCH(Edges[[#This Row],[Vertex 2]],GroupVertices[Vertex],0)),1,1,"")</f>
        <v>1</v>
      </c>
      <c r="BD165" s="48">
        <v>0</v>
      </c>
      <c r="BE165" s="49">
        <v>0</v>
      </c>
      <c r="BF165" s="48">
        <v>0</v>
      </c>
      <c r="BG165" s="49">
        <v>0</v>
      </c>
      <c r="BH165" s="34"/>
      <c r="BI165" s="34"/>
      <c r="BJ165" s="48">
        <v>6</v>
      </c>
      <c r="BK165" s="49">
        <v>100</v>
      </c>
      <c r="BL165" s="48">
        <v>6</v>
      </c>
      <c r="BM165" s="48">
        <v>0</v>
      </c>
      <c r="BN165" s="49">
        <v>0</v>
      </c>
    </row>
    <row r="166" spans="1:66" ht="15">
      <c r="A166" s="66" t="s">
        <v>250</v>
      </c>
      <c r="B166" s="66" t="s">
        <v>250</v>
      </c>
      <c r="C166" s="67" t="s">
        <v>1541</v>
      </c>
      <c r="D166" s="68">
        <v>10</v>
      </c>
      <c r="E166" s="69" t="s">
        <v>136</v>
      </c>
      <c r="F166" s="70">
        <v>21.383333333333333</v>
      </c>
      <c r="G166" s="67"/>
      <c r="H166" s="71"/>
      <c r="I166" s="72"/>
      <c r="J166" s="72"/>
      <c r="K166" s="34" t="s">
        <v>65</v>
      </c>
      <c r="L166" s="80">
        <v>166</v>
      </c>
      <c r="M166" s="80"/>
      <c r="N166" s="74"/>
      <c r="O166" s="82" t="s">
        <v>196</v>
      </c>
      <c r="P166" s="84">
        <v>43510.8084375</v>
      </c>
      <c r="Q166" s="82" t="s">
        <v>420</v>
      </c>
      <c r="R166" s="86" t="s">
        <v>468</v>
      </c>
      <c r="S166" s="82" t="s">
        <v>473</v>
      </c>
      <c r="T166" s="82" t="s">
        <v>524</v>
      </c>
      <c r="U166" s="82"/>
      <c r="V166" s="86" t="s">
        <v>570</v>
      </c>
      <c r="W166" s="84">
        <v>43510.8084375</v>
      </c>
      <c r="X166" s="86" t="s">
        <v>703</v>
      </c>
      <c r="Y166" s="82"/>
      <c r="Z166" s="82"/>
      <c r="AA166" s="88" t="s">
        <v>837</v>
      </c>
      <c r="AB166" s="82"/>
      <c r="AC166" s="82" t="b">
        <v>0</v>
      </c>
      <c r="AD166" s="82">
        <v>5</v>
      </c>
      <c r="AE166" s="88" t="s">
        <v>879</v>
      </c>
      <c r="AF166" s="82" t="b">
        <v>1</v>
      </c>
      <c r="AG166" s="82" t="s">
        <v>914</v>
      </c>
      <c r="AH166" s="82"/>
      <c r="AI166" s="88" t="s">
        <v>927</v>
      </c>
      <c r="AJ166" s="82" t="b">
        <v>0</v>
      </c>
      <c r="AK166" s="82">
        <v>3</v>
      </c>
      <c r="AL166" s="88" t="s">
        <v>879</v>
      </c>
      <c r="AM166" s="82" t="s">
        <v>928</v>
      </c>
      <c r="AN166" s="82" t="b">
        <v>0</v>
      </c>
      <c r="AO166" s="88" t="s">
        <v>837</v>
      </c>
      <c r="AP166" s="82" t="s">
        <v>196</v>
      </c>
      <c r="AQ166" s="82">
        <v>0</v>
      </c>
      <c r="AR166" s="82">
        <v>0</v>
      </c>
      <c r="AS166" s="82"/>
      <c r="AT166" s="82"/>
      <c r="AU166" s="82"/>
      <c r="AV166" s="82"/>
      <c r="AW166" s="82"/>
      <c r="AX166" s="82"/>
      <c r="AY166" s="82"/>
      <c r="AZ166" s="82"/>
      <c r="BA166">
        <v>50</v>
      </c>
      <c r="BB166" s="81" t="str">
        <f>REPLACE(INDEX(GroupVertices[Group],MATCH(Edges[[#This Row],[Vertex 1]],GroupVertices[Vertex],0)),1,1,"")</f>
        <v>1</v>
      </c>
      <c r="BC166" s="81" t="str">
        <f>REPLACE(INDEX(GroupVertices[Group],MATCH(Edges[[#This Row],[Vertex 2]],GroupVertices[Vertex],0)),1,1,"")</f>
        <v>1</v>
      </c>
      <c r="BD166" s="48">
        <v>3</v>
      </c>
      <c r="BE166" s="49">
        <v>11.11111111111111</v>
      </c>
      <c r="BF166" s="48">
        <v>0</v>
      </c>
      <c r="BG166" s="49">
        <v>0</v>
      </c>
      <c r="BH166" s="34"/>
      <c r="BI166" s="34"/>
      <c r="BJ166" s="48">
        <v>24</v>
      </c>
      <c r="BK166" s="49">
        <v>88.88888888888889</v>
      </c>
      <c r="BL166" s="48">
        <v>27</v>
      </c>
      <c r="BM166" s="48">
        <v>0</v>
      </c>
      <c r="BN166" s="49">
        <v>0</v>
      </c>
    </row>
    <row r="167" spans="1:66" ht="15">
      <c r="A167" s="66" t="s">
        <v>250</v>
      </c>
      <c r="B167" s="66" t="s">
        <v>250</v>
      </c>
      <c r="C167" s="67" t="s">
        <v>1541</v>
      </c>
      <c r="D167" s="68">
        <v>10</v>
      </c>
      <c r="E167" s="69" t="s">
        <v>136</v>
      </c>
      <c r="F167" s="70">
        <v>21.383333333333333</v>
      </c>
      <c r="G167" s="67"/>
      <c r="H167" s="71"/>
      <c r="I167" s="72"/>
      <c r="J167" s="72"/>
      <c r="K167" s="34" t="s">
        <v>65</v>
      </c>
      <c r="L167" s="80">
        <v>167</v>
      </c>
      <c r="M167" s="80"/>
      <c r="N167" s="74"/>
      <c r="O167" s="82" t="s">
        <v>196</v>
      </c>
      <c r="P167" s="84">
        <v>43514.88806712963</v>
      </c>
      <c r="Q167" s="82" t="s">
        <v>421</v>
      </c>
      <c r="R167" s="82"/>
      <c r="S167" s="82"/>
      <c r="T167" s="82" t="s">
        <v>525</v>
      </c>
      <c r="U167" s="86" t="s">
        <v>550</v>
      </c>
      <c r="V167" s="86" t="s">
        <v>550</v>
      </c>
      <c r="W167" s="84">
        <v>43514.88806712963</v>
      </c>
      <c r="X167" s="86" t="s">
        <v>704</v>
      </c>
      <c r="Y167" s="82"/>
      <c r="Z167" s="82"/>
      <c r="AA167" s="88" t="s">
        <v>838</v>
      </c>
      <c r="AB167" s="82"/>
      <c r="AC167" s="82" t="b">
        <v>0</v>
      </c>
      <c r="AD167" s="82">
        <v>5</v>
      </c>
      <c r="AE167" s="88" t="s">
        <v>879</v>
      </c>
      <c r="AF167" s="82" t="b">
        <v>0</v>
      </c>
      <c r="AG167" s="82" t="s">
        <v>914</v>
      </c>
      <c r="AH167" s="82"/>
      <c r="AI167" s="88" t="s">
        <v>879</v>
      </c>
      <c r="AJ167" s="82" t="b">
        <v>0</v>
      </c>
      <c r="AK167" s="82">
        <v>1</v>
      </c>
      <c r="AL167" s="88" t="s">
        <v>879</v>
      </c>
      <c r="AM167" s="82" t="s">
        <v>928</v>
      </c>
      <c r="AN167" s="82" t="b">
        <v>0</v>
      </c>
      <c r="AO167" s="88" t="s">
        <v>838</v>
      </c>
      <c r="AP167" s="82" t="s">
        <v>196</v>
      </c>
      <c r="AQ167" s="82">
        <v>0</v>
      </c>
      <c r="AR167" s="82">
        <v>0</v>
      </c>
      <c r="AS167" s="82" t="s">
        <v>941</v>
      </c>
      <c r="AT167" s="82" t="s">
        <v>942</v>
      </c>
      <c r="AU167" s="82" t="s">
        <v>944</v>
      </c>
      <c r="AV167" s="82" t="s">
        <v>949</v>
      </c>
      <c r="AW167" s="82" t="s">
        <v>953</v>
      </c>
      <c r="AX167" s="82" t="s">
        <v>957</v>
      </c>
      <c r="AY167" s="82" t="s">
        <v>958</v>
      </c>
      <c r="AZ167" s="86" t="s">
        <v>963</v>
      </c>
      <c r="BA167">
        <v>50</v>
      </c>
      <c r="BB167" s="81" t="str">
        <f>REPLACE(INDEX(GroupVertices[Group],MATCH(Edges[[#This Row],[Vertex 1]],GroupVertices[Vertex],0)),1,1,"")</f>
        <v>1</v>
      </c>
      <c r="BC167" s="81" t="str">
        <f>REPLACE(INDEX(GroupVertices[Group],MATCH(Edges[[#This Row],[Vertex 2]],GroupVertices[Vertex],0)),1,1,"")</f>
        <v>1</v>
      </c>
      <c r="BD167" s="48">
        <v>1</v>
      </c>
      <c r="BE167" s="49">
        <v>9.090909090909092</v>
      </c>
      <c r="BF167" s="48">
        <v>0</v>
      </c>
      <c r="BG167" s="49">
        <v>0</v>
      </c>
      <c r="BH167" s="34"/>
      <c r="BI167" s="34"/>
      <c r="BJ167" s="48">
        <v>10</v>
      </c>
      <c r="BK167" s="49">
        <v>90.9090909090909</v>
      </c>
      <c r="BL167" s="48">
        <v>11</v>
      </c>
      <c r="BM167" s="48">
        <v>0</v>
      </c>
      <c r="BN167" s="49">
        <v>0</v>
      </c>
    </row>
    <row r="168" spans="1:66" ht="15">
      <c r="A168" s="66" t="s">
        <v>269</v>
      </c>
      <c r="B168" s="66" t="s">
        <v>269</v>
      </c>
      <c r="C168" s="67" t="s">
        <v>1538</v>
      </c>
      <c r="D168" s="68">
        <v>7.8</v>
      </c>
      <c r="E168" s="69" t="s">
        <v>136</v>
      </c>
      <c r="F168" s="70">
        <v>26.8</v>
      </c>
      <c r="G168" s="67"/>
      <c r="H168" s="71"/>
      <c r="I168" s="72"/>
      <c r="J168" s="72"/>
      <c r="K168" s="34" t="s">
        <v>65</v>
      </c>
      <c r="L168" s="80">
        <v>168</v>
      </c>
      <c r="M168" s="80"/>
      <c r="N168" s="74"/>
      <c r="O168" s="82" t="s">
        <v>196</v>
      </c>
      <c r="P168" s="84">
        <v>43507.50001157408</v>
      </c>
      <c r="Q168" s="82" t="s">
        <v>422</v>
      </c>
      <c r="R168" s="82"/>
      <c r="S168" s="82"/>
      <c r="T168" s="82" t="s">
        <v>493</v>
      </c>
      <c r="U168" s="86" t="s">
        <v>551</v>
      </c>
      <c r="V168" s="86" t="s">
        <v>551</v>
      </c>
      <c r="W168" s="84">
        <v>43507.50001157408</v>
      </c>
      <c r="X168" s="86" t="s">
        <v>705</v>
      </c>
      <c r="Y168" s="82"/>
      <c r="Z168" s="82"/>
      <c r="AA168" s="88" t="s">
        <v>839</v>
      </c>
      <c r="AB168" s="82"/>
      <c r="AC168" s="82" t="b">
        <v>0</v>
      </c>
      <c r="AD168" s="82">
        <v>0</v>
      </c>
      <c r="AE168" s="88" t="s">
        <v>879</v>
      </c>
      <c r="AF168" s="82" t="b">
        <v>0</v>
      </c>
      <c r="AG168" s="82" t="s">
        <v>920</v>
      </c>
      <c r="AH168" s="82"/>
      <c r="AI168" s="88" t="s">
        <v>879</v>
      </c>
      <c r="AJ168" s="82" t="b">
        <v>0</v>
      </c>
      <c r="AK168" s="82">
        <v>0</v>
      </c>
      <c r="AL168" s="88" t="s">
        <v>879</v>
      </c>
      <c r="AM168" s="82" t="s">
        <v>934</v>
      </c>
      <c r="AN168" s="82" t="b">
        <v>0</v>
      </c>
      <c r="AO168" s="88" t="s">
        <v>839</v>
      </c>
      <c r="AP168" s="82" t="s">
        <v>196</v>
      </c>
      <c r="AQ168" s="82">
        <v>0</v>
      </c>
      <c r="AR168" s="82">
        <v>0</v>
      </c>
      <c r="AS168" s="82"/>
      <c r="AT168" s="82"/>
      <c r="AU168" s="82"/>
      <c r="AV168" s="82"/>
      <c r="AW168" s="82"/>
      <c r="AX168" s="82"/>
      <c r="AY168" s="82"/>
      <c r="AZ168" s="82"/>
      <c r="BA168">
        <v>25</v>
      </c>
      <c r="BB168" s="81" t="str">
        <f>REPLACE(INDEX(GroupVertices[Group],MATCH(Edges[[#This Row],[Vertex 1]],GroupVertices[Vertex],0)),1,1,"")</f>
        <v>7</v>
      </c>
      <c r="BC168" s="81" t="str">
        <f>REPLACE(INDEX(GroupVertices[Group],MATCH(Edges[[#This Row],[Vertex 2]],GroupVertices[Vertex],0)),1,1,"")</f>
        <v>7</v>
      </c>
      <c r="BD168" s="48">
        <v>0</v>
      </c>
      <c r="BE168" s="49">
        <v>0</v>
      </c>
      <c r="BF168" s="48">
        <v>0</v>
      </c>
      <c r="BG168" s="49">
        <v>0</v>
      </c>
      <c r="BH168" s="34"/>
      <c r="BI168" s="34"/>
      <c r="BJ168" s="48">
        <v>29</v>
      </c>
      <c r="BK168" s="49">
        <v>100</v>
      </c>
      <c r="BL168" s="48">
        <v>29</v>
      </c>
      <c r="BM168" s="48">
        <v>0</v>
      </c>
      <c r="BN168" s="49">
        <v>0</v>
      </c>
    </row>
    <row r="169" spans="1:66" ht="15">
      <c r="A169" s="66" t="s">
        <v>269</v>
      </c>
      <c r="B169" s="66" t="s">
        <v>269</v>
      </c>
      <c r="C169" s="67" t="s">
        <v>1538</v>
      </c>
      <c r="D169" s="68">
        <v>7.8</v>
      </c>
      <c r="E169" s="69" t="s">
        <v>136</v>
      </c>
      <c r="F169" s="70">
        <v>26.8</v>
      </c>
      <c r="G169" s="67"/>
      <c r="H169" s="71"/>
      <c r="I169" s="72"/>
      <c r="J169" s="72"/>
      <c r="K169" s="34" t="s">
        <v>65</v>
      </c>
      <c r="L169" s="80">
        <v>169</v>
      </c>
      <c r="M169" s="80"/>
      <c r="N169" s="74"/>
      <c r="O169" s="82" t="s">
        <v>196</v>
      </c>
      <c r="P169" s="84">
        <v>43508.75</v>
      </c>
      <c r="Q169" s="82" t="s">
        <v>423</v>
      </c>
      <c r="R169" s="86" t="s">
        <v>469</v>
      </c>
      <c r="S169" s="82" t="s">
        <v>492</v>
      </c>
      <c r="T169" s="82" t="s">
        <v>526</v>
      </c>
      <c r="U169" s="86" t="s">
        <v>552</v>
      </c>
      <c r="V169" s="86" t="s">
        <v>552</v>
      </c>
      <c r="W169" s="84">
        <v>43508.75</v>
      </c>
      <c r="X169" s="86" t="s">
        <v>706</v>
      </c>
      <c r="Y169" s="82"/>
      <c r="Z169" s="82"/>
      <c r="AA169" s="88" t="s">
        <v>840</v>
      </c>
      <c r="AB169" s="82"/>
      <c r="AC169" s="82" t="b">
        <v>0</v>
      </c>
      <c r="AD169" s="82">
        <v>1</v>
      </c>
      <c r="AE169" s="88" t="s">
        <v>879</v>
      </c>
      <c r="AF169" s="82" t="b">
        <v>0</v>
      </c>
      <c r="AG169" s="82" t="s">
        <v>920</v>
      </c>
      <c r="AH169" s="82"/>
      <c r="AI169" s="88" t="s">
        <v>879</v>
      </c>
      <c r="AJ169" s="82" t="b">
        <v>0</v>
      </c>
      <c r="AK169" s="82">
        <v>0</v>
      </c>
      <c r="AL169" s="88" t="s">
        <v>879</v>
      </c>
      <c r="AM169" s="82" t="s">
        <v>934</v>
      </c>
      <c r="AN169" s="82" t="b">
        <v>0</v>
      </c>
      <c r="AO169" s="88" t="s">
        <v>840</v>
      </c>
      <c r="AP169" s="82" t="s">
        <v>196</v>
      </c>
      <c r="AQ169" s="82">
        <v>0</v>
      </c>
      <c r="AR169" s="82">
        <v>0</v>
      </c>
      <c r="AS169" s="82"/>
      <c r="AT169" s="82"/>
      <c r="AU169" s="82"/>
      <c r="AV169" s="82"/>
      <c r="AW169" s="82"/>
      <c r="AX169" s="82"/>
      <c r="AY169" s="82"/>
      <c r="AZ169" s="82"/>
      <c r="BA169">
        <v>25</v>
      </c>
      <c r="BB169" s="81" t="str">
        <f>REPLACE(INDEX(GroupVertices[Group],MATCH(Edges[[#This Row],[Vertex 1]],GroupVertices[Vertex],0)),1,1,"")</f>
        <v>7</v>
      </c>
      <c r="BC169" s="81" t="str">
        <f>REPLACE(INDEX(GroupVertices[Group],MATCH(Edges[[#This Row],[Vertex 2]],GroupVertices[Vertex],0)),1,1,"")</f>
        <v>7</v>
      </c>
      <c r="BD169" s="48">
        <v>1</v>
      </c>
      <c r="BE169" s="49">
        <v>4</v>
      </c>
      <c r="BF169" s="48">
        <v>0</v>
      </c>
      <c r="BG169" s="49">
        <v>0</v>
      </c>
      <c r="BH169" s="34"/>
      <c r="BI169" s="34"/>
      <c r="BJ169" s="48">
        <v>24</v>
      </c>
      <c r="BK169" s="49">
        <v>96</v>
      </c>
      <c r="BL169" s="48">
        <v>25</v>
      </c>
      <c r="BM169" s="48">
        <v>0</v>
      </c>
      <c r="BN169" s="49">
        <v>0</v>
      </c>
    </row>
    <row r="170" spans="1:66" ht="15">
      <c r="A170" s="66" t="s">
        <v>269</v>
      </c>
      <c r="B170" s="66" t="s">
        <v>269</v>
      </c>
      <c r="C170" s="67" t="s">
        <v>1538</v>
      </c>
      <c r="D170" s="68">
        <v>7.8</v>
      </c>
      <c r="E170" s="69" t="s">
        <v>136</v>
      </c>
      <c r="F170" s="70">
        <v>26.8</v>
      </c>
      <c r="G170" s="67"/>
      <c r="H170" s="71"/>
      <c r="I170" s="72"/>
      <c r="J170" s="72"/>
      <c r="K170" s="34" t="s">
        <v>65</v>
      </c>
      <c r="L170" s="80">
        <v>170</v>
      </c>
      <c r="M170" s="80"/>
      <c r="N170" s="74"/>
      <c r="O170" s="82" t="s">
        <v>196</v>
      </c>
      <c r="P170" s="84">
        <v>43510.75</v>
      </c>
      <c r="Q170" s="82" t="s">
        <v>424</v>
      </c>
      <c r="R170" s="82"/>
      <c r="S170" s="82"/>
      <c r="T170" s="82" t="s">
        <v>527</v>
      </c>
      <c r="U170" s="86" t="s">
        <v>553</v>
      </c>
      <c r="V170" s="86" t="s">
        <v>553</v>
      </c>
      <c r="W170" s="84">
        <v>43510.75</v>
      </c>
      <c r="X170" s="86" t="s">
        <v>707</v>
      </c>
      <c r="Y170" s="82"/>
      <c r="Z170" s="82"/>
      <c r="AA170" s="88" t="s">
        <v>841</v>
      </c>
      <c r="AB170" s="82"/>
      <c r="AC170" s="82" t="b">
        <v>0</v>
      </c>
      <c r="AD170" s="82">
        <v>0</v>
      </c>
      <c r="AE170" s="88" t="s">
        <v>879</v>
      </c>
      <c r="AF170" s="82" t="b">
        <v>0</v>
      </c>
      <c r="AG170" s="82" t="s">
        <v>920</v>
      </c>
      <c r="AH170" s="82"/>
      <c r="AI170" s="88" t="s">
        <v>879</v>
      </c>
      <c r="AJ170" s="82" t="b">
        <v>0</v>
      </c>
      <c r="AK170" s="82">
        <v>0</v>
      </c>
      <c r="AL170" s="88" t="s">
        <v>879</v>
      </c>
      <c r="AM170" s="82" t="s">
        <v>934</v>
      </c>
      <c r="AN170" s="82" t="b">
        <v>0</v>
      </c>
      <c r="AO170" s="88" t="s">
        <v>841</v>
      </c>
      <c r="AP170" s="82" t="s">
        <v>196</v>
      </c>
      <c r="AQ170" s="82">
        <v>0</v>
      </c>
      <c r="AR170" s="82">
        <v>0</v>
      </c>
      <c r="AS170" s="82"/>
      <c r="AT170" s="82"/>
      <c r="AU170" s="82"/>
      <c r="AV170" s="82"/>
      <c r="AW170" s="82"/>
      <c r="AX170" s="82"/>
      <c r="AY170" s="82"/>
      <c r="AZ170" s="82"/>
      <c r="BA170">
        <v>25</v>
      </c>
      <c r="BB170" s="81" t="str">
        <f>REPLACE(INDEX(GroupVertices[Group],MATCH(Edges[[#This Row],[Vertex 1]],GroupVertices[Vertex],0)),1,1,"")</f>
        <v>7</v>
      </c>
      <c r="BC170" s="81" t="str">
        <f>REPLACE(INDEX(GroupVertices[Group],MATCH(Edges[[#This Row],[Vertex 2]],GroupVertices[Vertex],0)),1,1,"")</f>
        <v>7</v>
      </c>
      <c r="BD170" s="48">
        <v>0</v>
      </c>
      <c r="BE170" s="49">
        <v>0</v>
      </c>
      <c r="BF170" s="48">
        <v>0</v>
      </c>
      <c r="BG170" s="49">
        <v>0</v>
      </c>
      <c r="BH170" s="34"/>
      <c r="BI170" s="34"/>
      <c r="BJ170" s="48">
        <v>29</v>
      </c>
      <c r="BK170" s="49">
        <v>100</v>
      </c>
      <c r="BL170" s="48">
        <v>29</v>
      </c>
      <c r="BM170" s="48">
        <v>0</v>
      </c>
      <c r="BN170" s="49">
        <v>0</v>
      </c>
    </row>
    <row r="171" spans="1:66" ht="15">
      <c r="A171" s="66" t="s">
        <v>269</v>
      </c>
      <c r="B171" s="66" t="s">
        <v>269</v>
      </c>
      <c r="C171" s="67" t="s">
        <v>1538</v>
      </c>
      <c r="D171" s="68">
        <v>7.8</v>
      </c>
      <c r="E171" s="69" t="s">
        <v>136</v>
      </c>
      <c r="F171" s="70">
        <v>26.8</v>
      </c>
      <c r="G171" s="67"/>
      <c r="H171" s="71"/>
      <c r="I171" s="72"/>
      <c r="J171" s="72"/>
      <c r="K171" s="34" t="s">
        <v>65</v>
      </c>
      <c r="L171" s="80">
        <v>171</v>
      </c>
      <c r="M171" s="80"/>
      <c r="N171" s="74"/>
      <c r="O171" s="82" t="s">
        <v>196</v>
      </c>
      <c r="P171" s="84">
        <v>43515.768159722225</v>
      </c>
      <c r="Q171" s="82" t="s">
        <v>425</v>
      </c>
      <c r="R171" s="82"/>
      <c r="S171" s="82"/>
      <c r="T171" s="82" t="s">
        <v>493</v>
      </c>
      <c r="U171" s="82"/>
      <c r="V171" s="86" t="s">
        <v>585</v>
      </c>
      <c r="W171" s="84">
        <v>43515.768159722225</v>
      </c>
      <c r="X171" s="86" t="s">
        <v>708</v>
      </c>
      <c r="Y171" s="82"/>
      <c r="Z171" s="82"/>
      <c r="AA171" s="88" t="s">
        <v>842</v>
      </c>
      <c r="AB171" s="82"/>
      <c r="AC171" s="82" t="b">
        <v>0</v>
      </c>
      <c r="AD171" s="82">
        <v>1</v>
      </c>
      <c r="AE171" s="88" t="s">
        <v>879</v>
      </c>
      <c r="AF171" s="82" t="b">
        <v>0</v>
      </c>
      <c r="AG171" s="82" t="s">
        <v>920</v>
      </c>
      <c r="AH171" s="82"/>
      <c r="AI171" s="88" t="s">
        <v>879</v>
      </c>
      <c r="AJ171" s="82" t="b">
        <v>0</v>
      </c>
      <c r="AK171" s="82">
        <v>1</v>
      </c>
      <c r="AL171" s="88" t="s">
        <v>879</v>
      </c>
      <c r="AM171" s="82" t="s">
        <v>928</v>
      </c>
      <c r="AN171" s="82" t="b">
        <v>0</v>
      </c>
      <c r="AO171" s="88" t="s">
        <v>842</v>
      </c>
      <c r="AP171" s="82" t="s">
        <v>196</v>
      </c>
      <c r="AQ171" s="82">
        <v>0</v>
      </c>
      <c r="AR171" s="82">
        <v>0</v>
      </c>
      <c r="AS171" s="82"/>
      <c r="AT171" s="82"/>
      <c r="AU171" s="82"/>
      <c r="AV171" s="82"/>
      <c r="AW171" s="82"/>
      <c r="AX171" s="82"/>
      <c r="AY171" s="82"/>
      <c r="AZ171" s="82"/>
      <c r="BA171">
        <v>25</v>
      </c>
      <c r="BB171" s="81" t="str">
        <f>REPLACE(INDEX(GroupVertices[Group],MATCH(Edges[[#This Row],[Vertex 1]],GroupVertices[Vertex],0)),1,1,"")</f>
        <v>7</v>
      </c>
      <c r="BC171" s="81" t="str">
        <f>REPLACE(INDEX(GroupVertices[Group],MATCH(Edges[[#This Row],[Vertex 2]],GroupVertices[Vertex],0)),1,1,"")</f>
        <v>7</v>
      </c>
      <c r="BD171" s="48">
        <v>0</v>
      </c>
      <c r="BE171" s="49">
        <v>0</v>
      </c>
      <c r="BF171" s="48">
        <v>0</v>
      </c>
      <c r="BG171" s="49">
        <v>0</v>
      </c>
      <c r="BH171" s="34"/>
      <c r="BI171" s="34"/>
      <c r="BJ171" s="48">
        <v>29</v>
      </c>
      <c r="BK171" s="49">
        <v>100</v>
      </c>
      <c r="BL171" s="48">
        <v>29</v>
      </c>
      <c r="BM171" s="48">
        <v>0</v>
      </c>
      <c r="BN171" s="49">
        <v>0</v>
      </c>
    </row>
    <row r="172" spans="1:66" ht="15">
      <c r="A172" s="66" t="s">
        <v>269</v>
      </c>
      <c r="B172" s="66" t="s">
        <v>269</v>
      </c>
      <c r="C172" s="67" t="s">
        <v>1538</v>
      </c>
      <c r="D172" s="68">
        <v>7.8</v>
      </c>
      <c r="E172" s="69" t="s">
        <v>136</v>
      </c>
      <c r="F172" s="70">
        <v>26.8</v>
      </c>
      <c r="G172" s="67"/>
      <c r="H172" s="71"/>
      <c r="I172" s="72"/>
      <c r="J172" s="72"/>
      <c r="K172" s="34" t="s">
        <v>65</v>
      </c>
      <c r="L172" s="80">
        <v>172</v>
      </c>
      <c r="M172" s="80"/>
      <c r="N172" s="74"/>
      <c r="O172" s="82" t="s">
        <v>196</v>
      </c>
      <c r="P172" s="84">
        <v>43515.833333333336</v>
      </c>
      <c r="Q172" s="82" t="s">
        <v>426</v>
      </c>
      <c r="R172" s="82"/>
      <c r="S172" s="82"/>
      <c r="T172" s="82" t="s">
        <v>528</v>
      </c>
      <c r="U172" s="82"/>
      <c r="V172" s="86" t="s">
        <v>585</v>
      </c>
      <c r="W172" s="84">
        <v>43515.833333333336</v>
      </c>
      <c r="X172" s="86" t="s">
        <v>709</v>
      </c>
      <c r="Y172" s="82"/>
      <c r="Z172" s="82"/>
      <c r="AA172" s="88" t="s">
        <v>843</v>
      </c>
      <c r="AB172" s="82"/>
      <c r="AC172" s="82" t="b">
        <v>0</v>
      </c>
      <c r="AD172" s="82">
        <v>0</v>
      </c>
      <c r="AE172" s="88" t="s">
        <v>879</v>
      </c>
      <c r="AF172" s="82" t="b">
        <v>0</v>
      </c>
      <c r="AG172" s="82" t="s">
        <v>920</v>
      </c>
      <c r="AH172" s="82"/>
      <c r="AI172" s="88" t="s">
        <v>879</v>
      </c>
      <c r="AJ172" s="82" t="b">
        <v>0</v>
      </c>
      <c r="AK172" s="82">
        <v>0</v>
      </c>
      <c r="AL172" s="88" t="s">
        <v>879</v>
      </c>
      <c r="AM172" s="82" t="s">
        <v>934</v>
      </c>
      <c r="AN172" s="82" t="b">
        <v>0</v>
      </c>
      <c r="AO172" s="88" t="s">
        <v>843</v>
      </c>
      <c r="AP172" s="82" t="s">
        <v>196</v>
      </c>
      <c r="AQ172" s="82">
        <v>0</v>
      </c>
      <c r="AR172" s="82">
        <v>0</v>
      </c>
      <c r="AS172" s="82"/>
      <c r="AT172" s="82"/>
      <c r="AU172" s="82"/>
      <c r="AV172" s="82"/>
      <c r="AW172" s="82"/>
      <c r="AX172" s="82"/>
      <c r="AY172" s="82"/>
      <c r="AZ172" s="82"/>
      <c r="BA172">
        <v>25</v>
      </c>
      <c r="BB172" s="81" t="str">
        <f>REPLACE(INDEX(GroupVertices[Group],MATCH(Edges[[#This Row],[Vertex 1]],GroupVertices[Vertex],0)),1,1,"")</f>
        <v>7</v>
      </c>
      <c r="BC172" s="81" t="str">
        <f>REPLACE(INDEX(GroupVertices[Group],MATCH(Edges[[#This Row],[Vertex 2]],GroupVertices[Vertex],0)),1,1,"")</f>
        <v>7</v>
      </c>
      <c r="BD172" s="48">
        <v>0</v>
      </c>
      <c r="BE172" s="49">
        <v>0</v>
      </c>
      <c r="BF172" s="48">
        <v>0</v>
      </c>
      <c r="BG172" s="49">
        <v>0</v>
      </c>
      <c r="BH172" s="34"/>
      <c r="BI172" s="34"/>
      <c r="BJ172" s="48">
        <v>24</v>
      </c>
      <c r="BK172" s="49">
        <v>100</v>
      </c>
      <c r="BL172" s="48">
        <v>24</v>
      </c>
      <c r="BM172" s="48">
        <v>0</v>
      </c>
      <c r="BN172" s="49">
        <v>0</v>
      </c>
    </row>
    <row r="173" spans="1:66" ht="15">
      <c r="A173" s="66" t="s">
        <v>270</v>
      </c>
      <c r="B173" s="66" t="s">
        <v>271</v>
      </c>
      <c r="C173" s="67" t="s">
        <v>1542</v>
      </c>
      <c r="D173" s="68">
        <v>10</v>
      </c>
      <c r="E173" s="69" t="s">
        <v>136</v>
      </c>
      <c r="F173" s="70">
        <v>6</v>
      </c>
      <c r="G173" s="67"/>
      <c r="H173" s="71"/>
      <c r="I173" s="72"/>
      <c r="J173" s="72"/>
      <c r="K173" s="34" t="s">
        <v>65</v>
      </c>
      <c r="L173" s="80">
        <v>173</v>
      </c>
      <c r="M173" s="80"/>
      <c r="N173" s="74"/>
      <c r="O173" s="82" t="s">
        <v>310</v>
      </c>
      <c r="P173" s="84">
        <v>43506.82606481481</v>
      </c>
      <c r="Q173" s="82" t="s">
        <v>427</v>
      </c>
      <c r="R173" s="86" t="s">
        <v>449</v>
      </c>
      <c r="S173" s="82" t="s">
        <v>472</v>
      </c>
      <c r="T173" s="82" t="s">
        <v>493</v>
      </c>
      <c r="U173" s="82"/>
      <c r="V173" s="86" t="s">
        <v>586</v>
      </c>
      <c r="W173" s="84">
        <v>43506.82606481481</v>
      </c>
      <c r="X173" s="86" t="s">
        <v>710</v>
      </c>
      <c r="Y173" s="82"/>
      <c r="Z173" s="82"/>
      <c r="AA173" s="88" t="s">
        <v>844</v>
      </c>
      <c r="AB173" s="82"/>
      <c r="AC173" s="82" t="b">
        <v>0</v>
      </c>
      <c r="AD173" s="82">
        <v>0</v>
      </c>
      <c r="AE173" s="88" t="s">
        <v>879</v>
      </c>
      <c r="AF173" s="82" t="b">
        <v>0</v>
      </c>
      <c r="AG173" s="82" t="s">
        <v>914</v>
      </c>
      <c r="AH173" s="82"/>
      <c r="AI173" s="88" t="s">
        <v>879</v>
      </c>
      <c r="AJ173" s="82" t="b">
        <v>0</v>
      </c>
      <c r="AK173" s="82">
        <v>0</v>
      </c>
      <c r="AL173" s="88" t="s">
        <v>879</v>
      </c>
      <c r="AM173" s="82" t="s">
        <v>928</v>
      </c>
      <c r="AN173" s="82" t="b">
        <v>0</v>
      </c>
      <c r="AO173" s="88" t="s">
        <v>844</v>
      </c>
      <c r="AP173" s="82" t="s">
        <v>196</v>
      </c>
      <c r="AQ173" s="82">
        <v>0</v>
      </c>
      <c r="AR173" s="82">
        <v>0</v>
      </c>
      <c r="AS173" s="82"/>
      <c r="AT173" s="82"/>
      <c r="AU173" s="82"/>
      <c r="AV173" s="82"/>
      <c r="AW173" s="82"/>
      <c r="AX173" s="82"/>
      <c r="AY173" s="82"/>
      <c r="AZ173" s="82"/>
      <c r="BA173">
        <v>121</v>
      </c>
      <c r="BB173" s="81" t="str">
        <f>REPLACE(INDEX(GroupVertices[Group],MATCH(Edges[[#This Row],[Vertex 1]],GroupVertices[Vertex],0)),1,1,"")</f>
        <v>5</v>
      </c>
      <c r="BC173" s="81" t="str">
        <f>REPLACE(INDEX(GroupVertices[Group],MATCH(Edges[[#This Row],[Vertex 2]],GroupVertices[Vertex],0)),1,1,"")</f>
        <v>5</v>
      </c>
      <c r="BD173" s="48">
        <v>0</v>
      </c>
      <c r="BE173" s="49">
        <v>0</v>
      </c>
      <c r="BF173" s="48">
        <v>0</v>
      </c>
      <c r="BG173" s="49">
        <v>0</v>
      </c>
      <c r="BH173" s="34"/>
      <c r="BI173" s="34"/>
      <c r="BJ173" s="48">
        <v>19</v>
      </c>
      <c r="BK173" s="49">
        <v>100</v>
      </c>
      <c r="BL173" s="48">
        <v>19</v>
      </c>
      <c r="BM173" s="48">
        <v>0</v>
      </c>
      <c r="BN173" s="49">
        <v>0</v>
      </c>
    </row>
    <row r="174" spans="1:66" ht="15">
      <c r="A174" s="66" t="s">
        <v>270</v>
      </c>
      <c r="B174" s="66" t="s">
        <v>271</v>
      </c>
      <c r="C174" s="67" t="s">
        <v>1542</v>
      </c>
      <c r="D174" s="68">
        <v>10</v>
      </c>
      <c r="E174" s="69" t="s">
        <v>136</v>
      </c>
      <c r="F174" s="70">
        <v>6</v>
      </c>
      <c r="G174" s="67"/>
      <c r="H174" s="71"/>
      <c r="I174" s="72"/>
      <c r="J174" s="72"/>
      <c r="K174" s="34" t="s">
        <v>65</v>
      </c>
      <c r="L174" s="80">
        <v>174</v>
      </c>
      <c r="M174" s="80"/>
      <c r="N174" s="74"/>
      <c r="O174" s="82" t="s">
        <v>310</v>
      </c>
      <c r="P174" s="84">
        <v>43506.84774305556</v>
      </c>
      <c r="Q174" s="82" t="s">
        <v>428</v>
      </c>
      <c r="R174" s="86" t="s">
        <v>449</v>
      </c>
      <c r="S174" s="82" t="s">
        <v>472</v>
      </c>
      <c r="T174" s="82" t="s">
        <v>529</v>
      </c>
      <c r="U174" s="82"/>
      <c r="V174" s="86" t="s">
        <v>586</v>
      </c>
      <c r="W174" s="84">
        <v>43506.84774305556</v>
      </c>
      <c r="X174" s="86" t="s">
        <v>711</v>
      </c>
      <c r="Y174" s="82"/>
      <c r="Z174" s="82"/>
      <c r="AA174" s="88" t="s">
        <v>845</v>
      </c>
      <c r="AB174" s="82"/>
      <c r="AC174" s="82" t="b">
        <v>0</v>
      </c>
      <c r="AD174" s="82">
        <v>0</v>
      </c>
      <c r="AE174" s="88" t="s">
        <v>879</v>
      </c>
      <c r="AF174" s="82" t="b">
        <v>0</v>
      </c>
      <c r="AG174" s="82" t="s">
        <v>914</v>
      </c>
      <c r="AH174" s="82"/>
      <c r="AI174" s="88" t="s">
        <v>879</v>
      </c>
      <c r="AJ174" s="82" t="b">
        <v>0</v>
      </c>
      <c r="AK174" s="82">
        <v>0</v>
      </c>
      <c r="AL174" s="88" t="s">
        <v>879</v>
      </c>
      <c r="AM174" s="82" t="s">
        <v>928</v>
      </c>
      <c r="AN174" s="82" t="b">
        <v>0</v>
      </c>
      <c r="AO174" s="88" t="s">
        <v>845</v>
      </c>
      <c r="AP174" s="82" t="s">
        <v>196</v>
      </c>
      <c r="AQ174" s="82">
        <v>0</v>
      </c>
      <c r="AR174" s="82">
        <v>0</v>
      </c>
      <c r="AS174" s="82"/>
      <c r="AT174" s="82"/>
      <c r="AU174" s="82"/>
      <c r="AV174" s="82"/>
      <c r="AW174" s="82"/>
      <c r="AX174" s="82"/>
      <c r="AY174" s="82"/>
      <c r="AZ174" s="82"/>
      <c r="BA174">
        <v>121</v>
      </c>
      <c r="BB174" s="81" t="str">
        <f>REPLACE(INDEX(GroupVertices[Group],MATCH(Edges[[#This Row],[Vertex 1]],GroupVertices[Vertex],0)),1,1,"")</f>
        <v>5</v>
      </c>
      <c r="BC174" s="81" t="str">
        <f>REPLACE(INDEX(GroupVertices[Group],MATCH(Edges[[#This Row],[Vertex 2]],GroupVertices[Vertex],0)),1,1,"")</f>
        <v>5</v>
      </c>
      <c r="BD174" s="48">
        <v>0</v>
      </c>
      <c r="BE174" s="49">
        <v>0</v>
      </c>
      <c r="BF174" s="48">
        <v>0</v>
      </c>
      <c r="BG174" s="49">
        <v>0</v>
      </c>
      <c r="BH174" s="34"/>
      <c r="BI174" s="34"/>
      <c r="BJ174" s="48">
        <v>28</v>
      </c>
      <c r="BK174" s="49">
        <v>100</v>
      </c>
      <c r="BL174" s="48">
        <v>28</v>
      </c>
      <c r="BM174" s="48">
        <v>0</v>
      </c>
      <c r="BN174" s="49">
        <v>0</v>
      </c>
    </row>
    <row r="175" spans="1:66" ht="15">
      <c r="A175" s="66" t="s">
        <v>270</v>
      </c>
      <c r="B175" s="66" t="s">
        <v>271</v>
      </c>
      <c r="C175" s="67" t="s">
        <v>1542</v>
      </c>
      <c r="D175" s="68">
        <v>10</v>
      </c>
      <c r="E175" s="69" t="s">
        <v>136</v>
      </c>
      <c r="F175" s="70">
        <v>6</v>
      </c>
      <c r="G175" s="67"/>
      <c r="H175" s="71"/>
      <c r="I175" s="72"/>
      <c r="J175" s="72"/>
      <c r="K175" s="34" t="s">
        <v>65</v>
      </c>
      <c r="L175" s="80">
        <v>175</v>
      </c>
      <c r="M175" s="80"/>
      <c r="N175" s="74"/>
      <c r="O175" s="82" t="s">
        <v>310</v>
      </c>
      <c r="P175" s="84">
        <v>43507.063125</v>
      </c>
      <c r="Q175" s="82" t="s">
        <v>429</v>
      </c>
      <c r="R175" s="86" t="s">
        <v>449</v>
      </c>
      <c r="S175" s="82" t="s">
        <v>472</v>
      </c>
      <c r="T175" s="82" t="s">
        <v>493</v>
      </c>
      <c r="U175" s="82"/>
      <c r="V175" s="86" t="s">
        <v>586</v>
      </c>
      <c r="W175" s="84">
        <v>43507.063125</v>
      </c>
      <c r="X175" s="86" t="s">
        <v>712</v>
      </c>
      <c r="Y175" s="82"/>
      <c r="Z175" s="82"/>
      <c r="AA175" s="88" t="s">
        <v>846</v>
      </c>
      <c r="AB175" s="82"/>
      <c r="AC175" s="82" t="b">
        <v>0</v>
      </c>
      <c r="AD175" s="82">
        <v>0</v>
      </c>
      <c r="AE175" s="88" t="s">
        <v>879</v>
      </c>
      <c r="AF175" s="82" t="b">
        <v>0</v>
      </c>
      <c r="AG175" s="82" t="s">
        <v>914</v>
      </c>
      <c r="AH175" s="82"/>
      <c r="AI175" s="88" t="s">
        <v>879</v>
      </c>
      <c r="AJ175" s="82" t="b">
        <v>0</v>
      </c>
      <c r="AK175" s="82">
        <v>0</v>
      </c>
      <c r="AL175" s="88" t="s">
        <v>879</v>
      </c>
      <c r="AM175" s="82" t="s">
        <v>928</v>
      </c>
      <c r="AN175" s="82" t="b">
        <v>0</v>
      </c>
      <c r="AO175" s="88" t="s">
        <v>846</v>
      </c>
      <c r="AP175" s="82" t="s">
        <v>196</v>
      </c>
      <c r="AQ175" s="82">
        <v>0</v>
      </c>
      <c r="AR175" s="82">
        <v>0</v>
      </c>
      <c r="AS175" s="82"/>
      <c r="AT175" s="82"/>
      <c r="AU175" s="82"/>
      <c r="AV175" s="82"/>
      <c r="AW175" s="82"/>
      <c r="AX175" s="82"/>
      <c r="AY175" s="82"/>
      <c r="AZ175" s="82"/>
      <c r="BA175">
        <v>121</v>
      </c>
      <c r="BB175" s="81" t="str">
        <f>REPLACE(INDEX(GroupVertices[Group],MATCH(Edges[[#This Row],[Vertex 1]],GroupVertices[Vertex],0)),1,1,"")</f>
        <v>5</v>
      </c>
      <c r="BC175" s="81" t="str">
        <f>REPLACE(INDEX(GroupVertices[Group],MATCH(Edges[[#This Row],[Vertex 2]],GroupVertices[Vertex],0)),1,1,"")</f>
        <v>5</v>
      </c>
      <c r="BD175" s="48">
        <v>0</v>
      </c>
      <c r="BE175" s="49">
        <v>0</v>
      </c>
      <c r="BF175" s="48">
        <v>0</v>
      </c>
      <c r="BG175" s="49">
        <v>0</v>
      </c>
      <c r="BH175" s="34"/>
      <c r="BI175" s="34"/>
      <c r="BJ175" s="48">
        <v>17</v>
      </c>
      <c r="BK175" s="49">
        <v>100</v>
      </c>
      <c r="BL175" s="48">
        <v>17</v>
      </c>
      <c r="BM175" s="48">
        <v>0</v>
      </c>
      <c r="BN175" s="49">
        <v>0</v>
      </c>
    </row>
    <row r="176" spans="1:66" ht="15">
      <c r="A176" s="66" t="s">
        <v>270</v>
      </c>
      <c r="B176" s="66" t="s">
        <v>271</v>
      </c>
      <c r="C176" s="67" t="s">
        <v>1542</v>
      </c>
      <c r="D176" s="68">
        <v>10</v>
      </c>
      <c r="E176" s="69" t="s">
        <v>136</v>
      </c>
      <c r="F176" s="70">
        <v>6</v>
      </c>
      <c r="G176" s="67"/>
      <c r="H176" s="71"/>
      <c r="I176" s="72"/>
      <c r="J176" s="72"/>
      <c r="K176" s="34" t="s">
        <v>65</v>
      </c>
      <c r="L176" s="80">
        <v>176</v>
      </c>
      <c r="M176" s="80"/>
      <c r="N176" s="74"/>
      <c r="O176" s="82" t="s">
        <v>310</v>
      </c>
      <c r="P176" s="84">
        <v>43508.02814814815</v>
      </c>
      <c r="Q176" s="82" t="s">
        <v>430</v>
      </c>
      <c r="R176" s="86" t="s">
        <v>449</v>
      </c>
      <c r="S176" s="82" t="s">
        <v>472</v>
      </c>
      <c r="T176" s="82" t="s">
        <v>493</v>
      </c>
      <c r="U176" s="82"/>
      <c r="V176" s="86" t="s">
        <v>586</v>
      </c>
      <c r="W176" s="84">
        <v>43508.02814814815</v>
      </c>
      <c r="X176" s="86" t="s">
        <v>713</v>
      </c>
      <c r="Y176" s="82"/>
      <c r="Z176" s="82"/>
      <c r="AA176" s="88" t="s">
        <v>847</v>
      </c>
      <c r="AB176" s="82"/>
      <c r="AC176" s="82" t="b">
        <v>0</v>
      </c>
      <c r="AD176" s="82">
        <v>0</v>
      </c>
      <c r="AE176" s="88" t="s">
        <v>879</v>
      </c>
      <c r="AF176" s="82" t="b">
        <v>0</v>
      </c>
      <c r="AG176" s="82" t="s">
        <v>914</v>
      </c>
      <c r="AH176" s="82"/>
      <c r="AI176" s="88" t="s">
        <v>879</v>
      </c>
      <c r="AJ176" s="82" t="b">
        <v>0</v>
      </c>
      <c r="AK176" s="82">
        <v>0</v>
      </c>
      <c r="AL176" s="88" t="s">
        <v>879</v>
      </c>
      <c r="AM176" s="82" t="s">
        <v>928</v>
      </c>
      <c r="AN176" s="82" t="b">
        <v>0</v>
      </c>
      <c r="AO176" s="88" t="s">
        <v>847</v>
      </c>
      <c r="AP176" s="82" t="s">
        <v>196</v>
      </c>
      <c r="AQ176" s="82">
        <v>0</v>
      </c>
      <c r="AR176" s="82">
        <v>0</v>
      </c>
      <c r="AS176" s="82"/>
      <c r="AT176" s="82"/>
      <c r="AU176" s="82"/>
      <c r="AV176" s="82"/>
      <c r="AW176" s="82"/>
      <c r="AX176" s="82"/>
      <c r="AY176" s="82"/>
      <c r="AZ176" s="82"/>
      <c r="BA176">
        <v>121</v>
      </c>
      <c r="BB176" s="81" t="str">
        <f>REPLACE(INDEX(GroupVertices[Group],MATCH(Edges[[#This Row],[Vertex 1]],GroupVertices[Vertex],0)),1,1,"")</f>
        <v>5</v>
      </c>
      <c r="BC176" s="81" t="str">
        <f>REPLACE(INDEX(GroupVertices[Group],MATCH(Edges[[#This Row],[Vertex 2]],GroupVertices[Vertex],0)),1,1,"")</f>
        <v>5</v>
      </c>
      <c r="BD176" s="48">
        <v>0</v>
      </c>
      <c r="BE176" s="49">
        <v>0</v>
      </c>
      <c r="BF176" s="48">
        <v>0</v>
      </c>
      <c r="BG176" s="49">
        <v>0</v>
      </c>
      <c r="BH176" s="34"/>
      <c r="BI176" s="34"/>
      <c r="BJ176" s="48">
        <v>19</v>
      </c>
      <c r="BK176" s="49">
        <v>100</v>
      </c>
      <c r="BL176" s="48">
        <v>19</v>
      </c>
      <c r="BM176" s="48">
        <v>0</v>
      </c>
      <c r="BN176" s="49">
        <v>0</v>
      </c>
    </row>
    <row r="177" spans="1:66" ht="15">
      <c r="A177" s="66" t="s">
        <v>270</v>
      </c>
      <c r="B177" s="66" t="s">
        <v>271</v>
      </c>
      <c r="C177" s="67" t="s">
        <v>1542</v>
      </c>
      <c r="D177" s="68">
        <v>10</v>
      </c>
      <c r="E177" s="69" t="s">
        <v>136</v>
      </c>
      <c r="F177" s="70">
        <v>6</v>
      </c>
      <c r="G177" s="67"/>
      <c r="H177" s="71"/>
      <c r="I177" s="72"/>
      <c r="J177" s="72"/>
      <c r="K177" s="34" t="s">
        <v>65</v>
      </c>
      <c r="L177" s="80">
        <v>177</v>
      </c>
      <c r="M177" s="80"/>
      <c r="N177" s="74"/>
      <c r="O177" s="82" t="s">
        <v>310</v>
      </c>
      <c r="P177" s="84">
        <v>43512.99290509259</v>
      </c>
      <c r="Q177" s="82" t="s">
        <v>431</v>
      </c>
      <c r="R177" s="86" t="s">
        <v>470</v>
      </c>
      <c r="S177" s="82" t="s">
        <v>472</v>
      </c>
      <c r="T177" s="82" t="s">
        <v>530</v>
      </c>
      <c r="U177" s="82"/>
      <c r="V177" s="86" t="s">
        <v>586</v>
      </c>
      <c r="W177" s="84">
        <v>43512.99290509259</v>
      </c>
      <c r="X177" s="86" t="s">
        <v>714</v>
      </c>
      <c r="Y177" s="82"/>
      <c r="Z177" s="82"/>
      <c r="AA177" s="88" t="s">
        <v>848</v>
      </c>
      <c r="AB177" s="82"/>
      <c r="AC177" s="82" t="b">
        <v>0</v>
      </c>
      <c r="AD177" s="82">
        <v>0</v>
      </c>
      <c r="AE177" s="88" t="s">
        <v>879</v>
      </c>
      <c r="AF177" s="82" t="b">
        <v>0</v>
      </c>
      <c r="AG177" s="82" t="s">
        <v>914</v>
      </c>
      <c r="AH177" s="82"/>
      <c r="AI177" s="88" t="s">
        <v>879</v>
      </c>
      <c r="AJ177" s="82" t="b">
        <v>0</v>
      </c>
      <c r="AK177" s="82">
        <v>0</v>
      </c>
      <c r="AL177" s="88" t="s">
        <v>879</v>
      </c>
      <c r="AM177" s="82" t="s">
        <v>928</v>
      </c>
      <c r="AN177" s="82" t="b">
        <v>0</v>
      </c>
      <c r="AO177" s="88" t="s">
        <v>848</v>
      </c>
      <c r="AP177" s="82" t="s">
        <v>196</v>
      </c>
      <c r="AQ177" s="82">
        <v>0</v>
      </c>
      <c r="AR177" s="82">
        <v>0</v>
      </c>
      <c r="AS177" s="82"/>
      <c r="AT177" s="82"/>
      <c r="AU177" s="82"/>
      <c r="AV177" s="82"/>
      <c r="AW177" s="82"/>
      <c r="AX177" s="82"/>
      <c r="AY177" s="82"/>
      <c r="AZ177" s="82"/>
      <c r="BA177">
        <v>121</v>
      </c>
      <c r="BB177" s="81" t="str">
        <f>REPLACE(INDEX(GroupVertices[Group],MATCH(Edges[[#This Row],[Vertex 1]],GroupVertices[Vertex],0)),1,1,"")</f>
        <v>5</v>
      </c>
      <c r="BC177" s="81" t="str">
        <f>REPLACE(INDEX(GroupVertices[Group],MATCH(Edges[[#This Row],[Vertex 2]],GroupVertices[Vertex],0)),1,1,"")</f>
        <v>5</v>
      </c>
      <c r="BD177" s="48">
        <v>0</v>
      </c>
      <c r="BE177" s="49">
        <v>0</v>
      </c>
      <c r="BF177" s="48">
        <v>0</v>
      </c>
      <c r="BG177" s="49">
        <v>0</v>
      </c>
      <c r="BH177" s="34"/>
      <c r="BI177" s="34"/>
      <c r="BJ177" s="48">
        <v>27</v>
      </c>
      <c r="BK177" s="49">
        <v>100</v>
      </c>
      <c r="BL177" s="48">
        <v>27</v>
      </c>
      <c r="BM177" s="48">
        <v>0</v>
      </c>
      <c r="BN177" s="49">
        <v>0</v>
      </c>
    </row>
    <row r="178" spans="1:66" ht="15">
      <c r="A178" s="66" t="s">
        <v>270</v>
      </c>
      <c r="B178" s="66" t="s">
        <v>271</v>
      </c>
      <c r="C178" s="67" t="s">
        <v>1542</v>
      </c>
      <c r="D178" s="68">
        <v>10</v>
      </c>
      <c r="E178" s="69" t="s">
        <v>136</v>
      </c>
      <c r="F178" s="70">
        <v>6</v>
      </c>
      <c r="G178" s="67"/>
      <c r="H178" s="71"/>
      <c r="I178" s="72"/>
      <c r="J178" s="72"/>
      <c r="K178" s="34" t="s">
        <v>65</v>
      </c>
      <c r="L178" s="80">
        <v>178</v>
      </c>
      <c r="M178" s="80"/>
      <c r="N178" s="74"/>
      <c r="O178" s="82" t="s">
        <v>310</v>
      </c>
      <c r="P178" s="84">
        <v>43513.10457175926</v>
      </c>
      <c r="Q178" s="82" t="s">
        <v>432</v>
      </c>
      <c r="R178" s="86" t="s">
        <v>450</v>
      </c>
      <c r="S178" s="82" t="s">
        <v>472</v>
      </c>
      <c r="T178" s="82" t="s">
        <v>493</v>
      </c>
      <c r="U178" s="82"/>
      <c r="V178" s="86" t="s">
        <v>586</v>
      </c>
      <c r="W178" s="84">
        <v>43513.10457175926</v>
      </c>
      <c r="X178" s="86" t="s">
        <v>715</v>
      </c>
      <c r="Y178" s="82"/>
      <c r="Z178" s="82"/>
      <c r="AA178" s="88" t="s">
        <v>849</v>
      </c>
      <c r="AB178" s="82"/>
      <c r="AC178" s="82" t="b">
        <v>0</v>
      </c>
      <c r="AD178" s="82">
        <v>0</v>
      </c>
      <c r="AE178" s="88" t="s">
        <v>879</v>
      </c>
      <c r="AF178" s="82" t="b">
        <v>0</v>
      </c>
      <c r="AG178" s="82" t="s">
        <v>914</v>
      </c>
      <c r="AH178" s="82"/>
      <c r="AI178" s="88" t="s">
        <v>879</v>
      </c>
      <c r="AJ178" s="82" t="b">
        <v>0</v>
      </c>
      <c r="AK178" s="82">
        <v>0</v>
      </c>
      <c r="AL178" s="88" t="s">
        <v>879</v>
      </c>
      <c r="AM178" s="82" t="s">
        <v>928</v>
      </c>
      <c r="AN178" s="82" t="b">
        <v>0</v>
      </c>
      <c r="AO178" s="88" t="s">
        <v>849</v>
      </c>
      <c r="AP178" s="82" t="s">
        <v>196</v>
      </c>
      <c r="AQ178" s="82">
        <v>0</v>
      </c>
      <c r="AR178" s="82">
        <v>0</v>
      </c>
      <c r="AS178" s="82"/>
      <c r="AT178" s="82"/>
      <c r="AU178" s="82"/>
      <c r="AV178" s="82"/>
      <c r="AW178" s="82"/>
      <c r="AX178" s="82"/>
      <c r="AY178" s="82"/>
      <c r="AZ178" s="82"/>
      <c r="BA178">
        <v>121</v>
      </c>
      <c r="BB178" s="81" t="str">
        <f>REPLACE(INDEX(GroupVertices[Group],MATCH(Edges[[#This Row],[Vertex 1]],GroupVertices[Vertex],0)),1,1,"")</f>
        <v>5</v>
      </c>
      <c r="BC178" s="81" t="str">
        <f>REPLACE(INDEX(GroupVertices[Group],MATCH(Edges[[#This Row],[Vertex 2]],GroupVertices[Vertex],0)),1,1,"")</f>
        <v>5</v>
      </c>
      <c r="BD178" s="48">
        <v>0</v>
      </c>
      <c r="BE178" s="49">
        <v>0</v>
      </c>
      <c r="BF178" s="48">
        <v>0</v>
      </c>
      <c r="BG178" s="49">
        <v>0</v>
      </c>
      <c r="BH178" s="34"/>
      <c r="BI178" s="34"/>
      <c r="BJ178" s="48">
        <v>18</v>
      </c>
      <c r="BK178" s="49">
        <v>100</v>
      </c>
      <c r="BL178" s="48">
        <v>18</v>
      </c>
      <c r="BM178" s="48">
        <v>0</v>
      </c>
      <c r="BN178" s="49">
        <v>0</v>
      </c>
    </row>
    <row r="179" spans="1:66" ht="15">
      <c r="A179" s="66" t="s">
        <v>270</v>
      </c>
      <c r="B179" s="66" t="s">
        <v>271</v>
      </c>
      <c r="C179" s="67" t="s">
        <v>1542</v>
      </c>
      <c r="D179" s="68">
        <v>10</v>
      </c>
      <c r="E179" s="69" t="s">
        <v>136</v>
      </c>
      <c r="F179" s="70">
        <v>6</v>
      </c>
      <c r="G179" s="67"/>
      <c r="H179" s="71"/>
      <c r="I179" s="72"/>
      <c r="J179" s="72"/>
      <c r="K179" s="34" t="s">
        <v>65</v>
      </c>
      <c r="L179" s="80">
        <v>179</v>
      </c>
      <c r="M179" s="80"/>
      <c r="N179" s="74"/>
      <c r="O179" s="82" t="s">
        <v>310</v>
      </c>
      <c r="P179" s="84">
        <v>43513.71994212963</v>
      </c>
      <c r="Q179" s="82" t="s">
        <v>433</v>
      </c>
      <c r="R179" s="86" t="s">
        <v>470</v>
      </c>
      <c r="S179" s="82" t="s">
        <v>472</v>
      </c>
      <c r="T179" s="82" t="s">
        <v>531</v>
      </c>
      <c r="U179" s="82"/>
      <c r="V179" s="86" t="s">
        <v>586</v>
      </c>
      <c r="W179" s="84">
        <v>43513.71994212963</v>
      </c>
      <c r="X179" s="86" t="s">
        <v>716</v>
      </c>
      <c r="Y179" s="82"/>
      <c r="Z179" s="82"/>
      <c r="AA179" s="88" t="s">
        <v>850</v>
      </c>
      <c r="AB179" s="82"/>
      <c r="AC179" s="82" t="b">
        <v>0</v>
      </c>
      <c r="AD179" s="82">
        <v>0</v>
      </c>
      <c r="AE179" s="88" t="s">
        <v>879</v>
      </c>
      <c r="AF179" s="82" t="b">
        <v>0</v>
      </c>
      <c r="AG179" s="82" t="s">
        <v>914</v>
      </c>
      <c r="AH179" s="82"/>
      <c r="AI179" s="88" t="s">
        <v>879</v>
      </c>
      <c r="AJ179" s="82" t="b">
        <v>0</v>
      </c>
      <c r="AK179" s="82">
        <v>0</v>
      </c>
      <c r="AL179" s="88" t="s">
        <v>879</v>
      </c>
      <c r="AM179" s="82" t="s">
        <v>928</v>
      </c>
      <c r="AN179" s="82" t="b">
        <v>0</v>
      </c>
      <c r="AO179" s="88" t="s">
        <v>850</v>
      </c>
      <c r="AP179" s="82" t="s">
        <v>196</v>
      </c>
      <c r="AQ179" s="82">
        <v>0</v>
      </c>
      <c r="AR179" s="82">
        <v>0</v>
      </c>
      <c r="AS179" s="82"/>
      <c r="AT179" s="82"/>
      <c r="AU179" s="82"/>
      <c r="AV179" s="82"/>
      <c r="AW179" s="82"/>
      <c r="AX179" s="82"/>
      <c r="AY179" s="82"/>
      <c r="AZ179" s="82"/>
      <c r="BA179">
        <v>121</v>
      </c>
      <c r="BB179" s="81" t="str">
        <f>REPLACE(INDEX(GroupVertices[Group],MATCH(Edges[[#This Row],[Vertex 1]],GroupVertices[Vertex],0)),1,1,"")</f>
        <v>5</v>
      </c>
      <c r="BC179" s="81" t="str">
        <f>REPLACE(INDEX(GroupVertices[Group],MATCH(Edges[[#This Row],[Vertex 2]],GroupVertices[Vertex],0)),1,1,"")</f>
        <v>5</v>
      </c>
      <c r="BD179" s="48">
        <v>0</v>
      </c>
      <c r="BE179" s="49">
        <v>0</v>
      </c>
      <c r="BF179" s="48">
        <v>0</v>
      </c>
      <c r="BG179" s="49">
        <v>0</v>
      </c>
      <c r="BH179" s="34"/>
      <c r="BI179" s="34"/>
      <c r="BJ179" s="48">
        <v>28</v>
      </c>
      <c r="BK179" s="49">
        <v>100</v>
      </c>
      <c r="BL179" s="48">
        <v>28</v>
      </c>
      <c r="BM179" s="48">
        <v>0</v>
      </c>
      <c r="BN179" s="49">
        <v>0</v>
      </c>
    </row>
    <row r="180" spans="1:66" ht="15">
      <c r="A180" s="66" t="s">
        <v>270</v>
      </c>
      <c r="B180" s="66" t="s">
        <v>271</v>
      </c>
      <c r="C180" s="67" t="s">
        <v>1542</v>
      </c>
      <c r="D180" s="68">
        <v>10</v>
      </c>
      <c r="E180" s="69" t="s">
        <v>136</v>
      </c>
      <c r="F180" s="70">
        <v>6</v>
      </c>
      <c r="G180" s="67"/>
      <c r="H180" s="71"/>
      <c r="I180" s="72"/>
      <c r="J180" s="72"/>
      <c r="K180" s="34" t="s">
        <v>65</v>
      </c>
      <c r="L180" s="80">
        <v>180</v>
      </c>
      <c r="M180" s="80"/>
      <c r="N180" s="74"/>
      <c r="O180" s="82" t="s">
        <v>310</v>
      </c>
      <c r="P180" s="84">
        <v>43514.007418981484</v>
      </c>
      <c r="Q180" s="82" t="s">
        <v>434</v>
      </c>
      <c r="R180" s="86" t="s">
        <v>450</v>
      </c>
      <c r="S180" s="82" t="s">
        <v>472</v>
      </c>
      <c r="T180" s="82" t="s">
        <v>493</v>
      </c>
      <c r="U180" s="82"/>
      <c r="V180" s="86" t="s">
        <v>586</v>
      </c>
      <c r="W180" s="84">
        <v>43514.007418981484</v>
      </c>
      <c r="X180" s="86" t="s">
        <v>717</v>
      </c>
      <c r="Y180" s="82"/>
      <c r="Z180" s="82"/>
      <c r="AA180" s="88" t="s">
        <v>851</v>
      </c>
      <c r="AB180" s="82"/>
      <c r="AC180" s="82" t="b">
        <v>0</v>
      </c>
      <c r="AD180" s="82">
        <v>0</v>
      </c>
      <c r="AE180" s="88" t="s">
        <v>879</v>
      </c>
      <c r="AF180" s="82" t="b">
        <v>0</v>
      </c>
      <c r="AG180" s="82" t="s">
        <v>914</v>
      </c>
      <c r="AH180" s="82"/>
      <c r="AI180" s="88" t="s">
        <v>879</v>
      </c>
      <c r="AJ180" s="82" t="b">
        <v>0</v>
      </c>
      <c r="AK180" s="82">
        <v>0</v>
      </c>
      <c r="AL180" s="88" t="s">
        <v>879</v>
      </c>
      <c r="AM180" s="82" t="s">
        <v>928</v>
      </c>
      <c r="AN180" s="82" t="b">
        <v>0</v>
      </c>
      <c r="AO180" s="88" t="s">
        <v>851</v>
      </c>
      <c r="AP180" s="82" t="s">
        <v>196</v>
      </c>
      <c r="AQ180" s="82">
        <v>0</v>
      </c>
      <c r="AR180" s="82">
        <v>0</v>
      </c>
      <c r="AS180" s="82"/>
      <c r="AT180" s="82"/>
      <c r="AU180" s="82"/>
      <c r="AV180" s="82"/>
      <c r="AW180" s="82"/>
      <c r="AX180" s="82"/>
      <c r="AY180" s="82"/>
      <c r="AZ180" s="82"/>
      <c r="BA180">
        <v>121</v>
      </c>
      <c r="BB180" s="81" t="str">
        <f>REPLACE(INDEX(GroupVertices[Group],MATCH(Edges[[#This Row],[Vertex 1]],GroupVertices[Vertex],0)),1,1,"")</f>
        <v>5</v>
      </c>
      <c r="BC180" s="81" t="str">
        <f>REPLACE(INDEX(GroupVertices[Group],MATCH(Edges[[#This Row],[Vertex 2]],GroupVertices[Vertex],0)),1,1,"")</f>
        <v>5</v>
      </c>
      <c r="BD180" s="48">
        <v>0</v>
      </c>
      <c r="BE180" s="49">
        <v>0</v>
      </c>
      <c r="BF180" s="48">
        <v>0</v>
      </c>
      <c r="BG180" s="49">
        <v>0</v>
      </c>
      <c r="BH180" s="34"/>
      <c r="BI180" s="34"/>
      <c r="BJ180" s="48">
        <v>20</v>
      </c>
      <c r="BK180" s="49">
        <v>100</v>
      </c>
      <c r="BL180" s="48">
        <v>20</v>
      </c>
      <c r="BM180" s="48">
        <v>0</v>
      </c>
      <c r="BN180" s="49">
        <v>0</v>
      </c>
    </row>
    <row r="181" spans="1:66" ht="15">
      <c r="A181" s="66" t="s">
        <v>270</v>
      </c>
      <c r="B181" s="66" t="s">
        <v>271</v>
      </c>
      <c r="C181" s="67" t="s">
        <v>1542</v>
      </c>
      <c r="D181" s="68">
        <v>10</v>
      </c>
      <c r="E181" s="69" t="s">
        <v>136</v>
      </c>
      <c r="F181" s="70">
        <v>6</v>
      </c>
      <c r="G181" s="67"/>
      <c r="H181" s="71"/>
      <c r="I181" s="72"/>
      <c r="J181" s="72"/>
      <c r="K181" s="34" t="s">
        <v>65</v>
      </c>
      <c r="L181" s="80">
        <v>181</v>
      </c>
      <c r="M181" s="80"/>
      <c r="N181" s="74"/>
      <c r="O181" s="82" t="s">
        <v>310</v>
      </c>
      <c r="P181" s="84">
        <v>43515.629699074074</v>
      </c>
      <c r="Q181" s="82" t="s">
        <v>435</v>
      </c>
      <c r="R181" s="86" t="s">
        <v>471</v>
      </c>
      <c r="S181" s="82" t="s">
        <v>472</v>
      </c>
      <c r="T181" s="82" t="s">
        <v>493</v>
      </c>
      <c r="U181" s="82"/>
      <c r="V181" s="86" t="s">
        <v>586</v>
      </c>
      <c r="W181" s="84">
        <v>43515.629699074074</v>
      </c>
      <c r="X181" s="86" t="s">
        <v>718</v>
      </c>
      <c r="Y181" s="82"/>
      <c r="Z181" s="82"/>
      <c r="AA181" s="88" t="s">
        <v>852</v>
      </c>
      <c r="AB181" s="82"/>
      <c r="AC181" s="82" t="b">
        <v>0</v>
      </c>
      <c r="AD181" s="82">
        <v>0</v>
      </c>
      <c r="AE181" s="88" t="s">
        <v>879</v>
      </c>
      <c r="AF181" s="82" t="b">
        <v>0</v>
      </c>
      <c r="AG181" s="82" t="s">
        <v>914</v>
      </c>
      <c r="AH181" s="82"/>
      <c r="AI181" s="88" t="s">
        <v>879</v>
      </c>
      <c r="AJ181" s="82" t="b">
        <v>0</v>
      </c>
      <c r="AK181" s="82">
        <v>0</v>
      </c>
      <c r="AL181" s="88" t="s">
        <v>879</v>
      </c>
      <c r="AM181" s="82" t="s">
        <v>928</v>
      </c>
      <c r="AN181" s="82" t="b">
        <v>0</v>
      </c>
      <c r="AO181" s="88" t="s">
        <v>852</v>
      </c>
      <c r="AP181" s="82" t="s">
        <v>196</v>
      </c>
      <c r="AQ181" s="82">
        <v>0</v>
      </c>
      <c r="AR181" s="82">
        <v>0</v>
      </c>
      <c r="AS181" s="82"/>
      <c r="AT181" s="82"/>
      <c r="AU181" s="82"/>
      <c r="AV181" s="82"/>
      <c r="AW181" s="82"/>
      <c r="AX181" s="82"/>
      <c r="AY181" s="82"/>
      <c r="AZ181" s="82"/>
      <c r="BA181">
        <v>121</v>
      </c>
      <c r="BB181" s="81" t="str">
        <f>REPLACE(INDEX(GroupVertices[Group],MATCH(Edges[[#This Row],[Vertex 1]],GroupVertices[Vertex],0)),1,1,"")</f>
        <v>5</v>
      </c>
      <c r="BC181" s="81" t="str">
        <f>REPLACE(INDEX(GroupVertices[Group],MATCH(Edges[[#This Row],[Vertex 2]],GroupVertices[Vertex],0)),1,1,"")</f>
        <v>5</v>
      </c>
      <c r="BD181" s="48">
        <v>1</v>
      </c>
      <c r="BE181" s="49">
        <v>5.555555555555555</v>
      </c>
      <c r="BF181" s="48">
        <v>0</v>
      </c>
      <c r="BG181" s="49">
        <v>0</v>
      </c>
      <c r="BH181" s="34"/>
      <c r="BI181" s="34"/>
      <c r="BJ181" s="48">
        <v>17</v>
      </c>
      <c r="BK181" s="49">
        <v>94.44444444444444</v>
      </c>
      <c r="BL181" s="48">
        <v>18</v>
      </c>
      <c r="BM181" s="48">
        <v>0</v>
      </c>
      <c r="BN181" s="49">
        <v>0</v>
      </c>
    </row>
    <row r="182" spans="1:66" ht="15">
      <c r="A182" s="66" t="s">
        <v>270</v>
      </c>
      <c r="B182" s="66" t="s">
        <v>271</v>
      </c>
      <c r="C182" s="67" t="s">
        <v>1542</v>
      </c>
      <c r="D182" s="68">
        <v>10</v>
      </c>
      <c r="E182" s="69" t="s">
        <v>136</v>
      </c>
      <c r="F182" s="70">
        <v>6</v>
      </c>
      <c r="G182" s="67"/>
      <c r="H182" s="71"/>
      <c r="I182" s="72"/>
      <c r="J182" s="72"/>
      <c r="K182" s="34" t="s">
        <v>65</v>
      </c>
      <c r="L182" s="80">
        <v>182</v>
      </c>
      <c r="M182" s="80"/>
      <c r="N182" s="74"/>
      <c r="O182" s="82" t="s">
        <v>310</v>
      </c>
      <c r="P182" s="84">
        <v>43515.638703703706</v>
      </c>
      <c r="Q182" s="82" t="s">
        <v>436</v>
      </c>
      <c r="R182" s="86" t="s">
        <v>451</v>
      </c>
      <c r="S182" s="82" t="s">
        <v>472</v>
      </c>
      <c r="T182" s="82" t="s">
        <v>532</v>
      </c>
      <c r="U182" s="82"/>
      <c r="V182" s="86" t="s">
        <v>586</v>
      </c>
      <c r="W182" s="84">
        <v>43515.638703703706</v>
      </c>
      <c r="X182" s="86" t="s">
        <v>719</v>
      </c>
      <c r="Y182" s="82"/>
      <c r="Z182" s="82"/>
      <c r="AA182" s="88" t="s">
        <v>853</v>
      </c>
      <c r="AB182" s="82"/>
      <c r="AC182" s="82" t="b">
        <v>0</v>
      </c>
      <c r="AD182" s="82">
        <v>0</v>
      </c>
      <c r="AE182" s="88" t="s">
        <v>879</v>
      </c>
      <c r="AF182" s="82" t="b">
        <v>0</v>
      </c>
      <c r="AG182" s="82" t="s">
        <v>914</v>
      </c>
      <c r="AH182" s="82"/>
      <c r="AI182" s="88" t="s">
        <v>879</v>
      </c>
      <c r="AJ182" s="82" t="b">
        <v>0</v>
      </c>
      <c r="AK182" s="82">
        <v>0</v>
      </c>
      <c r="AL182" s="88" t="s">
        <v>879</v>
      </c>
      <c r="AM182" s="82" t="s">
        <v>928</v>
      </c>
      <c r="AN182" s="82" t="b">
        <v>0</v>
      </c>
      <c r="AO182" s="88" t="s">
        <v>853</v>
      </c>
      <c r="AP182" s="82" t="s">
        <v>196</v>
      </c>
      <c r="AQ182" s="82">
        <v>0</v>
      </c>
      <c r="AR182" s="82">
        <v>0</v>
      </c>
      <c r="AS182" s="82"/>
      <c r="AT182" s="82"/>
      <c r="AU182" s="82"/>
      <c r="AV182" s="82"/>
      <c r="AW182" s="82"/>
      <c r="AX182" s="82"/>
      <c r="AY182" s="82"/>
      <c r="AZ182" s="82"/>
      <c r="BA182">
        <v>121</v>
      </c>
      <c r="BB182" s="81" t="str">
        <f>REPLACE(INDEX(GroupVertices[Group],MATCH(Edges[[#This Row],[Vertex 1]],GroupVertices[Vertex],0)),1,1,"")</f>
        <v>5</v>
      </c>
      <c r="BC182" s="81" t="str">
        <f>REPLACE(INDEX(GroupVertices[Group],MATCH(Edges[[#This Row],[Vertex 2]],GroupVertices[Vertex],0)),1,1,"")</f>
        <v>5</v>
      </c>
      <c r="BD182" s="48">
        <v>1</v>
      </c>
      <c r="BE182" s="49">
        <v>4.166666666666667</v>
      </c>
      <c r="BF182" s="48">
        <v>0</v>
      </c>
      <c r="BG182" s="49">
        <v>0</v>
      </c>
      <c r="BH182" s="34"/>
      <c r="BI182" s="34"/>
      <c r="BJ182" s="48">
        <v>23</v>
      </c>
      <c r="BK182" s="49">
        <v>95.83333333333333</v>
      </c>
      <c r="BL182" s="48">
        <v>24</v>
      </c>
      <c r="BM182" s="48">
        <v>0</v>
      </c>
      <c r="BN182" s="49">
        <v>0</v>
      </c>
    </row>
    <row r="183" spans="1:66" ht="15">
      <c r="A183" s="66" t="s">
        <v>270</v>
      </c>
      <c r="B183" s="66" t="s">
        <v>271</v>
      </c>
      <c r="C183" s="67" t="s">
        <v>1542</v>
      </c>
      <c r="D183" s="68">
        <v>10</v>
      </c>
      <c r="E183" s="69" t="s">
        <v>136</v>
      </c>
      <c r="F183" s="70">
        <v>6</v>
      </c>
      <c r="G183" s="67"/>
      <c r="H183" s="71"/>
      <c r="I183" s="72"/>
      <c r="J183" s="72"/>
      <c r="K183" s="34" t="s">
        <v>65</v>
      </c>
      <c r="L183" s="80">
        <v>183</v>
      </c>
      <c r="M183" s="80"/>
      <c r="N183" s="74"/>
      <c r="O183" s="82" t="s">
        <v>310</v>
      </c>
      <c r="P183" s="84">
        <v>43515.83594907408</v>
      </c>
      <c r="Q183" s="82" t="s">
        <v>437</v>
      </c>
      <c r="R183" s="86" t="s">
        <v>451</v>
      </c>
      <c r="S183" s="82" t="s">
        <v>472</v>
      </c>
      <c r="T183" s="82" t="s">
        <v>493</v>
      </c>
      <c r="U183" s="82"/>
      <c r="V183" s="86" t="s">
        <v>586</v>
      </c>
      <c r="W183" s="84">
        <v>43515.83594907408</v>
      </c>
      <c r="X183" s="86" t="s">
        <v>720</v>
      </c>
      <c r="Y183" s="82"/>
      <c r="Z183" s="82"/>
      <c r="AA183" s="88" t="s">
        <v>854</v>
      </c>
      <c r="AB183" s="82"/>
      <c r="AC183" s="82" t="b">
        <v>0</v>
      </c>
      <c r="AD183" s="82">
        <v>0</v>
      </c>
      <c r="AE183" s="88" t="s">
        <v>879</v>
      </c>
      <c r="AF183" s="82" t="b">
        <v>0</v>
      </c>
      <c r="AG183" s="82" t="s">
        <v>914</v>
      </c>
      <c r="AH183" s="82"/>
      <c r="AI183" s="88" t="s">
        <v>879</v>
      </c>
      <c r="AJ183" s="82" t="b">
        <v>0</v>
      </c>
      <c r="AK183" s="82">
        <v>0</v>
      </c>
      <c r="AL183" s="88" t="s">
        <v>879</v>
      </c>
      <c r="AM183" s="82" t="s">
        <v>928</v>
      </c>
      <c r="AN183" s="82" t="b">
        <v>0</v>
      </c>
      <c r="AO183" s="88" t="s">
        <v>854</v>
      </c>
      <c r="AP183" s="82" t="s">
        <v>196</v>
      </c>
      <c r="AQ183" s="82">
        <v>0</v>
      </c>
      <c r="AR183" s="82">
        <v>0</v>
      </c>
      <c r="AS183" s="82"/>
      <c r="AT183" s="82"/>
      <c r="AU183" s="82"/>
      <c r="AV183" s="82"/>
      <c r="AW183" s="82"/>
      <c r="AX183" s="82"/>
      <c r="AY183" s="82"/>
      <c r="AZ183" s="82"/>
      <c r="BA183">
        <v>121</v>
      </c>
      <c r="BB183" s="81" t="str">
        <f>REPLACE(INDEX(GroupVertices[Group],MATCH(Edges[[#This Row],[Vertex 1]],GroupVertices[Vertex],0)),1,1,"")</f>
        <v>5</v>
      </c>
      <c r="BC183" s="81" t="str">
        <f>REPLACE(INDEX(GroupVertices[Group],MATCH(Edges[[#This Row],[Vertex 2]],GroupVertices[Vertex],0)),1,1,"")</f>
        <v>5</v>
      </c>
      <c r="BD183" s="48">
        <v>1</v>
      </c>
      <c r="BE183" s="49">
        <v>5.555555555555555</v>
      </c>
      <c r="BF183" s="48">
        <v>0</v>
      </c>
      <c r="BG183" s="49">
        <v>0</v>
      </c>
      <c r="BH183" s="34"/>
      <c r="BI183" s="34"/>
      <c r="BJ183" s="48">
        <v>17</v>
      </c>
      <c r="BK183" s="49">
        <v>94.44444444444444</v>
      </c>
      <c r="BL183" s="48">
        <v>18</v>
      </c>
      <c r="BM183" s="48">
        <v>0</v>
      </c>
      <c r="BN183" s="49">
        <v>0</v>
      </c>
    </row>
    <row r="184" spans="1:66" ht="15">
      <c r="A184" s="66" t="s">
        <v>298</v>
      </c>
      <c r="B184" s="66" t="s">
        <v>298</v>
      </c>
      <c r="C184" s="67" t="s">
        <v>1535</v>
      </c>
      <c r="D184" s="68">
        <v>3</v>
      </c>
      <c r="E184" s="69" t="s">
        <v>132</v>
      </c>
      <c r="F184" s="70">
        <v>32</v>
      </c>
      <c r="G184" s="67"/>
      <c r="H184" s="71"/>
      <c r="I184" s="72"/>
      <c r="J184" s="72"/>
      <c r="K184" s="34" t="s">
        <v>65</v>
      </c>
      <c r="L184" s="80">
        <v>184</v>
      </c>
      <c r="M184" s="80"/>
      <c r="N184" s="74"/>
      <c r="O184" s="82" t="s">
        <v>196</v>
      </c>
      <c r="P184" s="84">
        <v>43506.54173611111</v>
      </c>
      <c r="Q184" s="82" t="s">
        <v>1568</v>
      </c>
      <c r="R184" s="82"/>
      <c r="S184" s="82"/>
      <c r="T184" s="82" t="s">
        <v>1601</v>
      </c>
      <c r="U184" s="86" t="s">
        <v>1607</v>
      </c>
      <c r="V184" s="86" t="s">
        <v>1607</v>
      </c>
      <c r="W184" s="84">
        <v>43506.54173611111</v>
      </c>
      <c r="X184" s="86" t="s">
        <v>1617</v>
      </c>
      <c r="Y184" s="82"/>
      <c r="Z184" s="82"/>
      <c r="AA184" s="88" t="s">
        <v>860</v>
      </c>
      <c r="AB184" s="82"/>
      <c r="AC184" s="82" t="b">
        <v>0</v>
      </c>
      <c r="AD184" s="82">
        <v>5</v>
      </c>
      <c r="AE184" s="88" t="s">
        <v>879</v>
      </c>
      <c r="AF184" s="82" t="b">
        <v>0</v>
      </c>
      <c r="AG184" s="82" t="s">
        <v>914</v>
      </c>
      <c r="AH184" s="82"/>
      <c r="AI184" s="88" t="s">
        <v>879</v>
      </c>
      <c r="AJ184" s="82" t="b">
        <v>0</v>
      </c>
      <c r="AK184" s="82">
        <v>1</v>
      </c>
      <c r="AL184" s="88" t="s">
        <v>879</v>
      </c>
      <c r="AM184" s="82" t="s">
        <v>1653</v>
      </c>
      <c r="AN184" s="82" t="b">
        <v>0</v>
      </c>
      <c r="AO184" s="88" t="s">
        <v>860</v>
      </c>
      <c r="AP184" s="82" t="s">
        <v>1656</v>
      </c>
      <c r="AQ184" s="82">
        <v>0</v>
      </c>
      <c r="AR184" s="82">
        <v>0</v>
      </c>
      <c r="AS184" s="82"/>
      <c r="AT184" s="82"/>
      <c r="AU184" s="82"/>
      <c r="AV184" s="82"/>
      <c r="AW184" s="82"/>
      <c r="AX184" s="82"/>
      <c r="AY184" s="82"/>
      <c r="AZ184" s="82"/>
      <c r="BA184" s="79">
        <v>1</v>
      </c>
      <c r="BB184" s="81" t="str">
        <f>REPLACE(INDEX(GroupVertices[Group],MATCH(Edges[[#This Row],[Vertex 1]],GroupVertices[Vertex],0)),1,1,"")</f>
        <v>8</v>
      </c>
      <c r="BC184" s="81" t="str">
        <f>REPLACE(INDEX(GroupVertices[Group],MATCH(Edges[[#This Row],[Vertex 2]],GroupVertices[Vertex],0)),1,1,"")</f>
        <v>8</v>
      </c>
      <c r="BD184" s="48">
        <v>2</v>
      </c>
      <c r="BE184" s="49">
        <v>5.714285714285714</v>
      </c>
      <c r="BF184" s="48">
        <v>0</v>
      </c>
      <c r="BG184" s="49">
        <v>0</v>
      </c>
      <c r="BH184" s="123"/>
      <c r="BI184" s="123"/>
      <c r="BJ184" s="48">
        <v>33</v>
      </c>
      <c r="BK184" s="49">
        <v>94.28571428571429</v>
      </c>
      <c r="BL184" s="48">
        <v>35</v>
      </c>
      <c r="BM184" s="48">
        <v>0</v>
      </c>
      <c r="BN184" s="49">
        <v>0</v>
      </c>
    </row>
    <row r="185" spans="1:66" ht="15">
      <c r="A185" s="66" t="s">
        <v>306</v>
      </c>
      <c r="B185" s="66" t="s">
        <v>306</v>
      </c>
      <c r="C185" s="67" t="s">
        <v>1535</v>
      </c>
      <c r="D185" s="68">
        <v>3</v>
      </c>
      <c r="E185" s="69" t="s">
        <v>132</v>
      </c>
      <c r="F185" s="70">
        <v>32</v>
      </c>
      <c r="G185" s="67"/>
      <c r="H185" s="71"/>
      <c r="I185" s="72"/>
      <c r="J185" s="72"/>
      <c r="K185" s="34" t="s">
        <v>65</v>
      </c>
      <c r="L185" s="80">
        <v>185</v>
      </c>
      <c r="M185" s="80"/>
      <c r="N185" s="74"/>
      <c r="O185" s="82" t="s">
        <v>196</v>
      </c>
      <c r="P185" s="84">
        <v>43511.73501157408</v>
      </c>
      <c r="Q185" s="82" t="s">
        <v>1569</v>
      </c>
      <c r="R185" s="86" t="s">
        <v>1597</v>
      </c>
      <c r="S185" s="82" t="s">
        <v>481</v>
      </c>
      <c r="T185" s="82"/>
      <c r="U185" s="82"/>
      <c r="V185" s="86" t="s">
        <v>1362</v>
      </c>
      <c r="W185" s="84">
        <v>43511.73501157408</v>
      </c>
      <c r="X185" s="86" t="s">
        <v>1618</v>
      </c>
      <c r="Y185" s="82"/>
      <c r="Z185" s="82"/>
      <c r="AA185" s="88" t="s">
        <v>871</v>
      </c>
      <c r="AB185" s="82"/>
      <c r="AC185" s="82" t="b">
        <v>0</v>
      </c>
      <c r="AD185" s="82">
        <v>1</v>
      </c>
      <c r="AE185" s="88" t="s">
        <v>879</v>
      </c>
      <c r="AF185" s="82" t="b">
        <v>0</v>
      </c>
      <c r="AG185" s="82" t="s">
        <v>914</v>
      </c>
      <c r="AH185" s="82"/>
      <c r="AI185" s="88" t="s">
        <v>879</v>
      </c>
      <c r="AJ185" s="82" t="b">
        <v>0</v>
      </c>
      <c r="AK185" s="82">
        <v>0</v>
      </c>
      <c r="AL185" s="88" t="s">
        <v>879</v>
      </c>
      <c r="AM185" s="82" t="s">
        <v>1654</v>
      </c>
      <c r="AN185" s="82" t="b">
        <v>0</v>
      </c>
      <c r="AO185" s="88" t="s">
        <v>871</v>
      </c>
      <c r="AP185" s="82" t="s">
        <v>1656</v>
      </c>
      <c r="AQ185" s="82">
        <v>0</v>
      </c>
      <c r="AR185" s="82">
        <v>0</v>
      </c>
      <c r="AS185" s="82"/>
      <c r="AT185" s="82"/>
      <c r="AU185" s="82"/>
      <c r="AV185" s="82"/>
      <c r="AW185" s="82"/>
      <c r="AX185" s="82"/>
      <c r="AY185" s="82"/>
      <c r="AZ185" s="82"/>
      <c r="BA185" s="79">
        <v>1</v>
      </c>
      <c r="BB185" s="81" t="str">
        <f>REPLACE(INDEX(GroupVertices[Group],MATCH(Edges[[#This Row],[Vertex 1]],GroupVertices[Vertex],0)),1,1,"")</f>
        <v>1</v>
      </c>
      <c r="BC185" s="81" t="str">
        <f>REPLACE(INDEX(GroupVertices[Group],MATCH(Edges[[#This Row],[Vertex 2]],GroupVertices[Vertex],0)),1,1,"")</f>
        <v>1</v>
      </c>
      <c r="BD185" s="48">
        <v>1</v>
      </c>
      <c r="BE185" s="49">
        <v>2.7027027027027026</v>
      </c>
      <c r="BF185" s="48">
        <v>0</v>
      </c>
      <c r="BG185" s="49">
        <v>0</v>
      </c>
      <c r="BH185" s="123"/>
      <c r="BI185" s="123"/>
      <c r="BJ185" s="48">
        <v>36</v>
      </c>
      <c r="BK185" s="49">
        <v>97.29729729729729</v>
      </c>
      <c r="BL185" s="48">
        <v>37</v>
      </c>
      <c r="BM185" s="48">
        <v>0</v>
      </c>
      <c r="BN185" s="49">
        <v>0</v>
      </c>
    </row>
    <row r="186" spans="1:66" ht="15">
      <c r="A186" s="66" t="s">
        <v>293</v>
      </c>
      <c r="B186" s="66" t="s">
        <v>293</v>
      </c>
      <c r="C186" s="67" t="s">
        <v>1535</v>
      </c>
      <c r="D186" s="68">
        <v>3</v>
      </c>
      <c r="E186" s="69" t="s">
        <v>132</v>
      </c>
      <c r="F186" s="70">
        <v>32</v>
      </c>
      <c r="G186" s="67"/>
      <c r="H186" s="71"/>
      <c r="I186" s="72"/>
      <c r="J186" s="72"/>
      <c r="K186" s="34" t="s">
        <v>65</v>
      </c>
      <c r="L186" s="80">
        <v>186</v>
      </c>
      <c r="M186" s="80"/>
      <c r="N186" s="74"/>
      <c r="O186" s="82" t="s">
        <v>196</v>
      </c>
      <c r="P186" s="84">
        <v>43509.88146990741</v>
      </c>
      <c r="Q186" s="82" t="s">
        <v>1570</v>
      </c>
      <c r="R186" s="82"/>
      <c r="S186" s="82"/>
      <c r="T186" s="82" t="s">
        <v>1602</v>
      </c>
      <c r="U186" s="82"/>
      <c r="V186" s="86" t="s">
        <v>1344</v>
      </c>
      <c r="W186" s="84">
        <v>43509.88146990741</v>
      </c>
      <c r="X186" s="86" t="s">
        <v>1619</v>
      </c>
      <c r="Y186" s="82"/>
      <c r="Z186" s="82"/>
      <c r="AA186" s="88" t="s">
        <v>856</v>
      </c>
      <c r="AB186" s="82"/>
      <c r="AC186" s="82" t="b">
        <v>0</v>
      </c>
      <c r="AD186" s="82">
        <v>9</v>
      </c>
      <c r="AE186" s="88" t="s">
        <v>879</v>
      </c>
      <c r="AF186" s="82" t="b">
        <v>0</v>
      </c>
      <c r="AG186" s="82" t="s">
        <v>914</v>
      </c>
      <c r="AH186" s="82"/>
      <c r="AI186" s="88" t="s">
        <v>879</v>
      </c>
      <c r="AJ186" s="82" t="b">
        <v>0</v>
      </c>
      <c r="AK186" s="82">
        <v>2</v>
      </c>
      <c r="AL186" s="88" t="s">
        <v>879</v>
      </c>
      <c r="AM186" s="82" t="s">
        <v>934</v>
      </c>
      <c r="AN186" s="82" t="b">
        <v>0</v>
      </c>
      <c r="AO186" s="88" t="s">
        <v>856</v>
      </c>
      <c r="AP186" s="82" t="s">
        <v>1656</v>
      </c>
      <c r="AQ186" s="82">
        <v>0</v>
      </c>
      <c r="AR186" s="82">
        <v>0</v>
      </c>
      <c r="AS186" s="82"/>
      <c r="AT186" s="82"/>
      <c r="AU186" s="82"/>
      <c r="AV186" s="82"/>
      <c r="AW186" s="82"/>
      <c r="AX186" s="82"/>
      <c r="AY186" s="82"/>
      <c r="AZ186" s="82"/>
      <c r="BA186" s="79">
        <v>1</v>
      </c>
      <c r="BB186" s="81" t="str">
        <f>REPLACE(INDEX(GroupVertices[Group],MATCH(Edges[[#This Row],[Vertex 1]],GroupVertices[Vertex],0)),1,1,"")</f>
        <v>12</v>
      </c>
      <c r="BC186" s="81" t="str">
        <f>REPLACE(INDEX(GroupVertices[Group],MATCH(Edges[[#This Row],[Vertex 2]],GroupVertices[Vertex],0)),1,1,"")</f>
        <v>12</v>
      </c>
      <c r="BD186" s="48">
        <v>0</v>
      </c>
      <c r="BE186" s="49">
        <v>0</v>
      </c>
      <c r="BF186" s="48">
        <v>0</v>
      </c>
      <c r="BG186" s="49">
        <v>0</v>
      </c>
      <c r="BH186" s="123"/>
      <c r="BI186" s="123"/>
      <c r="BJ186" s="48">
        <v>15</v>
      </c>
      <c r="BK186" s="49">
        <v>100</v>
      </c>
      <c r="BL186" s="48">
        <v>15</v>
      </c>
      <c r="BM186" s="48">
        <v>0</v>
      </c>
      <c r="BN186" s="49">
        <v>0</v>
      </c>
    </row>
    <row r="187" spans="1:66" ht="15">
      <c r="A187" s="66" t="s">
        <v>234</v>
      </c>
      <c r="B187" s="66" t="s">
        <v>289</v>
      </c>
      <c r="C187" s="67" t="s">
        <v>1535</v>
      </c>
      <c r="D187" s="68">
        <v>3.2</v>
      </c>
      <c r="E187" s="69" t="s">
        <v>136</v>
      </c>
      <c r="F187" s="70">
        <v>31.783333333333335</v>
      </c>
      <c r="G187" s="67"/>
      <c r="H187" s="71"/>
      <c r="I187" s="72"/>
      <c r="J187" s="72"/>
      <c r="K187" s="34" t="s">
        <v>65</v>
      </c>
      <c r="L187" s="80">
        <v>187</v>
      </c>
      <c r="M187" s="80"/>
      <c r="N187" s="74"/>
      <c r="O187" s="82" t="s">
        <v>310</v>
      </c>
      <c r="P187" s="84">
        <v>43507.72511574074</v>
      </c>
      <c r="Q187" s="82" t="s">
        <v>1571</v>
      </c>
      <c r="R187" s="82"/>
      <c r="S187" s="82"/>
      <c r="T187" s="82"/>
      <c r="U187" s="86" t="s">
        <v>1608</v>
      </c>
      <c r="V187" s="86" t="s">
        <v>1608</v>
      </c>
      <c r="W187" s="84">
        <v>43507.72511574074</v>
      </c>
      <c r="X187" s="86" t="s">
        <v>1620</v>
      </c>
      <c r="Y187" s="82"/>
      <c r="Z187" s="82"/>
      <c r="AA187" s="88" t="s">
        <v>855</v>
      </c>
      <c r="AB187" s="88" t="s">
        <v>1645</v>
      </c>
      <c r="AC187" s="82" t="b">
        <v>0</v>
      </c>
      <c r="AD187" s="82">
        <v>1</v>
      </c>
      <c r="AE187" s="88" t="s">
        <v>1650</v>
      </c>
      <c r="AF187" s="82" t="b">
        <v>0</v>
      </c>
      <c r="AG187" s="82" t="s">
        <v>914</v>
      </c>
      <c r="AH187" s="82"/>
      <c r="AI187" s="88" t="s">
        <v>879</v>
      </c>
      <c r="AJ187" s="82" t="b">
        <v>0</v>
      </c>
      <c r="AK187" s="82">
        <v>0</v>
      </c>
      <c r="AL187" s="88" t="s">
        <v>879</v>
      </c>
      <c r="AM187" s="82" t="s">
        <v>930</v>
      </c>
      <c r="AN187" s="82" t="b">
        <v>0</v>
      </c>
      <c r="AO187" s="88" t="s">
        <v>1645</v>
      </c>
      <c r="AP187" s="82" t="s">
        <v>1656</v>
      </c>
      <c r="AQ187" s="82">
        <v>0</v>
      </c>
      <c r="AR187" s="82">
        <v>0</v>
      </c>
      <c r="AS187" s="82"/>
      <c r="AT187" s="82"/>
      <c r="AU187" s="82"/>
      <c r="AV187" s="82"/>
      <c r="AW187" s="82"/>
      <c r="AX187" s="82"/>
      <c r="AY187" s="82"/>
      <c r="AZ187" s="82"/>
      <c r="BA187" s="79">
        <v>2</v>
      </c>
      <c r="BB187" s="81" t="str">
        <f>REPLACE(INDEX(GroupVertices[Group],MATCH(Edges[[#This Row],[Vertex 1]],GroupVertices[Vertex],0)),1,1,"")</f>
        <v>4</v>
      </c>
      <c r="BC187" s="81" t="str">
        <f>REPLACE(INDEX(GroupVertices[Group],MATCH(Edges[[#This Row],[Vertex 2]],GroupVertices[Vertex],0)),1,1,"")</f>
        <v>4</v>
      </c>
      <c r="BD187" s="48"/>
      <c r="BE187" s="49"/>
      <c r="BF187" s="48"/>
      <c r="BG187" s="49"/>
      <c r="BH187" s="123"/>
      <c r="BI187" s="123"/>
      <c r="BJ187" s="48"/>
      <c r="BK187" s="49"/>
      <c r="BL187" s="48"/>
      <c r="BM187" s="48"/>
      <c r="BN187" s="49"/>
    </row>
    <row r="188" spans="1:66" ht="15">
      <c r="A188" s="66" t="s">
        <v>291</v>
      </c>
      <c r="B188" s="66" t="s">
        <v>290</v>
      </c>
      <c r="C188" s="67" t="s">
        <v>1535</v>
      </c>
      <c r="D188" s="68">
        <v>3</v>
      </c>
      <c r="E188" s="69" t="s">
        <v>132</v>
      </c>
      <c r="F188" s="70">
        <v>32</v>
      </c>
      <c r="G188" s="67"/>
      <c r="H188" s="71"/>
      <c r="I188" s="72"/>
      <c r="J188" s="72"/>
      <c r="K188" s="34" t="s">
        <v>65</v>
      </c>
      <c r="L188" s="80">
        <v>188</v>
      </c>
      <c r="M188" s="80"/>
      <c r="N188" s="74"/>
      <c r="O188" s="82" t="s">
        <v>310</v>
      </c>
      <c r="P188" s="84">
        <v>43507.65472222222</v>
      </c>
      <c r="Q188" s="82" t="s">
        <v>1572</v>
      </c>
      <c r="R188" s="82"/>
      <c r="S188" s="82"/>
      <c r="T188" s="82"/>
      <c r="U188" s="82"/>
      <c r="V188" s="86" t="s">
        <v>1342</v>
      </c>
      <c r="W188" s="84">
        <v>43507.65472222222</v>
      </c>
      <c r="X188" s="86" t="s">
        <v>1621</v>
      </c>
      <c r="Y188" s="82"/>
      <c r="Z188" s="82"/>
      <c r="AA188" s="88" t="s">
        <v>1645</v>
      </c>
      <c r="AB188" s="88" t="s">
        <v>1646</v>
      </c>
      <c r="AC188" s="82" t="b">
        <v>0</v>
      </c>
      <c r="AD188" s="82">
        <v>1</v>
      </c>
      <c r="AE188" s="88" t="s">
        <v>881</v>
      </c>
      <c r="AF188" s="82" t="b">
        <v>0</v>
      </c>
      <c r="AG188" s="82" t="s">
        <v>914</v>
      </c>
      <c r="AH188" s="82"/>
      <c r="AI188" s="88" t="s">
        <v>879</v>
      </c>
      <c r="AJ188" s="82" t="b">
        <v>0</v>
      </c>
      <c r="AK188" s="82">
        <v>0</v>
      </c>
      <c r="AL188" s="88" t="s">
        <v>879</v>
      </c>
      <c r="AM188" s="82" t="s">
        <v>1655</v>
      </c>
      <c r="AN188" s="82" t="b">
        <v>0</v>
      </c>
      <c r="AO188" s="88" t="s">
        <v>1646</v>
      </c>
      <c r="AP188" s="82" t="s">
        <v>1656</v>
      </c>
      <c r="AQ188" s="82">
        <v>0</v>
      </c>
      <c r="AR188" s="82">
        <v>0</v>
      </c>
      <c r="AS188" s="82"/>
      <c r="AT188" s="82"/>
      <c r="AU188" s="82"/>
      <c r="AV188" s="82"/>
      <c r="AW188" s="82"/>
      <c r="AX188" s="82"/>
      <c r="AY188" s="82"/>
      <c r="AZ188" s="82"/>
      <c r="BA188" s="79">
        <v>1</v>
      </c>
      <c r="BB188" s="81" t="str">
        <f>REPLACE(INDEX(GroupVertices[Group],MATCH(Edges[[#This Row],[Vertex 1]],GroupVertices[Vertex],0)),1,1,"")</f>
        <v>4</v>
      </c>
      <c r="BC188" s="81" t="str">
        <f>REPLACE(INDEX(GroupVertices[Group],MATCH(Edges[[#This Row],[Vertex 2]],GroupVertices[Vertex],0)),1,1,"")</f>
        <v>4</v>
      </c>
      <c r="BD188" s="48"/>
      <c r="BE188" s="49"/>
      <c r="BF188" s="48"/>
      <c r="BG188" s="49"/>
      <c r="BH188" s="123"/>
      <c r="BI188" s="123"/>
      <c r="BJ188" s="48"/>
      <c r="BK188" s="49"/>
      <c r="BL188" s="48"/>
      <c r="BM188" s="48"/>
      <c r="BN188" s="49"/>
    </row>
    <row r="189" spans="1:66" ht="15">
      <c r="A189" s="66" t="s">
        <v>291</v>
      </c>
      <c r="B189" s="66" t="s">
        <v>234</v>
      </c>
      <c r="C189" s="67" t="s">
        <v>1535</v>
      </c>
      <c r="D189" s="68">
        <v>3</v>
      </c>
      <c r="E189" s="69" t="s">
        <v>132</v>
      </c>
      <c r="F189" s="70">
        <v>32</v>
      </c>
      <c r="G189" s="67"/>
      <c r="H189" s="71"/>
      <c r="I189" s="72"/>
      <c r="J189" s="72"/>
      <c r="K189" s="34" t="s">
        <v>66</v>
      </c>
      <c r="L189" s="80">
        <v>189</v>
      </c>
      <c r="M189" s="80"/>
      <c r="N189" s="74"/>
      <c r="O189" s="82" t="s">
        <v>311</v>
      </c>
      <c r="P189" s="84">
        <v>43507.65472222222</v>
      </c>
      <c r="Q189" s="82" t="s">
        <v>1572</v>
      </c>
      <c r="R189" s="82"/>
      <c r="S189" s="82"/>
      <c r="T189" s="82"/>
      <c r="U189" s="82"/>
      <c r="V189" s="86" t="s">
        <v>1342</v>
      </c>
      <c r="W189" s="84">
        <v>43507.65472222222</v>
      </c>
      <c r="X189" s="86" t="s">
        <v>1621</v>
      </c>
      <c r="Y189" s="82"/>
      <c r="Z189" s="82"/>
      <c r="AA189" s="88" t="s">
        <v>1645</v>
      </c>
      <c r="AB189" s="88" t="s">
        <v>1646</v>
      </c>
      <c r="AC189" s="82" t="b">
        <v>0</v>
      </c>
      <c r="AD189" s="82">
        <v>1</v>
      </c>
      <c r="AE189" s="88" t="s">
        <v>881</v>
      </c>
      <c r="AF189" s="82" t="b">
        <v>0</v>
      </c>
      <c r="AG189" s="82" t="s">
        <v>914</v>
      </c>
      <c r="AH189" s="82"/>
      <c r="AI189" s="88" t="s">
        <v>879</v>
      </c>
      <c r="AJ189" s="82" t="b">
        <v>0</v>
      </c>
      <c r="AK189" s="82">
        <v>0</v>
      </c>
      <c r="AL189" s="88" t="s">
        <v>879</v>
      </c>
      <c r="AM189" s="82" t="s">
        <v>1655</v>
      </c>
      <c r="AN189" s="82" t="b">
        <v>0</v>
      </c>
      <c r="AO189" s="88" t="s">
        <v>1646</v>
      </c>
      <c r="AP189" s="82" t="s">
        <v>1656</v>
      </c>
      <c r="AQ189" s="82">
        <v>0</v>
      </c>
      <c r="AR189" s="82">
        <v>0</v>
      </c>
      <c r="AS189" s="82"/>
      <c r="AT189" s="82"/>
      <c r="AU189" s="82"/>
      <c r="AV189" s="82"/>
      <c r="AW189" s="82"/>
      <c r="AX189" s="82"/>
      <c r="AY189" s="82"/>
      <c r="AZ189" s="82"/>
      <c r="BA189" s="79">
        <v>1</v>
      </c>
      <c r="BB189" s="81" t="str">
        <f>REPLACE(INDEX(GroupVertices[Group],MATCH(Edges[[#This Row],[Vertex 1]],GroupVertices[Vertex],0)),1,1,"")</f>
        <v>4</v>
      </c>
      <c r="BC189" s="81" t="str">
        <f>REPLACE(INDEX(GroupVertices[Group],MATCH(Edges[[#This Row],[Vertex 2]],GroupVertices[Vertex],0)),1,1,"")</f>
        <v>4</v>
      </c>
      <c r="BD189" s="48">
        <v>2</v>
      </c>
      <c r="BE189" s="49">
        <v>6.25</v>
      </c>
      <c r="BF189" s="48">
        <v>0</v>
      </c>
      <c r="BG189" s="49">
        <v>0</v>
      </c>
      <c r="BH189" s="123"/>
      <c r="BI189" s="123"/>
      <c r="BJ189" s="48">
        <v>30</v>
      </c>
      <c r="BK189" s="49">
        <v>93.75</v>
      </c>
      <c r="BL189" s="48">
        <v>32</v>
      </c>
      <c r="BM189" s="48">
        <v>0</v>
      </c>
      <c r="BN189" s="49">
        <v>0</v>
      </c>
    </row>
    <row r="190" spans="1:66" ht="15">
      <c r="A190" s="66" t="s">
        <v>234</v>
      </c>
      <c r="B190" s="66" t="s">
        <v>291</v>
      </c>
      <c r="C190" s="67" t="s">
        <v>1535</v>
      </c>
      <c r="D190" s="68">
        <v>3.2</v>
      </c>
      <c r="E190" s="69" t="s">
        <v>136</v>
      </c>
      <c r="F190" s="70">
        <v>31.783333333333335</v>
      </c>
      <c r="G190" s="67"/>
      <c r="H190" s="71"/>
      <c r="I190" s="72"/>
      <c r="J190" s="72"/>
      <c r="K190" s="34" t="s">
        <v>66</v>
      </c>
      <c r="L190" s="80">
        <v>190</v>
      </c>
      <c r="M190" s="80"/>
      <c r="N190" s="74"/>
      <c r="O190" s="82" t="s">
        <v>311</v>
      </c>
      <c r="P190" s="84">
        <v>43507.72511574074</v>
      </c>
      <c r="Q190" s="82" t="s">
        <v>1571</v>
      </c>
      <c r="R190" s="82"/>
      <c r="S190" s="82"/>
      <c r="T190" s="82"/>
      <c r="U190" s="86" t="s">
        <v>1608</v>
      </c>
      <c r="V190" s="86" t="s">
        <v>1608</v>
      </c>
      <c r="W190" s="84">
        <v>43507.72511574074</v>
      </c>
      <c r="X190" s="86" t="s">
        <v>1620</v>
      </c>
      <c r="Y190" s="82"/>
      <c r="Z190" s="82"/>
      <c r="AA190" s="88" t="s">
        <v>855</v>
      </c>
      <c r="AB190" s="88" t="s">
        <v>1645</v>
      </c>
      <c r="AC190" s="82" t="b">
        <v>0</v>
      </c>
      <c r="AD190" s="82">
        <v>1</v>
      </c>
      <c r="AE190" s="88" t="s">
        <v>1650</v>
      </c>
      <c r="AF190" s="82" t="b">
        <v>0</v>
      </c>
      <c r="AG190" s="82" t="s">
        <v>914</v>
      </c>
      <c r="AH190" s="82"/>
      <c r="AI190" s="88" t="s">
        <v>879</v>
      </c>
      <c r="AJ190" s="82" t="b">
        <v>0</v>
      </c>
      <c r="AK190" s="82">
        <v>0</v>
      </c>
      <c r="AL190" s="88" t="s">
        <v>879</v>
      </c>
      <c r="AM190" s="82" t="s">
        <v>930</v>
      </c>
      <c r="AN190" s="82" t="b">
        <v>0</v>
      </c>
      <c r="AO190" s="88" t="s">
        <v>1645</v>
      </c>
      <c r="AP190" s="82" t="s">
        <v>1656</v>
      </c>
      <c r="AQ190" s="82">
        <v>0</v>
      </c>
      <c r="AR190" s="82">
        <v>0</v>
      </c>
      <c r="AS190" s="82"/>
      <c r="AT190" s="82"/>
      <c r="AU190" s="82"/>
      <c r="AV190" s="82"/>
      <c r="AW190" s="82"/>
      <c r="AX190" s="82"/>
      <c r="AY190" s="82"/>
      <c r="AZ190" s="82"/>
      <c r="BA190" s="79">
        <v>2</v>
      </c>
      <c r="BB190" s="81" t="str">
        <f>REPLACE(INDEX(GroupVertices[Group],MATCH(Edges[[#This Row],[Vertex 1]],GroupVertices[Vertex],0)),1,1,"")</f>
        <v>4</v>
      </c>
      <c r="BC190" s="81" t="str">
        <f>REPLACE(INDEX(GroupVertices[Group],MATCH(Edges[[#This Row],[Vertex 2]],GroupVertices[Vertex],0)),1,1,"")</f>
        <v>4</v>
      </c>
      <c r="BD190" s="48">
        <v>3</v>
      </c>
      <c r="BE190" s="49">
        <v>6.25</v>
      </c>
      <c r="BF190" s="48">
        <v>0</v>
      </c>
      <c r="BG190" s="49">
        <v>0</v>
      </c>
      <c r="BH190" s="123"/>
      <c r="BI190" s="123"/>
      <c r="BJ190" s="48">
        <v>45</v>
      </c>
      <c r="BK190" s="49">
        <v>93.75</v>
      </c>
      <c r="BL190" s="48">
        <v>48</v>
      </c>
      <c r="BM190" s="48">
        <v>0</v>
      </c>
      <c r="BN190" s="49">
        <v>0</v>
      </c>
    </row>
    <row r="191" spans="1:66" ht="15">
      <c r="A191" s="66" t="s">
        <v>234</v>
      </c>
      <c r="B191" s="66" t="s">
        <v>290</v>
      </c>
      <c r="C191" s="67" t="s">
        <v>1535</v>
      </c>
      <c r="D191" s="68">
        <v>3.4</v>
      </c>
      <c r="E191" s="69" t="s">
        <v>136</v>
      </c>
      <c r="F191" s="70">
        <v>31.566666666666666</v>
      </c>
      <c r="G191" s="67"/>
      <c r="H191" s="71"/>
      <c r="I191" s="72"/>
      <c r="J191" s="72"/>
      <c r="K191" s="34" t="s">
        <v>65</v>
      </c>
      <c r="L191" s="80">
        <v>191</v>
      </c>
      <c r="M191" s="80"/>
      <c r="N191" s="74"/>
      <c r="O191" s="82" t="s">
        <v>310</v>
      </c>
      <c r="P191" s="84">
        <v>43507.44615740741</v>
      </c>
      <c r="Q191" s="82" t="s">
        <v>1573</v>
      </c>
      <c r="R191" s="82"/>
      <c r="S191" s="82"/>
      <c r="T191" s="82"/>
      <c r="U191" s="82"/>
      <c r="V191" s="86" t="s">
        <v>556</v>
      </c>
      <c r="W191" s="84">
        <v>43507.44615740741</v>
      </c>
      <c r="X191" s="86" t="s">
        <v>1622</v>
      </c>
      <c r="Y191" s="82"/>
      <c r="Z191" s="82"/>
      <c r="AA191" s="88" t="s">
        <v>1646</v>
      </c>
      <c r="AB191" s="82"/>
      <c r="AC191" s="82" t="b">
        <v>0</v>
      </c>
      <c r="AD191" s="82">
        <v>10</v>
      </c>
      <c r="AE191" s="88" t="s">
        <v>879</v>
      </c>
      <c r="AF191" s="82" t="b">
        <v>0</v>
      </c>
      <c r="AG191" s="82" t="s">
        <v>914</v>
      </c>
      <c r="AH191" s="82"/>
      <c r="AI191" s="88" t="s">
        <v>879</v>
      </c>
      <c r="AJ191" s="82" t="b">
        <v>0</v>
      </c>
      <c r="AK191" s="82">
        <v>1</v>
      </c>
      <c r="AL191" s="88" t="s">
        <v>879</v>
      </c>
      <c r="AM191" s="82" t="s">
        <v>930</v>
      </c>
      <c r="AN191" s="82" t="b">
        <v>0</v>
      </c>
      <c r="AO191" s="88" t="s">
        <v>1646</v>
      </c>
      <c r="AP191" s="82" t="s">
        <v>1656</v>
      </c>
      <c r="AQ191" s="82">
        <v>0</v>
      </c>
      <c r="AR191" s="82">
        <v>0</v>
      </c>
      <c r="AS191" s="82" t="s">
        <v>1657</v>
      </c>
      <c r="AT191" s="82" t="s">
        <v>943</v>
      </c>
      <c r="AU191" s="82" t="s">
        <v>945</v>
      </c>
      <c r="AV191" s="82" t="s">
        <v>1660</v>
      </c>
      <c r="AW191" s="82" t="s">
        <v>1663</v>
      </c>
      <c r="AX191" s="82" t="s">
        <v>1666</v>
      </c>
      <c r="AY191" s="82" t="s">
        <v>959</v>
      </c>
      <c r="AZ191" s="86" t="s">
        <v>1669</v>
      </c>
      <c r="BA191" s="79">
        <v>3</v>
      </c>
      <c r="BB191" s="81" t="str">
        <f>REPLACE(INDEX(GroupVertices[Group],MATCH(Edges[[#This Row],[Vertex 1]],GroupVertices[Vertex],0)),1,1,"")</f>
        <v>4</v>
      </c>
      <c r="BC191" s="81" t="str">
        <f>REPLACE(INDEX(GroupVertices[Group],MATCH(Edges[[#This Row],[Vertex 2]],GroupVertices[Vertex],0)),1,1,"")</f>
        <v>4</v>
      </c>
      <c r="BD191" s="48">
        <v>0</v>
      </c>
      <c r="BE191" s="49">
        <v>0</v>
      </c>
      <c r="BF191" s="48">
        <v>1</v>
      </c>
      <c r="BG191" s="49">
        <v>2.380952380952381</v>
      </c>
      <c r="BH191" s="123"/>
      <c r="BI191" s="123"/>
      <c r="BJ191" s="48">
        <v>41</v>
      </c>
      <c r="BK191" s="49">
        <v>97.61904761904762</v>
      </c>
      <c r="BL191" s="48">
        <v>42</v>
      </c>
      <c r="BM191" s="48">
        <v>0</v>
      </c>
      <c r="BN191" s="49">
        <v>0</v>
      </c>
    </row>
    <row r="192" spans="1:66" ht="15">
      <c r="A192" s="66" t="s">
        <v>234</v>
      </c>
      <c r="B192" s="66" t="s">
        <v>290</v>
      </c>
      <c r="C192" s="67" t="s">
        <v>1535</v>
      </c>
      <c r="D192" s="68">
        <v>3.4</v>
      </c>
      <c r="E192" s="69" t="s">
        <v>136</v>
      </c>
      <c r="F192" s="70">
        <v>31.566666666666666</v>
      </c>
      <c r="G192" s="67"/>
      <c r="H192" s="71"/>
      <c r="I192" s="72"/>
      <c r="J192" s="72"/>
      <c r="K192" s="34" t="s">
        <v>65</v>
      </c>
      <c r="L192" s="80">
        <v>192</v>
      </c>
      <c r="M192" s="80"/>
      <c r="N192" s="74"/>
      <c r="O192" s="82" t="s">
        <v>310</v>
      </c>
      <c r="P192" s="84">
        <v>43507.72511574074</v>
      </c>
      <c r="Q192" s="82" t="s">
        <v>1571</v>
      </c>
      <c r="R192" s="82"/>
      <c r="S192" s="82"/>
      <c r="T192" s="82"/>
      <c r="U192" s="86" t="s">
        <v>1608</v>
      </c>
      <c r="V192" s="86" t="s">
        <v>1608</v>
      </c>
      <c r="W192" s="84">
        <v>43507.72511574074</v>
      </c>
      <c r="X192" s="86" t="s">
        <v>1620</v>
      </c>
      <c r="Y192" s="82"/>
      <c r="Z192" s="82"/>
      <c r="AA192" s="88" t="s">
        <v>855</v>
      </c>
      <c r="AB192" s="88" t="s">
        <v>1645</v>
      </c>
      <c r="AC192" s="82" t="b">
        <v>0</v>
      </c>
      <c r="AD192" s="82">
        <v>1</v>
      </c>
      <c r="AE192" s="88" t="s">
        <v>1650</v>
      </c>
      <c r="AF192" s="82" t="b">
        <v>0</v>
      </c>
      <c r="AG192" s="82" t="s">
        <v>914</v>
      </c>
      <c r="AH192" s="82"/>
      <c r="AI192" s="88" t="s">
        <v>879</v>
      </c>
      <c r="AJ192" s="82" t="b">
        <v>0</v>
      </c>
      <c r="AK192" s="82">
        <v>0</v>
      </c>
      <c r="AL192" s="88" t="s">
        <v>879</v>
      </c>
      <c r="AM192" s="82" t="s">
        <v>930</v>
      </c>
      <c r="AN192" s="82" t="b">
        <v>0</v>
      </c>
      <c r="AO192" s="88" t="s">
        <v>1645</v>
      </c>
      <c r="AP192" s="82" t="s">
        <v>1656</v>
      </c>
      <c r="AQ192" s="82">
        <v>0</v>
      </c>
      <c r="AR192" s="82">
        <v>0</v>
      </c>
      <c r="AS192" s="82"/>
      <c r="AT192" s="82"/>
      <c r="AU192" s="82"/>
      <c r="AV192" s="82"/>
      <c r="AW192" s="82"/>
      <c r="AX192" s="82"/>
      <c r="AY192" s="82"/>
      <c r="AZ192" s="82"/>
      <c r="BA192" s="79">
        <v>3</v>
      </c>
      <c r="BB192" s="81" t="str">
        <f>REPLACE(INDEX(GroupVertices[Group],MATCH(Edges[[#This Row],[Vertex 1]],GroupVertices[Vertex],0)),1,1,"")</f>
        <v>4</v>
      </c>
      <c r="BC192" s="81" t="str">
        <f>REPLACE(INDEX(GroupVertices[Group],MATCH(Edges[[#This Row],[Vertex 2]],GroupVertices[Vertex],0)),1,1,"")</f>
        <v>4</v>
      </c>
      <c r="BD192" s="48"/>
      <c r="BE192" s="49"/>
      <c r="BF192" s="48"/>
      <c r="BG192" s="49"/>
      <c r="BH192" s="123"/>
      <c r="BI192" s="123"/>
      <c r="BJ192" s="48"/>
      <c r="BK192" s="49"/>
      <c r="BL192" s="48"/>
      <c r="BM192" s="48"/>
      <c r="BN192" s="49"/>
    </row>
    <row r="193" spans="1:66" ht="15">
      <c r="A193" s="66" t="s">
        <v>308</v>
      </c>
      <c r="B193" s="66" t="s">
        <v>308</v>
      </c>
      <c r="C193" s="67" t="s">
        <v>1535</v>
      </c>
      <c r="D193" s="68">
        <v>3</v>
      </c>
      <c r="E193" s="69" t="s">
        <v>132</v>
      </c>
      <c r="F193" s="70">
        <v>32</v>
      </c>
      <c r="G193" s="67"/>
      <c r="H193" s="71"/>
      <c r="I193" s="72"/>
      <c r="J193" s="72"/>
      <c r="K193" s="34" t="s">
        <v>65</v>
      </c>
      <c r="L193" s="80">
        <v>193</v>
      </c>
      <c r="M193" s="80"/>
      <c r="N193" s="74"/>
      <c r="O193" s="82" t="s">
        <v>196</v>
      </c>
      <c r="P193" s="84">
        <v>43515.5565162037</v>
      </c>
      <c r="Q193" s="82" t="s">
        <v>1574</v>
      </c>
      <c r="R193" s="82"/>
      <c r="S193" s="82"/>
      <c r="T193" s="82"/>
      <c r="U193" s="82"/>
      <c r="V193" s="86" t="s">
        <v>1364</v>
      </c>
      <c r="W193" s="84">
        <v>43515.5565162037</v>
      </c>
      <c r="X193" s="86" t="s">
        <v>1623</v>
      </c>
      <c r="Y193" s="82"/>
      <c r="Z193" s="82"/>
      <c r="AA193" s="88" t="s">
        <v>874</v>
      </c>
      <c r="AB193" s="82"/>
      <c r="AC193" s="82" t="b">
        <v>0</v>
      </c>
      <c r="AD193" s="82">
        <v>0</v>
      </c>
      <c r="AE193" s="88" t="s">
        <v>879</v>
      </c>
      <c r="AF193" s="82" t="b">
        <v>0</v>
      </c>
      <c r="AG193" s="82" t="s">
        <v>914</v>
      </c>
      <c r="AH193" s="82"/>
      <c r="AI193" s="88" t="s">
        <v>879</v>
      </c>
      <c r="AJ193" s="82" t="b">
        <v>0</v>
      </c>
      <c r="AK193" s="82">
        <v>0</v>
      </c>
      <c r="AL193" s="88" t="s">
        <v>879</v>
      </c>
      <c r="AM193" s="82" t="s">
        <v>930</v>
      </c>
      <c r="AN193" s="82" t="b">
        <v>0</v>
      </c>
      <c r="AO193" s="88" t="s">
        <v>874</v>
      </c>
      <c r="AP193" s="82" t="s">
        <v>1656</v>
      </c>
      <c r="AQ193" s="82">
        <v>0</v>
      </c>
      <c r="AR193" s="82">
        <v>0</v>
      </c>
      <c r="AS193" s="82"/>
      <c r="AT193" s="82"/>
      <c r="AU193" s="82"/>
      <c r="AV193" s="82"/>
      <c r="AW193" s="82"/>
      <c r="AX193" s="82"/>
      <c r="AY193" s="82"/>
      <c r="AZ193" s="82"/>
      <c r="BA193" s="79">
        <v>1</v>
      </c>
      <c r="BB193" s="81" t="str">
        <f>REPLACE(INDEX(GroupVertices[Group],MATCH(Edges[[#This Row],[Vertex 1]],GroupVertices[Vertex],0)),1,1,"")</f>
        <v>1</v>
      </c>
      <c r="BC193" s="81" t="str">
        <f>REPLACE(INDEX(GroupVertices[Group],MATCH(Edges[[#This Row],[Vertex 2]],GroupVertices[Vertex],0)),1,1,"")</f>
        <v>1</v>
      </c>
      <c r="BD193" s="48">
        <v>1</v>
      </c>
      <c r="BE193" s="49">
        <v>5.2631578947368425</v>
      </c>
      <c r="BF193" s="48">
        <v>2</v>
      </c>
      <c r="BG193" s="49">
        <v>10.526315789473685</v>
      </c>
      <c r="BH193" s="123"/>
      <c r="BI193" s="123"/>
      <c r="BJ193" s="48">
        <v>16</v>
      </c>
      <c r="BK193" s="49">
        <v>84.21052631578948</v>
      </c>
      <c r="BL193" s="48">
        <v>19</v>
      </c>
      <c r="BM193" s="48">
        <v>0</v>
      </c>
      <c r="BN193" s="49">
        <v>0</v>
      </c>
    </row>
    <row r="194" spans="1:66" ht="15">
      <c r="A194" s="66" t="s">
        <v>1563</v>
      </c>
      <c r="B194" s="66" t="s">
        <v>1564</v>
      </c>
      <c r="C194" s="67" t="s">
        <v>1535</v>
      </c>
      <c r="D194" s="68">
        <v>3</v>
      </c>
      <c r="E194" s="69" t="s">
        <v>132</v>
      </c>
      <c r="F194" s="70">
        <v>32</v>
      </c>
      <c r="G194" s="67"/>
      <c r="H194" s="71"/>
      <c r="I194" s="72"/>
      <c r="J194" s="72"/>
      <c r="K194" s="34" t="s">
        <v>65</v>
      </c>
      <c r="L194" s="80">
        <v>194</v>
      </c>
      <c r="M194" s="80"/>
      <c r="N194" s="74"/>
      <c r="O194" s="82" t="s">
        <v>310</v>
      </c>
      <c r="P194" s="84">
        <v>43511.7344212963</v>
      </c>
      <c r="Q194" s="82" t="s">
        <v>1575</v>
      </c>
      <c r="R194" s="82"/>
      <c r="S194" s="82"/>
      <c r="T194" s="82"/>
      <c r="U194" s="82"/>
      <c r="V194" s="86" t="s">
        <v>1616</v>
      </c>
      <c r="W194" s="84">
        <v>43511.7344212963</v>
      </c>
      <c r="X194" s="86" t="s">
        <v>1624</v>
      </c>
      <c r="Y194" s="82"/>
      <c r="Z194" s="82"/>
      <c r="AA194" s="88" t="s">
        <v>1647</v>
      </c>
      <c r="AB194" s="88" t="s">
        <v>1648</v>
      </c>
      <c r="AC194" s="82" t="b">
        <v>0</v>
      </c>
      <c r="AD194" s="82">
        <v>0</v>
      </c>
      <c r="AE194" s="88" t="s">
        <v>903</v>
      </c>
      <c r="AF194" s="82" t="b">
        <v>0</v>
      </c>
      <c r="AG194" s="82" t="s">
        <v>914</v>
      </c>
      <c r="AH194" s="82"/>
      <c r="AI194" s="88" t="s">
        <v>879</v>
      </c>
      <c r="AJ194" s="82" t="b">
        <v>0</v>
      </c>
      <c r="AK194" s="82">
        <v>0</v>
      </c>
      <c r="AL194" s="88" t="s">
        <v>879</v>
      </c>
      <c r="AM194" s="82" t="s">
        <v>929</v>
      </c>
      <c r="AN194" s="82" t="b">
        <v>0</v>
      </c>
      <c r="AO194" s="88" t="s">
        <v>1648</v>
      </c>
      <c r="AP194" s="82" t="s">
        <v>1656</v>
      </c>
      <c r="AQ194" s="82">
        <v>0</v>
      </c>
      <c r="AR194" s="82">
        <v>0</v>
      </c>
      <c r="AS194" s="82"/>
      <c r="AT194" s="82"/>
      <c r="AU194" s="82"/>
      <c r="AV194" s="82"/>
      <c r="AW194" s="82"/>
      <c r="AX194" s="82"/>
      <c r="AY194" s="82"/>
      <c r="AZ194" s="82"/>
      <c r="BA194" s="79">
        <v>1</v>
      </c>
      <c r="BB194" s="81" t="str">
        <f>REPLACE(INDEX(GroupVertices[Group],MATCH(Edges[[#This Row],[Vertex 1]],GroupVertices[Vertex],0)),1,1,"")</f>
        <v>3</v>
      </c>
      <c r="BC194" s="81" t="str">
        <f>REPLACE(INDEX(GroupVertices[Group],MATCH(Edges[[#This Row],[Vertex 2]],GroupVertices[Vertex],0)),1,1,"")</f>
        <v>3</v>
      </c>
      <c r="BD194" s="48"/>
      <c r="BE194" s="49"/>
      <c r="BF194" s="48"/>
      <c r="BG194" s="49"/>
      <c r="BH194" s="123"/>
      <c r="BI194" s="123"/>
      <c r="BJ194" s="48"/>
      <c r="BK194" s="49"/>
      <c r="BL194" s="48"/>
      <c r="BM194" s="48"/>
      <c r="BN194" s="49"/>
    </row>
    <row r="195" spans="1:66" ht="15">
      <c r="A195" s="66" t="s">
        <v>262</v>
      </c>
      <c r="B195" s="66" t="s">
        <v>1564</v>
      </c>
      <c r="C195" s="67" t="s">
        <v>1535</v>
      </c>
      <c r="D195" s="68">
        <v>3.2</v>
      </c>
      <c r="E195" s="69" t="s">
        <v>136</v>
      </c>
      <c r="F195" s="70">
        <v>31.783333333333335</v>
      </c>
      <c r="G195" s="67"/>
      <c r="H195" s="71"/>
      <c r="I195" s="72"/>
      <c r="J195" s="72"/>
      <c r="K195" s="34" t="s">
        <v>65</v>
      </c>
      <c r="L195" s="80">
        <v>195</v>
      </c>
      <c r="M195" s="80"/>
      <c r="N195" s="74"/>
      <c r="O195" s="82" t="s">
        <v>310</v>
      </c>
      <c r="P195" s="84">
        <v>43511.732824074075</v>
      </c>
      <c r="Q195" s="82" t="s">
        <v>1576</v>
      </c>
      <c r="R195" s="82"/>
      <c r="S195" s="82"/>
      <c r="T195" s="82"/>
      <c r="U195" s="86" t="s">
        <v>1609</v>
      </c>
      <c r="V195" s="86" t="s">
        <v>1609</v>
      </c>
      <c r="W195" s="84">
        <v>43511.732824074075</v>
      </c>
      <c r="X195" s="86" t="s">
        <v>1625</v>
      </c>
      <c r="Y195" s="82"/>
      <c r="Z195" s="82"/>
      <c r="AA195" s="88" t="s">
        <v>1648</v>
      </c>
      <c r="AB195" s="82"/>
      <c r="AC195" s="82" t="b">
        <v>0</v>
      </c>
      <c r="AD195" s="82">
        <v>7</v>
      </c>
      <c r="AE195" s="88" t="s">
        <v>879</v>
      </c>
      <c r="AF195" s="82" t="b">
        <v>0</v>
      </c>
      <c r="AG195" s="82" t="s">
        <v>914</v>
      </c>
      <c r="AH195" s="82"/>
      <c r="AI195" s="88" t="s">
        <v>879</v>
      </c>
      <c r="AJ195" s="82" t="b">
        <v>0</v>
      </c>
      <c r="AK195" s="82">
        <v>0</v>
      </c>
      <c r="AL195" s="88" t="s">
        <v>879</v>
      </c>
      <c r="AM195" s="82" t="s">
        <v>930</v>
      </c>
      <c r="AN195" s="82" t="b">
        <v>0</v>
      </c>
      <c r="AO195" s="88" t="s">
        <v>1648</v>
      </c>
      <c r="AP195" s="82" t="s">
        <v>1656</v>
      </c>
      <c r="AQ195" s="82">
        <v>0</v>
      </c>
      <c r="AR195" s="82">
        <v>0</v>
      </c>
      <c r="AS195" s="82"/>
      <c r="AT195" s="82"/>
      <c r="AU195" s="82"/>
      <c r="AV195" s="82"/>
      <c r="AW195" s="82"/>
      <c r="AX195" s="82"/>
      <c r="AY195" s="82"/>
      <c r="AZ195" s="82"/>
      <c r="BA195" s="79">
        <v>2</v>
      </c>
      <c r="BB195" s="81" t="str">
        <f>REPLACE(INDEX(GroupVertices[Group],MATCH(Edges[[#This Row],[Vertex 1]],GroupVertices[Vertex],0)),1,1,"")</f>
        <v>3</v>
      </c>
      <c r="BC195" s="81" t="str">
        <f>REPLACE(INDEX(GroupVertices[Group],MATCH(Edges[[#This Row],[Vertex 2]],GroupVertices[Vertex],0)),1,1,"")</f>
        <v>3</v>
      </c>
      <c r="BD195" s="48"/>
      <c r="BE195" s="49"/>
      <c r="BF195" s="48"/>
      <c r="BG195" s="49"/>
      <c r="BH195" s="123"/>
      <c r="BI195" s="123"/>
      <c r="BJ195" s="48"/>
      <c r="BK195" s="49"/>
      <c r="BL195" s="48"/>
      <c r="BM195" s="48"/>
      <c r="BN195" s="49"/>
    </row>
    <row r="196" spans="1:66" ht="15">
      <c r="A196" s="66" t="s">
        <v>262</v>
      </c>
      <c r="B196" s="66" t="s">
        <v>1564</v>
      </c>
      <c r="C196" s="67" t="s">
        <v>1535</v>
      </c>
      <c r="D196" s="68">
        <v>3.2</v>
      </c>
      <c r="E196" s="69" t="s">
        <v>136</v>
      </c>
      <c r="F196" s="70">
        <v>31.783333333333335</v>
      </c>
      <c r="G196" s="67"/>
      <c r="H196" s="71"/>
      <c r="I196" s="72"/>
      <c r="J196" s="72"/>
      <c r="K196" s="34" t="s">
        <v>65</v>
      </c>
      <c r="L196" s="80">
        <v>196</v>
      </c>
      <c r="M196" s="80"/>
      <c r="N196" s="74"/>
      <c r="O196" s="82" t="s">
        <v>310</v>
      </c>
      <c r="P196" s="84">
        <v>43511.73532407408</v>
      </c>
      <c r="Q196" s="82" t="s">
        <v>1577</v>
      </c>
      <c r="R196" s="82"/>
      <c r="S196" s="82"/>
      <c r="T196" s="82"/>
      <c r="U196" s="82"/>
      <c r="V196" s="86" t="s">
        <v>579</v>
      </c>
      <c r="W196" s="84">
        <v>43511.73532407408</v>
      </c>
      <c r="X196" s="86" t="s">
        <v>1626</v>
      </c>
      <c r="Y196" s="82"/>
      <c r="Z196" s="82"/>
      <c r="AA196" s="88" t="s">
        <v>872</v>
      </c>
      <c r="AB196" s="88" t="s">
        <v>1647</v>
      </c>
      <c r="AC196" s="82" t="b">
        <v>0</v>
      </c>
      <c r="AD196" s="82">
        <v>4</v>
      </c>
      <c r="AE196" s="88" t="s">
        <v>1651</v>
      </c>
      <c r="AF196" s="82" t="b">
        <v>0</v>
      </c>
      <c r="AG196" s="82" t="s">
        <v>914</v>
      </c>
      <c r="AH196" s="82"/>
      <c r="AI196" s="88" t="s">
        <v>879</v>
      </c>
      <c r="AJ196" s="82" t="b">
        <v>0</v>
      </c>
      <c r="AK196" s="82">
        <v>0</v>
      </c>
      <c r="AL196" s="88" t="s">
        <v>879</v>
      </c>
      <c r="AM196" s="82" t="s">
        <v>930</v>
      </c>
      <c r="AN196" s="82" t="b">
        <v>0</v>
      </c>
      <c r="AO196" s="88" t="s">
        <v>1647</v>
      </c>
      <c r="AP196" s="82" t="s">
        <v>1656</v>
      </c>
      <c r="AQ196" s="82">
        <v>0</v>
      </c>
      <c r="AR196" s="82">
        <v>0</v>
      </c>
      <c r="AS196" s="82"/>
      <c r="AT196" s="82"/>
      <c r="AU196" s="82"/>
      <c r="AV196" s="82"/>
      <c r="AW196" s="82"/>
      <c r="AX196" s="82"/>
      <c r="AY196" s="82"/>
      <c r="AZ196" s="82"/>
      <c r="BA196" s="79">
        <v>2</v>
      </c>
      <c r="BB196" s="81" t="str">
        <f>REPLACE(INDEX(GroupVertices[Group],MATCH(Edges[[#This Row],[Vertex 1]],GroupVertices[Vertex],0)),1,1,"")</f>
        <v>3</v>
      </c>
      <c r="BC196" s="81" t="str">
        <f>REPLACE(INDEX(GroupVertices[Group],MATCH(Edges[[#This Row],[Vertex 2]],GroupVertices[Vertex],0)),1,1,"")</f>
        <v>3</v>
      </c>
      <c r="BD196" s="48"/>
      <c r="BE196" s="49"/>
      <c r="BF196" s="48"/>
      <c r="BG196" s="49"/>
      <c r="BH196" s="123"/>
      <c r="BI196" s="123"/>
      <c r="BJ196" s="48"/>
      <c r="BK196" s="49"/>
      <c r="BL196" s="48"/>
      <c r="BM196" s="48"/>
      <c r="BN196" s="49"/>
    </row>
    <row r="197" spans="1:66" ht="15">
      <c r="A197" s="66" t="s">
        <v>1563</v>
      </c>
      <c r="B197" s="66" t="s">
        <v>1565</v>
      </c>
      <c r="C197" s="67" t="s">
        <v>1535</v>
      </c>
      <c r="D197" s="68">
        <v>3</v>
      </c>
      <c r="E197" s="69" t="s">
        <v>132</v>
      </c>
      <c r="F197" s="70">
        <v>32</v>
      </c>
      <c r="G197" s="67"/>
      <c r="H197" s="71"/>
      <c r="I197" s="72"/>
      <c r="J197" s="72"/>
      <c r="K197" s="34" t="s">
        <v>65</v>
      </c>
      <c r="L197" s="80">
        <v>197</v>
      </c>
      <c r="M197" s="80"/>
      <c r="N197" s="74"/>
      <c r="O197" s="82" t="s">
        <v>310</v>
      </c>
      <c r="P197" s="84">
        <v>43511.7344212963</v>
      </c>
      <c r="Q197" s="82" t="s">
        <v>1575</v>
      </c>
      <c r="R197" s="82"/>
      <c r="S197" s="82"/>
      <c r="T197" s="82"/>
      <c r="U197" s="82"/>
      <c r="V197" s="86" t="s">
        <v>1616</v>
      </c>
      <c r="W197" s="84">
        <v>43511.7344212963</v>
      </c>
      <c r="X197" s="86" t="s">
        <v>1624</v>
      </c>
      <c r="Y197" s="82"/>
      <c r="Z197" s="82"/>
      <c r="AA197" s="88" t="s">
        <v>1647</v>
      </c>
      <c r="AB197" s="88" t="s">
        <v>1648</v>
      </c>
      <c r="AC197" s="82" t="b">
        <v>0</v>
      </c>
      <c r="AD197" s="82">
        <v>0</v>
      </c>
      <c r="AE197" s="88" t="s">
        <v>903</v>
      </c>
      <c r="AF197" s="82" t="b">
        <v>0</v>
      </c>
      <c r="AG197" s="82" t="s">
        <v>914</v>
      </c>
      <c r="AH197" s="82"/>
      <c r="AI197" s="88" t="s">
        <v>879</v>
      </c>
      <c r="AJ197" s="82" t="b">
        <v>0</v>
      </c>
      <c r="AK197" s="82">
        <v>0</v>
      </c>
      <c r="AL197" s="88" t="s">
        <v>879</v>
      </c>
      <c r="AM197" s="82" t="s">
        <v>929</v>
      </c>
      <c r="AN197" s="82" t="b">
        <v>0</v>
      </c>
      <c r="AO197" s="88" t="s">
        <v>1648</v>
      </c>
      <c r="AP197" s="82" t="s">
        <v>1656</v>
      </c>
      <c r="AQ197" s="82">
        <v>0</v>
      </c>
      <c r="AR197" s="82">
        <v>0</v>
      </c>
      <c r="AS197" s="82"/>
      <c r="AT197" s="82"/>
      <c r="AU197" s="82"/>
      <c r="AV197" s="82"/>
      <c r="AW197" s="82"/>
      <c r="AX197" s="82"/>
      <c r="AY197" s="82"/>
      <c r="AZ197" s="82"/>
      <c r="BA197" s="79">
        <v>1</v>
      </c>
      <c r="BB197" s="81" t="str">
        <f>REPLACE(INDEX(GroupVertices[Group],MATCH(Edges[[#This Row],[Vertex 1]],GroupVertices[Vertex],0)),1,1,"")</f>
        <v>3</v>
      </c>
      <c r="BC197" s="81" t="str">
        <f>REPLACE(INDEX(GroupVertices[Group],MATCH(Edges[[#This Row],[Vertex 2]],GroupVertices[Vertex],0)),1,1,"")</f>
        <v>3</v>
      </c>
      <c r="BD197" s="48"/>
      <c r="BE197" s="49"/>
      <c r="BF197" s="48"/>
      <c r="BG197" s="49"/>
      <c r="BH197" s="123"/>
      <c r="BI197" s="123"/>
      <c r="BJ197" s="48"/>
      <c r="BK197" s="49"/>
      <c r="BL197" s="48"/>
      <c r="BM197" s="48"/>
      <c r="BN197" s="49"/>
    </row>
    <row r="198" spans="1:66" ht="15">
      <c r="A198" s="66" t="s">
        <v>262</v>
      </c>
      <c r="B198" s="66" t="s">
        <v>1565</v>
      </c>
      <c r="C198" s="67" t="s">
        <v>1535</v>
      </c>
      <c r="D198" s="68">
        <v>3.2</v>
      </c>
      <c r="E198" s="69" t="s">
        <v>136</v>
      </c>
      <c r="F198" s="70">
        <v>31.783333333333335</v>
      </c>
      <c r="G198" s="67"/>
      <c r="H198" s="71"/>
      <c r="I198" s="72"/>
      <c r="J198" s="72"/>
      <c r="K198" s="34" t="s">
        <v>65</v>
      </c>
      <c r="L198" s="80">
        <v>198</v>
      </c>
      <c r="M198" s="80"/>
      <c r="N198" s="74"/>
      <c r="O198" s="82" t="s">
        <v>310</v>
      </c>
      <c r="P198" s="84">
        <v>43511.732824074075</v>
      </c>
      <c r="Q198" s="82" t="s">
        <v>1576</v>
      </c>
      <c r="R198" s="82"/>
      <c r="S198" s="82"/>
      <c r="T198" s="82"/>
      <c r="U198" s="86" t="s">
        <v>1609</v>
      </c>
      <c r="V198" s="86" t="s">
        <v>1609</v>
      </c>
      <c r="W198" s="84">
        <v>43511.732824074075</v>
      </c>
      <c r="X198" s="86" t="s">
        <v>1625</v>
      </c>
      <c r="Y198" s="82"/>
      <c r="Z198" s="82"/>
      <c r="AA198" s="88" t="s">
        <v>1648</v>
      </c>
      <c r="AB198" s="82"/>
      <c r="AC198" s="82" t="b">
        <v>0</v>
      </c>
      <c r="AD198" s="82">
        <v>7</v>
      </c>
      <c r="AE198" s="88" t="s">
        <v>879</v>
      </c>
      <c r="AF198" s="82" t="b">
        <v>0</v>
      </c>
      <c r="AG198" s="82" t="s">
        <v>914</v>
      </c>
      <c r="AH198" s="82"/>
      <c r="AI198" s="88" t="s">
        <v>879</v>
      </c>
      <c r="AJ198" s="82" t="b">
        <v>0</v>
      </c>
      <c r="AK198" s="82">
        <v>0</v>
      </c>
      <c r="AL198" s="88" t="s">
        <v>879</v>
      </c>
      <c r="AM198" s="82" t="s">
        <v>930</v>
      </c>
      <c r="AN198" s="82" t="b">
        <v>0</v>
      </c>
      <c r="AO198" s="88" t="s">
        <v>1648</v>
      </c>
      <c r="AP198" s="82" t="s">
        <v>1656</v>
      </c>
      <c r="AQ198" s="82">
        <v>0</v>
      </c>
      <c r="AR198" s="82">
        <v>0</v>
      </c>
      <c r="AS198" s="82"/>
      <c r="AT198" s="82"/>
      <c r="AU198" s="82"/>
      <c r="AV198" s="82"/>
      <c r="AW198" s="82"/>
      <c r="AX198" s="82"/>
      <c r="AY198" s="82"/>
      <c r="AZ198" s="82"/>
      <c r="BA198" s="79">
        <v>2</v>
      </c>
      <c r="BB198" s="81" t="str">
        <f>REPLACE(INDEX(GroupVertices[Group],MATCH(Edges[[#This Row],[Vertex 1]],GroupVertices[Vertex],0)),1,1,"")</f>
        <v>3</v>
      </c>
      <c r="BC198" s="81" t="str">
        <f>REPLACE(INDEX(GroupVertices[Group],MATCH(Edges[[#This Row],[Vertex 2]],GroupVertices[Vertex],0)),1,1,"")</f>
        <v>3</v>
      </c>
      <c r="BD198" s="48"/>
      <c r="BE198" s="49"/>
      <c r="BF198" s="48"/>
      <c r="BG198" s="49"/>
      <c r="BH198" s="123"/>
      <c r="BI198" s="123"/>
      <c r="BJ198" s="48"/>
      <c r="BK198" s="49"/>
      <c r="BL198" s="48"/>
      <c r="BM198" s="48"/>
      <c r="BN198" s="49"/>
    </row>
    <row r="199" spans="1:66" ht="15">
      <c r="A199" s="66" t="s">
        <v>262</v>
      </c>
      <c r="B199" s="66" t="s">
        <v>1565</v>
      </c>
      <c r="C199" s="67" t="s">
        <v>1535</v>
      </c>
      <c r="D199" s="68">
        <v>3.2</v>
      </c>
      <c r="E199" s="69" t="s">
        <v>136</v>
      </c>
      <c r="F199" s="70">
        <v>31.783333333333335</v>
      </c>
      <c r="G199" s="67"/>
      <c r="H199" s="71"/>
      <c r="I199" s="72"/>
      <c r="J199" s="72"/>
      <c r="K199" s="34" t="s">
        <v>65</v>
      </c>
      <c r="L199" s="80">
        <v>199</v>
      </c>
      <c r="M199" s="80"/>
      <c r="N199" s="74"/>
      <c r="O199" s="82" t="s">
        <v>310</v>
      </c>
      <c r="P199" s="84">
        <v>43511.73532407408</v>
      </c>
      <c r="Q199" s="82" t="s">
        <v>1577</v>
      </c>
      <c r="R199" s="82"/>
      <c r="S199" s="82"/>
      <c r="T199" s="82"/>
      <c r="U199" s="82"/>
      <c r="V199" s="86" t="s">
        <v>579</v>
      </c>
      <c r="W199" s="84">
        <v>43511.73532407408</v>
      </c>
      <c r="X199" s="86" t="s">
        <v>1626</v>
      </c>
      <c r="Y199" s="82"/>
      <c r="Z199" s="82"/>
      <c r="AA199" s="88" t="s">
        <v>872</v>
      </c>
      <c r="AB199" s="88" t="s">
        <v>1647</v>
      </c>
      <c r="AC199" s="82" t="b">
        <v>0</v>
      </c>
      <c r="AD199" s="82">
        <v>4</v>
      </c>
      <c r="AE199" s="88" t="s">
        <v>1651</v>
      </c>
      <c r="AF199" s="82" t="b">
        <v>0</v>
      </c>
      <c r="AG199" s="82" t="s">
        <v>914</v>
      </c>
      <c r="AH199" s="82"/>
      <c r="AI199" s="88" t="s">
        <v>879</v>
      </c>
      <c r="AJ199" s="82" t="b">
        <v>0</v>
      </c>
      <c r="AK199" s="82">
        <v>0</v>
      </c>
      <c r="AL199" s="88" t="s">
        <v>879</v>
      </c>
      <c r="AM199" s="82" t="s">
        <v>930</v>
      </c>
      <c r="AN199" s="82" t="b">
        <v>0</v>
      </c>
      <c r="AO199" s="88" t="s">
        <v>1647</v>
      </c>
      <c r="AP199" s="82" t="s">
        <v>1656</v>
      </c>
      <c r="AQ199" s="82">
        <v>0</v>
      </c>
      <c r="AR199" s="82">
        <v>0</v>
      </c>
      <c r="AS199" s="82"/>
      <c r="AT199" s="82"/>
      <c r="AU199" s="82"/>
      <c r="AV199" s="82"/>
      <c r="AW199" s="82"/>
      <c r="AX199" s="82"/>
      <c r="AY199" s="82"/>
      <c r="AZ199" s="82"/>
      <c r="BA199" s="79">
        <v>2</v>
      </c>
      <c r="BB199" s="81" t="str">
        <f>REPLACE(INDEX(GroupVertices[Group],MATCH(Edges[[#This Row],[Vertex 1]],GroupVertices[Vertex],0)),1,1,"")</f>
        <v>3</v>
      </c>
      <c r="BC199" s="81" t="str">
        <f>REPLACE(INDEX(GroupVertices[Group],MATCH(Edges[[#This Row],[Vertex 2]],GroupVertices[Vertex],0)),1,1,"")</f>
        <v>3</v>
      </c>
      <c r="BD199" s="48"/>
      <c r="BE199" s="49"/>
      <c r="BF199" s="48"/>
      <c r="BG199" s="49"/>
      <c r="BH199" s="123"/>
      <c r="BI199" s="123"/>
      <c r="BJ199" s="48"/>
      <c r="BK199" s="49"/>
      <c r="BL199" s="48"/>
      <c r="BM199" s="48"/>
      <c r="BN199" s="49"/>
    </row>
    <row r="200" spans="1:66" ht="15">
      <c r="A200" s="66" t="s">
        <v>1563</v>
      </c>
      <c r="B200" s="66" t="s">
        <v>1566</v>
      </c>
      <c r="C200" s="67" t="s">
        <v>1535</v>
      </c>
      <c r="D200" s="68">
        <v>3</v>
      </c>
      <c r="E200" s="69" t="s">
        <v>132</v>
      </c>
      <c r="F200" s="70">
        <v>32</v>
      </c>
      <c r="G200" s="67"/>
      <c r="H200" s="71"/>
      <c r="I200" s="72"/>
      <c r="J200" s="72"/>
      <c r="K200" s="34" t="s">
        <v>65</v>
      </c>
      <c r="L200" s="80">
        <v>200</v>
      </c>
      <c r="M200" s="80"/>
      <c r="N200" s="74"/>
      <c r="O200" s="82" t="s">
        <v>310</v>
      </c>
      <c r="P200" s="84">
        <v>43511.7344212963</v>
      </c>
      <c r="Q200" s="82" t="s">
        <v>1575</v>
      </c>
      <c r="R200" s="82"/>
      <c r="S200" s="82"/>
      <c r="T200" s="82"/>
      <c r="U200" s="82"/>
      <c r="V200" s="86" t="s">
        <v>1616</v>
      </c>
      <c r="W200" s="84">
        <v>43511.7344212963</v>
      </c>
      <c r="X200" s="86" t="s">
        <v>1624</v>
      </c>
      <c r="Y200" s="82"/>
      <c r="Z200" s="82"/>
      <c r="AA200" s="88" t="s">
        <v>1647</v>
      </c>
      <c r="AB200" s="88" t="s">
        <v>1648</v>
      </c>
      <c r="AC200" s="82" t="b">
        <v>0</v>
      </c>
      <c r="AD200" s="82">
        <v>0</v>
      </c>
      <c r="AE200" s="88" t="s">
        <v>903</v>
      </c>
      <c r="AF200" s="82" t="b">
        <v>0</v>
      </c>
      <c r="AG200" s="82" t="s">
        <v>914</v>
      </c>
      <c r="AH200" s="82"/>
      <c r="AI200" s="88" t="s">
        <v>879</v>
      </c>
      <c r="AJ200" s="82" t="b">
        <v>0</v>
      </c>
      <c r="AK200" s="82">
        <v>0</v>
      </c>
      <c r="AL200" s="88" t="s">
        <v>879</v>
      </c>
      <c r="AM200" s="82" t="s">
        <v>929</v>
      </c>
      <c r="AN200" s="82" t="b">
        <v>0</v>
      </c>
      <c r="AO200" s="88" t="s">
        <v>1648</v>
      </c>
      <c r="AP200" s="82" t="s">
        <v>1656</v>
      </c>
      <c r="AQ200" s="82">
        <v>0</v>
      </c>
      <c r="AR200" s="82">
        <v>0</v>
      </c>
      <c r="AS200" s="82"/>
      <c r="AT200" s="82"/>
      <c r="AU200" s="82"/>
      <c r="AV200" s="82"/>
      <c r="AW200" s="82"/>
      <c r="AX200" s="82"/>
      <c r="AY200" s="82"/>
      <c r="AZ200" s="82"/>
      <c r="BA200" s="79">
        <v>1</v>
      </c>
      <c r="BB200" s="81" t="str">
        <f>REPLACE(INDEX(GroupVertices[Group],MATCH(Edges[[#This Row],[Vertex 1]],GroupVertices[Vertex],0)),1,1,"")</f>
        <v>3</v>
      </c>
      <c r="BC200" s="81" t="str">
        <f>REPLACE(INDEX(GroupVertices[Group],MATCH(Edges[[#This Row],[Vertex 2]],GroupVertices[Vertex],0)),1,1,"")</f>
        <v>3</v>
      </c>
      <c r="BD200" s="48"/>
      <c r="BE200" s="49"/>
      <c r="BF200" s="48"/>
      <c r="BG200" s="49"/>
      <c r="BH200" s="123"/>
      <c r="BI200" s="123"/>
      <c r="BJ200" s="48"/>
      <c r="BK200" s="49"/>
      <c r="BL200" s="48"/>
      <c r="BM200" s="48"/>
      <c r="BN200" s="49"/>
    </row>
    <row r="201" spans="1:66" ht="15">
      <c r="A201" s="66" t="s">
        <v>262</v>
      </c>
      <c r="B201" s="66" t="s">
        <v>1566</v>
      </c>
      <c r="C201" s="67" t="s">
        <v>1535</v>
      </c>
      <c r="D201" s="68">
        <v>3.2</v>
      </c>
      <c r="E201" s="69" t="s">
        <v>136</v>
      </c>
      <c r="F201" s="70">
        <v>31.783333333333335</v>
      </c>
      <c r="G201" s="67"/>
      <c r="H201" s="71"/>
      <c r="I201" s="72"/>
      <c r="J201" s="72"/>
      <c r="K201" s="34" t="s">
        <v>65</v>
      </c>
      <c r="L201" s="80">
        <v>201</v>
      </c>
      <c r="M201" s="80"/>
      <c r="N201" s="74"/>
      <c r="O201" s="82" t="s">
        <v>310</v>
      </c>
      <c r="P201" s="84">
        <v>43511.732824074075</v>
      </c>
      <c r="Q201" s="82" t="s">
        <v>1576</v>
      </c>
      <c r="R201" s="82"/>
      <c r="S201" s="82"/>
      <c r="T201" s="82"/>
      <c r="U201" s="86" t="s">
        <v>1609</v>
      </c>
      <c r="V201" s="86" t="s">
        <v>1609</v>
      </c>
      <c r="W201" s="84">
        <v>43511.732824074075</v>
      </c>
      <c r="X201" s="86" t="s">
        <v>1625</v>
      </c>
      <c r="Y201" s="82"/>
      <c r="Z201" s="82"/>
      <c r="AA201" s="88" t="s">
        <v>1648</v>
      </c>
      <c r="AB201" s="82"/>
      <c r="AC201" s="82" t="b">
        <v>0</v>
      </c>
      <c r="AD201" s="82">
        <v>7</v>
      </c>
      <c r="AE201" s="88" t="s">
        <v>879</v>
      </c>
      <c r="AF201" s="82" t="b">
        <v>0</v>
      </c>
      <c r="AG201" s="82" t="s">
        <v>914</v>
      </c>
      <c r="AH201" s="82"/>
      <c r="AI201" s="88" t="s">
        <v>879</v>
      </c>
      <c r="AJ201" s="82" t="b">
        <v>0</v>
      </c>
      <c r="AK201" s="82">
        <v>0</v>
      </c>
      <c r="AL201" s="88" t="s">
        <v>879</v>
      </c>
      <c r="AM201" s="82" t="s">
        <v>930</v>
      </c>
      <c r="AN201" s="82" t="b">
        <v>0</v>
      </c>
      <c r="AO201" s="88" t="s">
        <v>1648</v>
      </c>
      <c r="AP201" s="82" t="s">
        <v>1656</v>
      </c>
      <c r="AQ201" s="82">
        <v>0</v>
      </c>
      <c r="AR201" s="82">
        <v>0</v>
      </c>
      <c r="AS201" s="82"/>
      <c r="AT201" s="82"/>
      <c r="AU201" s="82"/>
      <c r="AV201" s="82"/>
      <c r="AW201" s="82"/>
      <c r="AX201" s="82"/>
      <c r="AY201" s="82"/>
      <c r="AZ201" s="82"/>
      <c r="BA201" s="79">
        <v>2</v>
      </c>
      <c r="BB201" s="81" t="str">
        <f>REPLACE(INDEX(GroupVertices[Group],MATCH(Edges[[#This Row],[Vertex 1]],GroupVertices[Vertex],0)),1,1,"")</f>
        <v>3</v>
      </c>
      <c r="BC201" s="81" t="str">
        <f>REPLACE(INDEX(GroupVertices[Group],MATCH(Edges[[#This Row],[Vertex 2]],GroupVertices[Vertex],0)),1,1,"")</f>
        <v>3</v>
      </c>
      <c r="BD201" s="48"/>
      <c r="BE201" s="49"/>
      <c r="BF201" s="48"/>
      <c r="BG201" s="49"/>
      <c r="BH201" s="123"/>
      <c r="BI201" s="123"/>
      <c r="BJ201" s="48"/>
      <c r="BK201" s="49"/>
      <c r="BL201" s="48"/>
      <c r="BM201" s="48"/>
      <c r="BN201" s="49"/>
    </row>
    <row r="202" spans="1:66" ht="15">
      <c r="A202" s="66" t="s">
        <v>262</v>
      </c>
      <c r="B202" s="66" t="s">
        <v>1566</v>
      </c>
      <c r="C202" s="67" t="s">
        <v>1535</v>
      </c>
      <c r="D202" s="68">
        <v>3.2</v>
      </c>
      <c r="E202" s="69" t="s">
        <v>136</v>
      </c>
      <c r="F202" s="70">
        <v>31.783333333333335</v>
      </c>
      <c r="G202" s="67"/>
      <c r="H202" s="71"/>
      <c r="I202" s="72"/>
      <c r="J202" s="72"/>
      <c r="K202" s="34" t="s">
        <v>65</v>
      </c>
      <c r="L202" s="80">
        <v>202</v>
      </c>
      <c r="M202" s="80"/>
      <c r="N202" s="74"/>
      <c r="O202" s="82" t="s">
        <v>310</v>
      </c>
      <c r="P202" s="84">
        <v>43511.73532407408</v>
      </c>
      <c r="Q202" s="82" t="s">
        <v>1577</v>
      </c>
      <c r="R202" s="82"/>
      <c r="S202" s="82"/>
      <c r="T202" s="82"/>
      <c r="U202" s="82"/>
      <c r="V202" s="86" t="s">
        <v>579</v>
      </c>
      <c r="W202" s="84">
        <v>43511.73532407408</v>
      </c>
      <c r="X202" s="86" t="s">
        <v>1626</v>
      </c>
      <c r="Y202" s="82"/>
      <c r="Z202" s="82"/>
      <c r="AA202" s="88" t="s">
        <v>872</v>
      </c>
      <c r="AB202" s="88" t="s">
        <v>1647</v>
      </c>
      <c r="AC202" s="82" t="b">
        <v>0</v>
      </c>
      <c r="AD202" s="82">
        <v>4</v>
      </c>
      <c r="AE202" s="88" t="s">
        <v>1651</v>
      </c>
      <c r="AF202" s="82" t="b">
        <v>0</v>
      </c>
      <c r="AG202" s="82" t="s">
        <v>914</v>
      </c>
      <c r="AH202" s="82"/>
      <c r="AI202" s="88" t="s">
        <v>879</v>
      </c>
      <c r="AJ202" s="82" t="b">
        <v>0</v>
      </c>
      <c r="AK202" s="82">
        <v>0</v>
      </c>
      <c r="AL202" s="88" t="s">
        <v>879</v>
      </c>
      <c r="AM202" s="82" t="s">
        <v>930</v>
      </c>
      <c r="AN202" s="82" t="b">
        <v>0</v>
      </c>
      <c r="AO202" s="88" t="s">
        <v>1647</v>
      </c>
      <c r="AP202" s="82" t="s">
        <v>1656</v>
      </c>
      <c r="AQ202" s="82">
        <v>0</v>
      </c>
      <c r="AR202" s="82">
        <v>0</v>
      </c>
      <c r="AS202" s="82"/>
      <c r="AT202" s="82"/>
      <c r="AU202" s="82"/>
      <c r="AV202" s="82"/>
      <c r="AW202" s="82"/>
      <c r="AX202" s="82"/>
      <c r="AY202" s="82"/>
      <c r="AZ202" s="82"/>
      <c r="BA202" s="79">
        <v>2</v>
      </c>
      <c r="BB202" s="81" t="str">
        <f>REPLACE(INDEX(GroupVertices[Group],MATCH(Edges[[#This Row],[Vertex 1]],GroupVertices[Vertex],0)),1,1,"")</f>
        <v>3</v>
      </c>
      <c r="BC202" s="81" t="str">
        <f>REPLACE(INDEX(GroupVertices[Group],MATCH(Edges[[#This Row],[Vertex 2]],GroupVertices[Vertex],0)),1,1,"")</f>
        <v>3</v>
      </c>
      <c r="BD202" s="48"/>
      <c r="BE202" s="49"/>
      <c r="BF202" s="48"/>
      <c r="BG202" s="49"/>
      <c r="BH202" s="123"/>
      <c r="BI202" s="123"/>
      <c r="BJ202" s="48"/>
      <c r="BK202" s="49"/>
      <c r="BL202" s="48"/>
      <c r="BM202" s="48"/>
      <c r="BN202" s="49"/>
    </row>
    <row r="203" spans="1:66" ht="15">
      <c r="A203" s="66" t="s">
        <v>1563</v>
      </c>
      <c r="B203" s="66" t="s">
        <v>1567</v>
      </c>
      <c r="C203" s="67" t="s">
        <v>1535</v>
      </c>
      <c r="D203" s="68">
        <v>3</v>
      </c>
      <c r="E203" s="69" t="s">
        <v>132</v>
      </c>
      <c r="F203" s="70">
        <v>32</v>
      </c>
      <c r="G203" s="67"/>
      <c r="H203" s="71"/>
      <c r="I203" s="72"/>
      <c r="J203" s="72"/>
      <c r="K203" s="34" t="s">
        <v>65</v>
      </c>
      <c r="L203" s="80">
        <v>203</v>
      </c>
      <c r="M203" s="80"/>
      <c r="N203" s="74"/>
      <c r="O203" s="82" t="s">
        <v>310</v>
      </c>
      <c r="P203" s="84">
        <v>43511.7344212963</v>
      </c>
      <c r="Q203" s="82" t="s">
        <v>1575</v>
      </c>
      <c r="R203" s="82"/>
      <c r="S203" s="82"/>
      <c r="T203" s="82"/>
      <c r="U203" s="82"/>
      <c r="V203" s="86" t="s">
        <v>1616</v>
      </c>
      <c r="W203" s="84">
        <v>43511.7344212963</v>
      </c>
      <c r="X203" s="86" t="s">
        <v>1624</v>
      </c>
      <c r="Y203" s="82"/>
      <c r="Z203" s="82"/>
      <c r="AA203" s="88" t="s">
        <v>1647</v>
      </c>
      <c r="AB203" s="88" t="s">
        <v>1648</v>
      </c>
      <c r="AC203" s="82" t="b">
        <v>0</v>
      </c>
      <c r="AD203" s="82">
        <v>0</v>
      </c>
      <c r="AE203" s="88" t="s">
        <v>903</v>
      </c>
      <c r="AF203" s="82" t="b">
        <v>0</v>
      </c>
      <c r="AG203" s="82" t="s">
        <v>914</v>
      </c>
      <c r="AH203" s="82"/>
      <c r="AI203" s="88" t="s">
        <v>879</v>
      </c>
      <c r="AJ203" s="82" t="b">
        <v>0</v>
      </c>
      <c r="AK203" s="82">
        <v>0</v>
      </c>
      <c r="AL203" s="88" t="s">
        <v>879</v>
      </c>
      <c r="AM203" s="82" t="s">
        <v>929</v>
      </c>
      <c r="AN203" s="82" t="b">
        <v>0</v>
      </c>
      <c r="AO203" s="88" t="s">
        <v>1648</v>
      </c>
      <c r="AP203" s="82" t="s">
        <v>1656</v>
      </c>
      <c r="AQ203" s="82">
        <v>0</v>
      </c>
      <c r="AR203" s="82">
        <v>0</v>
      </c>
      <c r="AS203" s="82"/>
      <c r="AT203" s="82"/>
      <c r="AU203" s="82"/>
      <c r="AV203" s="82"/>
      <c r="AW203" s="82"/>
      <c r="AX203" s="82"/>
      <c r="AY203" s="82"/>
      <c r="AZ203" s="82"/>
      <c r="BA203" s="79">
        <v>1</v>
      </c>
      <c r="BB203" s="81" t="str">
        <f>REPLACE(INDEX(GroupVertices[Group],MATCH(Edges[[#This Row],[Vertex 1]],GroupVertices[Vertex],0)),1,1,"")</f>
        <v>3</v>
      </c>
      <c r="BC203" s="81" t="str">
        <f>REPLACE(INDEX(GroupVertices[Group],MATCH(Edges[[#This Row],[Vertex 2]],GroupVertices[Vertex],0)),1,1,"")</f>
        <v>3</v>
      </c>
      <c r="BD203" s="48">
        <v>0</v>
      </c>
      <c r="BE203" s="49">
        <v>0</v>
      </c>
      <c r="BF203" s="48">
        <v>0</v>
      </c>
      <c r="BG203" s="49">
        <v>0</v>
      </c>
      <c r="BH203" s="123"/>
      <c r="BI203" s="123"/>
      <c r="BJ203" s="48">
        <v>9</v>
      </c>
      <c r="BK203" s="49">
        <v>100</v>
      </c>
      <c r="BL203" s="48">
        <v>9</v>
      </c>
      <c r="BM203" s="48">
        <v>0</v>
      </c>
      <c r="BN203" s="49">
        <v>0</v>
      </c>
    </row>
    <row r="204" spans="1:66" ht="15">
      <c r="A204" s="66" t="s">
        <v>262</v>
      </c>
      <c r="B204" s="66" t="s">
        <v>1567</v>
      </c>
      <c r="C204" s="67" t="s">
        <v>1535</v>
      </c>
      <c r="D204" s="68">
        <v>3.2</v>
      </c>
      <c r="E204" s="69" t="s">
        <v>136</v>
      </c>
      <c r="F204" s="70">
        <v>31.783333333333335</v>
      </c>
      <c r="G204" s="67"/>
      <c r="H204" s="71"/>
      <c r="I204" s="72"/>
      <c r="J204" s="72"/>
      <c r="K204" s="34" t="s">
        <v>65</v>
      </c>
      <c r="L204" s="80">
        <v>204</v>
      </c>
      <c r="M204" s="80"/>
      <c r="N204" s="74"/>
      <c r="O204" s="82" t="s">
        <v>310</v>
      </c>
      <c r="P204" s="84">
        <v>43511.732824074075</v>
      </c>
      <c r="Q204" s="82" t="s">
        <v>1576</v>
      </c>
      <c r="R204" s="82"/>
      <c r="S204" s="82"/>
      <c r="T204" s="82"/>
      <c r="U204" s="86" t="s">
        <v>1609</v>
      </c>
      <c r="V204" s="86" t="s">
        <v>1609</v>
      </c>
      <c r="W204" s="84">
        <v>43511.732824074075</v>
      </c>
      <c r="X204" s="86" t="s">
        <v>1625</v>
      </c>
      <c r="Y204" s="82"/>
      <c r="Z204" s="82"/>
      <c r="AA204" s="88" t="s">
        <v>1648</v>
      </c>
      <c r="AB204" s="82"/>
      <c r="AC204" s="82" t="b">
        <v>0</v>
      </c>
      <c r="AD204" s="82">
        <v>7</v>
      </c>
      <c r="AE204" s="88" t="s">
        <v>879</v>
      </c>
      <c r="AF204" s="82" t="b">
        <v>0</v>
      </c>
      <c r="AG204" s="82" t="s">
        <v>914</v>
      </c>
      <c r="AH204" s="82"/>
      <c r="AI204" s="88" t="s">
        <v>879</v>
      </c>
      <c r="AJ204" s="82" t="b">
        <v>0</v>
      </c>
      <c r="AK204" s="82">
        <v>0</v>
      </c>
      <c r="AL204" s="88" t="s">
        <v>879</v>
      </c>
      <c r="AM204" s="82" t="s">
        <v>930</v>
      </c>
      <c r="AN204" s="82" t="b">
        <v>0</v>
      </c>
      <c r="AO204" s="88" t="s">
        <v>1648</v>
      </c>
      <c r="AP204" s="82" t="s">
        <v>1656</v>
      </c>
      <c r="AQ204" s="82">
        <v>0</v>
      </c>
      <c r="AR204" s="82">
        <v>0</v>
      </c>
      <c r="AS204" s="82"/>
      <c r="AT204" s="82"/>
      <c r="AU204" s="82"/>
      <c r="AV204" s="82"/>
      <c r="AW204" s="82"/>
      <c r="AX204" s="82"/>
      <c r="AY204" s="82"/>
      <c r="AZ204" s="82"/>
      <c r="BA204" s="79">
        <v>2</v>
      </c>
      <c r="BB204" s="81" t="str">
        <f>REPLACE(INDEX(GroupVertices[Group],MATCH(Edges[[#This Row],[Vertex 1]],GroupVertices[Vertex],0)),1,1,"")</f>
        <v>3</v>
      </c>
      <c r="BC204" s="81" t="str">
        <f>REPLACE(INDEX(GroupVertices[Group],MATCH(Edges[[#This Row],[Vertex 2]],GroupVertices[Vertex],0)),1,1,"")</f>
        <v>3</v>
      </c>
      <c r="BD204" s="48">
        <v>0</v>
      </c>
      <c r="BE204" s="49">
        <v>0</v>
      </c>
      <c r="BF204" s="48">
        <v>0</v>
      </c>
      <c r="BG204" s="49">
        <v>0</v>
      </c>
      <c r="BH204" s="123"/>
      <c r="BI204" s="123"/>
      <c r="BJ204" s="48">
        <v>11</v>
      </c>
      <c r="BK204" s="49">
        <v>100</v>
      </c>
      <c r="BL204" s="48">
        <v>11</v>
      </c>
      <c r="BM204" s="48">
        <v>0</v>
      </c>
      <c r="BN204" s="49">
        <v>0</v>
      </c>
    </row>
    <row r="205" spans="1:66" ht="15">
      <c r="A205" s="66" t="s">
        <v>262</v>
      </c>
      <c r="B205" s="66" t="s">
        <v>1567</v>
      </c>
      <c r="C205" s="67" t="s">
        <v>1535</v>
      </c>
      <c r="D205" s="68">
        <v>3.2</v>
      </c>
      <c r="E205" s="69" t="s">
        <v>136</v>
      </c>
      <c r="F205" s="70">
        <v>31.783333333333335</v>
      </c>
      <c r="G205" s="67"/>
      <c r="H205" s="71"/>
      <c r="I205" s="72"/>
      <c r="J205" s="72"/>
      <c r="K205" s="34" t="s">
        <v>65</v>
      </c>
      <c r="L205" s="80">
        <v>205</v>
      </c>
      <c r="M205" s="80"/>
      <c r="N205" s="74"/>
      <c r="O205" s="82" t="s">
        <v>310</v>
      </c>
      <c r="P205" s="84">
        <v>43511.73532407408</v>
      </c>
      <c r="Q205" s="82" t="s">
        <v>1577</v>
      </c>
      <c r="R205" s="82"/>
      <c r="S205" s="82"/>
      <c r="T205" s="82"/>
      <c r="U205" s="82"/>
      <c r="V205" s="86" t="s">
        <v>579</v>
      </c>
      <c r="W205" s="84">
        <v>43511.73532407408</v>
      </c>
      <c r="X205" s="86" t="s">
        <v>1626</v>
      </c>
      <c r="Y205" s="82"/>
      <c r="Z205" s="82"/>
      <c r="AA205" s="88" t="s">
        <v>872</v>
      </c>
      <c r="AB205" s="88" t="s">
        <v>1647</v>
      </c>
      <c r="AC205" s="82" t="b">
        <v>0</v>
      </c>
      <c r="AD205" s="82">
        <v>4</v>
      </c>
      <c r="AE205" s="88" t="s">
        <v>1651</v>
      </c>
      <c r="AF205" s="82" t="b">
        <v>0</v>
      </c>
      <c r="AG205" s="82" t="s">
        <v>914</v>
      </c>
      <c r="AH205" s="82"/>
      <c r="AI205" s="88" t="s">
        <v>879</v>
      </c>
      <c r="AJ205" s="82" t="b">
        <v>0</v>
      </c>
      <c r="AK205" s="82">
        <v>0</v>
      </c>
      <c r="AL205" s="88" t="s">
        <v>879</v>
      </c>
      <c r="AM205" s="82" t="s">
        <v>930</v>
      </c>
      <c r="AN205" s="82" t="b">
        <v>0</v>
      </c>
      <c r="AO205" s="88" t="s">
        <v>1647</v>
      </c>
      <c r="AP205" s="82" t="s">
        <v>1656</v>
      </c>
      <c r="AQ205" s="82">
        <v>0</v>
      </c>
      <c r="AR205" s="82">
        <v>0</v>
      </c>
      <c r="AS205" s="82"/>
      <c r="AT205" s="82"/>
      <c r="AU205" s="82"/>
      <c r="AV205" s="82"/>
      <c r="AW205" s="82"/>
      <c r="AX205" s="82"/>
      <c r="AY205" s="82"/>
      <c r="AZ205" s="82"/>
      <c r="BA205" s="79">
        <v>2</v>
      </c>
      <c r="BB205" s="81" t="str">
        <f>REPLACE(INDEX(GroupVertices[Group],MATCH(Edges[[#This Row],[Vertex 1]],GroupVertices[Vertex],0)),1,1,"")</f>
        <v>3</v>
      </c>
      <c r="BC205" s="81" t="str">
        <f>REPLACE(INDEX(GroupVertices[Group],MATCH(Edges[[#This Row],[Vertex 2]],GroupVertices[Vertex],0)),1,1,"")</f>
        <v>3</v>
      </c>
      <c r="BD205" s="48">
        <v>1</v>
      </c>
      <c r="BE205" s="49">
        <v>7.6923076923076925</v>
      </c>
      <c r="BF205" s="48">
        <v>0</v>
      </c>
      <c r="BG205" s="49">
        <v>0</v>
      </c>
      <c r="BH205" s="123"/>
      <c r="BI205" s="123"/>
      <c r="BJ205" s="48">
        <v>12</v>
      </c>
      <c r="BK205" s="49">
        <v>92.3076923076923</v>
      </c>
      <c r="BL205" s="48">
        <v>13</v>
      </c>
      <c r="BM205" s="48">
        <v>0</v>
      </c>
      <c r="BN205" s="49">
        <v>0</v>
      </c>
    </row>
    <row r="206" spans="1:66" ht="15">
      <c r="A206" s="66" t="s">
        <v>1563</v>
      </c>
      <c r="B206" s="66" t="s">
        <v>262</v>
      </c>
      <c r="C206" s="67" t="s">
        <v>1535</v>
      </c>
      <c r="D206" s="68">
        <v>3</v>
      </c>
      <c r="E206" s="69" t="s">
        <v>132</v>
      </c>
      <c r="F206" s="70">
        <v>32</v>
      </c>
      <c r="G206" s="67"/>
      <c r="H206" s="71"/>
      <c r="I206" s="72"/>
      <c r="J206" s="72"/>
      <c r="K206" s="34" t="s">
        <v>66</v>
      </c>
      <c r="L206" s="80">
        <v>206</v>
      </c>
      <c r="M206" s="80"/>
      <c r="N206" s="74"/>
      <c r="O206" s="82" t="s">
        <v>311</v>
      </c>
      <c r="P206" s="84">
        <v>43511.7344212963</v>
      </c>
      <c r="Q206" s="82" t="s">
        <v>1575</v>
      </c>
      <c r="R206" s="82"/>
      <c r="S206" s="82"/>
      <c r="T206" s="82"/>
      <c r="U206" s="82"/>
      <c r="V206" s="86" t="s">
        <v>1616</v>
      </c>
      <c r="W206" s="84">
        <v>43511.7344212963</v>
      </c>
      <c r="X206" s="86" t="s">
        <v>1624</v>
      </c>
      <c r="Y206" s="82"/>
      <c r="Z206" s="82"/>
      <c r="AA206" s="88" t="s">
        <v>1647</v>
      </c>
      <c r="AB206" s="88" t="s">
        <v>1648</v>
      </c>
      <c r="AC206" s="82" t="b">
        <v>0</v>
      </c>
      <c r="AD206" s="82">
        <v>0</v>
      </c>
      <c r="AE206" s="88" t="s">
        <v>903</v>
      </c>
      <c r="AF206" s="82" t="b">
        <v>0</v>
      </c>
      <c r="AG206" s="82" t="s">
        <v>914</v>
      </c>
      <c r="AH206" s="82"/>
      <c r="AI206" s="88" t="s">
        <v>879</v>
      </c>
      <c r="AJ206" s="82" t="b">
        <v>0</v>
      </c>
      <c r="AK206" s="82">
        <v>0</v>
      </c>
      <c r="AL206" s="88" t="s">
        <v>879</v>
      </c>
      <c r="AM206" s="82" t="s">
        <v>929</v>
      </c>
      <c r="AN206" s="82" t="b">
        <v>0</v>
      </c>
      <c r="AO206" s="88" t="s">
        <v>1648</v>
      </c>
      <c r="AP206" s="82" t="s">
        <v>1656</v>
      </c>
      <c r="AQ206" s="82">
        <v>0</v>
      </c>
      <c r="AR206" s="82">
        <v>0</v>
      </c>
      <c r="AS206" s="82"/>
      <c r="AT206" s="82"/>
      <c r="AU206" s="82"/>
      <c r="AV206" s="82"/>
      <c r="AW206" s="82"/>
      <c r="AX206" s="82"/>
      <c r="AY206" s="82"/>
      <c r="AZ206" s="82"/>
      <c r="BA206" s="79">
        <v>1</v>
      </c>
      <c r="BB206" s="81" t="str">
        <f>REPLACE(INDEX(GroupVertices[Group],MATCH(Edges[[#This Row],[Vertex 1]],GroupVertices[Vertex],0)),1,1,"")</f>
        <v>3</v>
      </c>
      <c r="BC206" s="81" t="str">
        <f>REPLACE(INDEX(GroupVertices[Group],MATCH(Edges[[#This Row],[Vertex 2]],GroupVertices[Vertex],0)),1,1,"")</f>
        <v>3</v>
      </c>
      <c r="BD206" s="48"/>
      <c r="BE206" s="49"/>
      <c r="BF206" s="48"/>
      <c r="BG206" s="49"/>
      <c r="BH206" s="123"/>
      <c r="BI206" s="123"/>
      <c r="BJ206" s="48"/>
      <c r="BK206" s="49"/>
      <c r="BL206" s="48"/>
      <c r="BM206" s="48"/>
      <c r="BN206" s="49"/>
    </row>
    <row r="207" spans="1:66" ht="15">
      <c r="A207" s="66" t="s">
        <v>262</v>
      </c>
      <c r="B207" s="66" t="s">
        <v>1563</v>
      </c>
      <c r="C207" s="67" t="s">
        <v>1535</v>
      </c>
      <c r="D207" s="68">
        <v>3</v>
      </c>
      <c r="E207" s="69" t="s">
        <v>132</v>
      </c>
      <c r="F207" s="70">
        <v>32</v>
      </c>
      <c r="G207" s="67"/>
      <c r="H207" s="71"/>
      <c r="I207" s="72"/>
      <c r="J207" s="72"/>
      <c r="K207" s="34" t="s">
        <v>66</v>
      </c>
      <c r="L207" s="80">
        <v>207</v>
      </c>
      <c r="M207" s="80"/>
      <c r="N207" s="74"/>
      <c r="O207" s="82" t="s">
        <v>311</v>
      </c>
      <c r="P207" s="84">
        <v>43511.73532407408</v>
      </c>
      <c r="Q207" s="82" t="s">
        <v>1577</v>
      </c>
      <c r="R207" s="82"/>
      <c r="S207" s="82"/>
      <c r="T207" s="82"/>
      <c r="U207" s="82"/>
      <c r="V207" s="86" t="s">
        <v>579</v>
      </c>
      <c r="W207" s="84">
        <v>43511.73532407408</v>
      </c>
      <c r="X207" s="86" t="s">
        <v>1626</v>
      </c>
      <c r="Y207" s="82"/>
      <c r="Z207" s="82"/>
      <c r="AA207" s="88" t="s">
        <v>872</v>
      </c>
      <c r="AB207" s="88" t="s">
        <v>1647</v>
      </c>
      <c r="AC207" s="82" t="b">
        <v>0</v>
      </c>
      <c r="AD207" s="82">
        <v>4</v>
      </c>
      <c r="AE207" s="88" t="s">
        <v>1651</v>
      </c>
      <c r="AF207" s="82" t="b">
        <v>0</v>
      </c>
      <c r="AG207" s="82" t="s">
        <v>914</v>
      </c>
      <c r="AH207" s="82"/>
      <c r="AI207" s="88" t="s">
        <v>879</v>
      </c>
      <c r="AJ207" s="82" t="b">
        <v>0</v>
      </c>
      <c r="AK207" s="82">
        <v>0</v>
      </c>
      <c r="AL207" s="88" t="s">
        <v>879</v>
      </c>
      <c r="AM207" s="82" t="s">
        <v>930</v>
      </c>
      <c r="AN207" s="82" t="b">
        <v>0</v>
      </c>
      <c r="AO207" s="88" t="s">
        <v>1647</v>
      </c>
      <c r="AP207" s="82" t="s">
        <v>1656</v>
      </c>
      <c r="AQ207" s="82">
        <v>0</v>
      </c>
      <c r="AR207" s="82">
        <v>0</v>
      </c>
      <c r="AS207" s="82"/>
      <c r="AT207" s="82"/>
      <c r="AU207" s="82"/>
      <c r="AV207" s="82"/>
      <c r="AW207" s="82"/>
      <c r="AX207" s="82"/>
      <c r="AY207" s="82"/>
      <c r="AZ207" s="82"/>
      <c r="BA207" s="79">
        <v>1</v>
      </c>
      <c r="BB207" s="81" t="str">
        <f>REPLACE(INDEX(GroupVertices[Group],MATCH(Edges[[#This Row],[Vertex 1]],GroupVertices[Vertex],0)),1,1,"")</f>
        <v>3</v>
      </c>
      <c r="BC207" s="81" t="str">
        <f>REPLACE(INDEX(GroupVertices[Group],MATCH(Edges[[#This Row],[Vertex 2]],GroupVertices[Vertex],0)),1,1,"")</f>
        <v>3</v>
      </c>
      <c r="BD207" s="48"/>
      <c r="BE207" s="49"/>
      <c r="BF207" s="48"/>
      <c r="BG207" s="49"/>
      <c r="BH207" s="123"/>
      <c r="BI207" s="123"/>
      <c r="BJ207" s="48"/>
      <c r="BK207" s="49"/>
      <c r="BL207" s="48"/>
      <c r="BM207" s="48"/>
      <c r="BN207" s="49"/>
    </row>
    <row r="208" spans="1:66" ht="15">
      <c r="A208" s="66" t="s">
        <v>268</v>
      </c>
      <c r="B208" s="66" t="s">
        <v>268</v>
      </c>
      <c r="C208" s="67" t="s">
        <v>1535</v>
      </c>
      <c r="D208" s="68">
        <v>3</v>
      </c>
      <c r="E208" s="69" t="s">
        <v>132</v>
      </c>
      <c r="F208" s="70">
        <v>32</v>
      </c>
      <c r="G208" s="67"/>
      <c r="H208" s="71"/>
      <c r="I208" s="72"/>
      <c r="J208" s="72"/>
      <c r="K208" s="34" t="s">
        <v>65</v>
      </c>
      <c r="L208" s="80">
        <v>208</v>
      </c>
      <c r="M208" s="80"/>
      <c r="N208" s="74"/>
      <c r="O208" s="82" t="s">
        <v>196</v>
      </c>
      <c r="P208" s="84">
        <v>43515.02407407408</v>
      </c>
      <c r="Q208" s="82" t="s">
        <v>1578</v>
      </c>
      <c r="R208" s="82"/>
      <c r="S208" s="82"/>
      <c r="T208" s="82" t="s">
        <v>1603</v>
      </c>
      <c r="U208" s="82"/>
      <c r="V208" s="86" t="s">
        <v>584</v>
      </c>
      <c r="W208" s="84">
        <v>43515.02407407408</v>
      </c>
      <c r="X208" s="86" t="s">
        <v>1627</v>
      </c>
      <c r="Y208" s="82"/>
      <c r="Z208" s="82"/>
      <c r="AA208" s="88" t="s">
        <v>878</v>
      </c>
      <c r="AB208" s="82"/>
      <c r="AC208" s="82" t="b">
        <v>0</v>
      </c>
      <c r="AD208" s="82">
        <v>1</v>
      </c>
      <c r="AE208" s="88" t="s">
        <v>879</v>
      </c>
      <c r="AF208" s="82" t="b">
        <v>0</v>
      </c>
      <c r="AG208" s="82" t="s">
        <v>914</v>
      </c>
      <c r="AH208" s="82"/>
      <c r="AI208" s="88" t="s">
        <v>879</v>
      </c>
      <c r="AJ208" s="82" t="b">
        <v>0</v>
      </c>
      <c r="AK208" s="82">
        <v>0</v>
      </c>
      <c r="AL208" s="88" t="s">
        <v>879</v>
      </c>
      <c r="AM208" s="82" t="s">
        <v>929</v>
      </c>
      <c r="AN208" s="82" t="b">
        <v>0</v>
      </c>
      <c r="AO208" s="88" t="s">
        <v>878</v>
      </c>
      <c r="AP208" s="82" t="s">
        <v>1656</v>
      </c>
      <c r="AQ208" s="82">
        <v>0</v>
      </c>
      <c r="AR208" s="82">
        <v>0</v>
      </c>
      <c r="AS208" s="82" t="s">
        <v>1658</v>
      </c>
      <c r="AT208" s="82" t="s">
        <v>942</v>
      </c>
      <c r="AU208" s="82" t="s">
        <v>944</v>
      </c>
      <c r="AV208" s="82" t="s">
        <v>1661</v>
      </c>
      <c r="AW208" s="82" t="s">
        <v>1664</v>
      </c>
      <c r="AX208" s="82" t="s">
        <v>1667</v>
      </c>
      <c r="AY208" s="82" t="s">
        <v>959</v>
      </c>
      <c r="AZ208" s="86" t="s">
        <v>1670</v>
      </c>
      <c r="BA208" s="79">
        <v>1</v>
      </c>
      <c r="BB208" s="81" t="str">
        <f>REPLACE(INDEX(GroupVertices[Group],MATCH(Edges[[#This Row],[Vertex 1]],GroupVertices[Vertex],0)),1,1,"")</f>
        <v>1</v>
      </c>
      <c r="BC208" s="81" t="str">
        <f>REPLACE(INDEX(GroupVertices[Group],MATCH(Edges[[#This Row],[Vertex 2]],GroupVertices[Vertex],0)),1,1,"")</f>
        <v>1</v>
      </c>
      <c r="BD208" s="48">
        <v>2</v>
      </c>
      <c r="BE208" s="49">
        <v>5.128205128205129</v>
      </c>
      <c r="BF208" s="48">
        <v>2</v>
      </c>
      <c r="BG208" s="49">
        <v>5.128205128205129</v>
      </c>
      <c r="BH208" s="123"/>
      <c r="BI208" s="123"/>
      <c r="BJ208" s="48">
        <v>35</v>
      </c>
      <c r="BK208" s="49">
        <v>89.74358974358974</v>
      </c>
      <c r="BL208" s="48">
        <v>39</v>
      </c>
      <c r="BM208" s="48">
        <v>0</v>
      </c>
      <c r="BN208" s="49">
        <v>0</v>
      </c>
    </row>
    <row r="209" spans="1:66" ht="15">
      <c r="A209" s="66" t="s">
        <v>295</v>
      </c>
      <c r="B209" s="66" t="s">
        <v>295</v>
      </c>
      <c r="C209" s="67" t="s">
        <v>1535</v>
      </c>
      <c r="D209" s="68">
        <v>3</v>
      </c>
      <c r="E209" s="69" t="s">
        <v>132</v>
      </c>
      <c r="F209" s="70">
        <v>32</v>
      </c>
      <c r="G209" s="67"/>
      <c r="H209" s="71"/>
      <c r="I209" s="72"/>
      <c r="J209" s="72"/>
      <c r="K209" s="34" t="s">
        <v>65</v>
      </c>
      <c r="L209" s="80">
        <v>209</v>
      </c>
      <c r="M209" s="80"/>
      <c r="N209" s="74"/>
      <c r="O209" s="82" t="s">
        <v>196</v>
      </c>
      <c r="P209" s="84">
        <v>43514.75902777778</v>
      </c>
      <c r="Q209" s="82" t="s">
        <v>1579</v>
      </c>
      <c r="R209" s="82"/>
      <c r="S209" s="82"/>
      <c r="T209" s="82"/>
      <c r="U209" s="86" t="s">
        <v>1610</v>
      </c>
      <c r="V209" s="86" t="s">
        <v>1610</v>
      </c>
      <c r="W209" s="84">
        <v>43514.75902777778</v>
      </c>
      <c r="X209" s="86" t="s">
        <v>1628</v>
      </c>
      <c r="Y209" s="82"/>
      <c r="Z209" s="82"/>
      <c r="AA209" s="88" t="s">
        <v>858</v>
      </c>
      <c r="AB209" s="82"/>
      <c r="AC209" s="82" t="b">
        <v>0</v>
      </c>
      <c r="AD209" s="82">
        <v>1067</v>
      </c>
      <c r="AE209" s="88" t="s">
        <v>879</v>
      </c>
      <c r="AF209" s="82" t="b">
        <v>0</v>
      </c>
      <c r="AG209" s="82" t="s">
        <v>920</v>
      </c>
      <c r="AH209" s="82"/>
      <c r="AI209" s="88" t="s">
        <v>879</v>
      </c>
      <c r="AJ209" s="82" t="b">
        <v>0</v>
      </c>
      <c r="AK209" s="82">
        <v>133</v>
      </c>
      <c r="AL209" s="88" t="s">
        <v>879</v>
      </c>
      <c r="AM209" s="82" t="s">
        <v>934</v>
      </c>
      <c r="AN209" s="82" t="b">
        <v>0</v>
      </c>
      <c r="AO209" s="88" t="s">
        <v>858</v>
      </c>
      <c r="AP209" s="82" t="s">
        <v>1656</v>
      </c>
      <c r="AQ209" s="82">
        <v>0</v>
      </c>
      <c r="AR209" s="82">
        <v>0</v>
      </c>
      <c r="AS209" s="82"/>
      <c r="AT209" s="82"/>
      <c r="AU209" s="82"/>
      <c r="AV209" s="82"/>
      <c r="AW209" s="82"/>
      <c r="AX209" s="82"/>
      <c r="AY209" s="82"/>
      <c r="AZ209" s="82"/>
      <c r="BA209" s="79">
        <v>1</v>
      </c>
      <c r="BB209" s="81" t="str">
        <f>REPLACE(INDEX(GroupVertices[Group],MATCH(Edges[[#This Row],[Vertex 1]],GroupVertices[Vertex],0)),1,1,"")</f>
        <v>10</v>
      </c>
      <c r="BC209" s="81" t="str">
        <f>REPLACE(INDEX(GroupVertices[Group],MATCH(Edges[[#This Row],[Vertex 2]],GroupVertices[Vertex],0)),1,1,"")</f>
        <v>10</v>
      </c>
      <c r="BD209" s="48">
        <v>0</v>
      </c>
      <c r="BE209" s="49">
        <v>0</v>
      </c>
      <c r="BF209" s="48">
        <v>0</v>
      </c>
      <c r="BG209" s="49">
        <v>0</v>
      </c>
      <c r="BH209" s="123"/>
      <c r="BI209" s="123"/>
      <c r="BJ209" s="48">
        <v>4</v>
      </c>
      <c r="BK209" s="49">
        <v>100</v>
      </c>
      <c r="BL209" s="48">
        <v>4</v>
      </c>
      <c r="BM209" s="48">
        <v>0</v>
      </c>
      <c r="BN209" s="49">
        <v>0</v>
      </c>
    </row>
    <row r="210" spans="1:66" ht="15">
      <c r="A210" s="66" t="s">
        <v>304</v>
      </c>
      <c r="B210" s="66" t="s">
        <v>290</v>
      </c>
      <c r="C210" s="67" t="s">
        <v>1535</v>
      </c>
      <c r="D210" s="68">
        <v>3</v>
      </c>
      <c r="E210" s="69" t="s">
        <v>132</v>
      </c>
      <c r="F210" s="70">
        <v>32</v>
      </c>
      <c r="G210" s="67"/>
      <c r="H210" s="71"/>
      <c r="I210" s="72"/>
      <c r="J210" s="72"/>
      <c r="K210" s="34" t="s">
        <v>65</v>
      </c>
      <c r="L210" s="80">
        <v>210</v>
      </c>
      <c r="M210" s="80"/>
      <c r="N210" s="74"/>
      <c r="O210" s="82" t="s">
        <v>310</v>
      </c>
      <c r="P210" s="84">
        <v>43510.723391203705</v>
      </c>
      <c r="Q210" s="82" t="s">
        <v>1580</v>
      </c>
      <c r="R210" s="82"/>
      <c r="S210" s="82"/>
      <c r="T210" s="82" t="s">
        <v>1604</v>
      </c>
      <c r="U210" s="82"/>
      <c r="V210" s="86" t="s">
        <v>1360</v>
      </c>
      <c r="W210" s="84">
        <v>43510.723391203705</v>
      </c>
      <c r="X210" s="86" t="s">
        <v>1629</v>
      </c>
      <c r="Y210" s="82"/>
      <c r="Z210" s="82"/>
      <c r="AA210" s="88" t="s">
        <v>869</v>
      </c>
      <c r="AB210" s="82"/>
      <c r="AC210" s="82" t="b">
        <v>0</v>
      </c>
      <c r="AD210" s="82">
        <v>0</v>
      </c>
      <c r="AE210" s="88" t="s">
        <v>879</v>
      </c>
      <c r="AF210" s="82" t="b">
        <v>0</v>
      </c>
      <c r="AG210" s="82" t="s">
        <v>914</v>
      </c>
      <c r="AH210" s="82"/>
      <c r="AI210" s="88" t="s">
        <v>879</v>
      </c>
      <c r="AJ210" s="82" t="b">
        <v>0</v>
      </c>
      <c r="AK210" s="82">
        <v>0</v>
      </c>
      <c r="AL210" s="88" t="s">
        <v>879</v>
      </c>
      <c r="AM210" s="82" t="s">
        <v>930</v>
      </c>
      <c r="AN210" s="82" t="b">
        <v>0</v>
      </c>
      <c r="AO210" s="88" t="s">
        <v>869</v>
      </c>
      <c r="AP210" s="82" t="s">
        <v>1656</v>
      </c>
      <c r="AQ210" s="82">
        <v>0</v>
      </c>
      <c r="AR210" s="82">
        <v>0</v>
      </c>
      <c r="AS210" s="82" t="s">
        <v>1659</v>
      </c>
      <c r="AT210" s="82" t="s">
        <v>942</v>
      </c>
      <c r="AU210" s="82" t="s">
        <v>944</v>
      </c>
      <c r="AV210" s="82" t="s">
        <v>1662</v>
      </c>
      <c r="AW210" s="82" t="s">
        <v>1665</v>
      </c>
      <c r="AX210" s="82" t="s">
        <v>1668</v>
      </c>
      <c r="AY210" s="82" t="s">
        <v>959</v>
      </c>
      <c r="AZ210" s="86" t="s">
        <v>1671</v>
      </c>
      <c r="BA210" s="79">
        <v>1</v>
      </c>
      <c r="BB210" s="81" t="str">
        <f>REPLACE(INDEX(GroupVertices[Group],MATCH(Edges[[#This Row],[Vertex 1]],GroupVertices[Vertex],0)),1,1,"")</f>
        <v>4</v>
      </c>
      <c r="BC210" s="81" t="str">
        <f>REPLACE(INDEX(GroupVertices[Group],MATCH(Edges[[#This Row],[Vertex 2]],GroupVertices[Vertex],0)),1,1,"")</f>
        <v>4</v>
      </c>
      <c r="BD210" s="48">
        <v>0</v>
      </c>
      <c r="BE210" s="49">
        <v>0</v>
      </c>
      <c r="BF210" s="48">
        <v>1</v>
      </c>
      <c r="BG210" s="49">
        <v>4.166666666666667</v>
      </c>
      <c r="BH210" s="123"/>
      <c r="BI210" s="123"/>
      <c r="BJ210" s="48">
        <v>23</v>
      </c>
      <c r="BK210" s="49">
        <v>95.83333333333333</v>
      </c>
      <c r="BL210" s="48">
        <v>24</v>
      </c>
      <c r="BM210" s="48">
        <v>0</v>
      </c>
      <c r="BN210" s="49">
        <v>0</v>
      </c>
    </row>
    <row r="211" spans="1:66" ht="15">
      <c r="A211" s="66" t="s">
        <v>307</v>
      </c>
      <c r="B211" s="66" t="s">
        <v>307</v>
      </c>
      <c r="C211" s="67" t="s">
        <v>1535</v>
      </c>
      <c r="D211" s="68">
        <v>3</v>
      </c>
      <c r="E211" s="69" t="s">
        <v>132</v>
      </c>
      <c r="F211" s="70">
        <v>32</v>
      </c>
      <c r="G211" s="67"/>
      <c r="H211" s="71"/>
      <c r="I211" s="72"/>
      <c r="J211" s="72"/>
      <c r="K211" s="34" t="s">
        <v>65</v>
      </c>
      <c r="L211" s="80">
        <v>211</v>
      </c>
      <c r="M211" s="80"/>
      <c r="N211" s="74"/>
      <c r="O211" s="82" t="s">
        <v>196</v>
      </c>
      <c r="P211" s="84">
        <v>43514.88836805556</v>
      </c>
      <c r="Q211" s="82" t="s">
        <v>1581</v>
      </c>
      <c r="R211" s="86" t="s">
        <v>704</v>
      </c>
      <c r="S211" s="82" t="s">
        <v>473</v>
      </c>
      <c r="T211" s="82"/>
      <c r="U211" s="82"/>
      <c r="V211" s="86" t="s">
        <v>1363</v>
      </c>
      <c r="W211" s="84">
        <v>43514.88836805556</v>
      </c>
      <c r="X211" s="86" t="s">
        <v>1630</v>
      </c>
      <c r="Y211" s="82"/>
      <c r="Z211" s="82"/>
      <c r="AA211" s="88" t="s">
        <v>873</v>
      </c>
      <c r="AB211" s="82"/>
      <c r="AC211" s="82" t="b">
        <v>0</v>
      </c>
      <c r="AD211" s="82">
        <v>3</v>
      </c>
      <c r="AE211" s="88" t="s">
        <v>879</v>
      </c>
      <c r="AF211" s="82" t="b">
        <v>1</v>
      </c>
      <c r="AG211" s="82" t="s">
        <v>914</v>
      </c>
      <c r="AH211" s="82"/>
      <c r="AI211" s="88" t="s">
        <v>838</v>
      </c>
      <c r="AJ211" s="82" t="b">
        <v>0</v>
      </c>
      <c r="AK211" s="82">
        <v>0</v>
      </c>
      <c r="AL211" s="88" t="s">
        <v>879</v>
      </c>
      <c r="AM211" s="82" t="s">
        <v>934</v>
      </c>
      <c r="AN211" s="82" t="b">
        <v>0</v>
      </c>
      <c r="AO211" s="88" t="s">
        <v>873</v>
      </c>
      <c r="AP211" s="82" t="s">
        <v>1656</v>
      </c>
      <c r="AQ211" s="82">
        <v>0</v>
      </c>
      <c r="AR211" s="82">
        <v>0</v>
      </c>
      <c r="AS211" s="82"/>
      <c r="AT211" s="82"/>
      <c r="AU211" s="82"/>
      <c r="AV211" s="82"/>
      <c r="AW211" s="82"/>
      <c r="AX211" s="82"/>
      <c r="AY211" s="82"/>
      <c r="AZ211" s="82"/>
      <c r="BA211" s="79">
        <v>1</v>
      </c>
      <c r="BB211" s="81" t="str">
        <f>REPLACE(INDEX(GroupVertices[Group],MATCH(Edges[[#This Row],[Vertex 1]],GroupVertices[Vertex],0)),1,1,"")</f>
        <v>1</v>
      </c>
      <c r="BC211" s="81" t="str">
        <f>REPLACE(INDEX(GroupVertices[Group],MATCH(Edges[[#This Row],[Vertex 2]],GroupVertices[Vertex],0)),1,1,"")</f>
        <v>1</v>
      </c>
      <c r="BD211" s="48">
        <v>0</v>
      </c>
      <c r="BE211" s="49">
        <v>0</v>
      </c>
      <c r="BF211" s="48">
        <v>0</v>
      </c>
      <c r="BG211" s="49">
        <v>0</v>
      </c>
      <c r="BH211" s="123"/>
      <c r="BI211" s="123"/>
      <c r="BJ211" s="48">
        <v>5</v>
      </c>
      <c r="BK211" s="49">
        <v>100</v>
      </c>
      <c r="BL211" s="48">
        <v>5</v>
      </c>
      <c r="BM211" s="48">
        <v>0</v>
      </c>
      <c r="BN211" s="49">
        <v>0</v>
      </c>
    </row>
    <row r="212" spans="1:66" ht="15">
      <c r="A212" s="66" t="s">
        <v>305</v>
      </c>
      <c r="B212" s="66" t="s">
        <v>305</v>
      </c>
      <c r="C212" s="67" t="s">
        <v>1535</v>
      </c>
      <c r="D212" s="68">
        <v>3</v>
      </c>
      <c r="E212" s="69" t="s">
        <v>132</v>
      </c>
      <c r="F212" s="70">
        <v>32</v>
      </c>
      <c r="G212" s="67"/>
      <c r="H212" s="71"/>
      <c r="I212" s="72"/>
      <c r="J212" s="72"/>
      <c r="K212" s="34" t="s">
        <v>65</v>
      </c>
      <c r="L212" s="80">
        <v>212</v>
      </c>
      <c r="M212" s="80"/>
      <c r="N212" s="74"/>
      <c r="O212" s="82" t="s">
        <v>196</v>
      </c>
      <c r="P212" s="84">
        <v>43511.73583333333</v>
      </c>
      <c r="Q212" s="82" t="s">
        <v>1582</v>
      </c>
      <c r="R212" s="82"/>
      <c r="S212" s="82"/>
      <c r="T212" s="82"/>
      <c r="U212" s="82"/>
      <c r="V212" s="86" t="s">
        <v>1361</v>
      </c>
      <c r="W212" s="84">
        <v>43511.73583333333</v>
      </c>
      <c r="X212" s="86" t="s">
        <v>1631</v>
      </c>
      <c r="Y212" s="82"/>
      <c r="Z212" s="82"/>
      <c r="AA212" s="88" t="s">
        <v>870</v>
      </c>
      <c r="AB212" s="82"/>
      <c r="AC212" s="82" t="b">
        <v>0</v>
      </c>
      <c r="AD212" s="82">
        <v>0</v>
      </c>
      <c r="AE212" s="88" t="s">
        <v>879</v>
      </c>
      <c r="AF212" s="82" t="b">
        <v>0</v>
      </c>
      <c r="AG212" s="82" t="s">
        <v>914</v>
      </c>
      <c r="AH212" s="82"/>
      <c r="AI212" s="88" t="s">
        <v>879</v>
      </c>
      <c r="AJ212" s="82" t="b">
        <v>0</v>
      </c>
      <c r="AK212" s="82">
        <v>0</v>
      </c>
      <c r="AL212" s="88" t="s">
        <v>879</v>
      </c>
      <c r="AM212" s="82" t="s">
        <v>930</v>
      </c>
      <c r="AN212" s="82" t="b">
        <v>0</v>
      </c>
      <c r="AO212" s="88" t="s">
        <v>870</v>
      </c>
      <c r="AP212" s="82" t="s">
        <v>1656</v>
      </c>
      <c r="AQ212" s="82">
        <v>0</v>
      </c>
      <c r="AR212" s="82">
        <v>0</v>
      </c>
      <c r="AS212" s="82"/>
      <c r="AT212" s="82"/>
      <c r="AU212" s="82"/>
      <c r="AV212" s="82"/>
      <c r="AW212" s="82"/>
      <c r="AX212" s="82"/>
      <c r="AY212" s="82"/>
      <c r="AZ212" s="82"/>
      <c r="BA212" s="79">
        <v>1</v>
      </c>
      <c r="BB212" s="81" t="str">
        <f>REPLACE(INDEX(GroupVertices[Group],MATCH(Edges[[#This Row],[Vertex 1]],GroupVertices[Vertex],0)),1,1,"")</f>
        <v>1</v>
      </c>
      <c r="BC212" s="81" t="str">
        <f>REPLACE(INDEX(GroupVertices[Group],MATCH(Edges[[#This Row],[Vertex 2]],GroupVertices[Vertex],0)),1,1,"")</f>
        <v>1</v>
      </c>
      <c r="BD212" s="48">
        <v>0</v>
      </c>
      <c r="BE212" s="49">
        <v>0</v>
      </c>
      <c r="BF212" s="48">
        <v>0</v>
      </c>
      <c r="BG212" s="49">
        <v>0</v>
      </c>
      <c r="BH212" s="123"/>
      <c r="BI212" s="123"/>
      <c r="BJ212" s="48">
        <v>27</v>
      </c>
      <c r="BK212" s="49">
        <v>100</v>
      </c>
      <c r="BL212" s="48">
        <v>27</v>
      </c>
      <c r="BM212" s="48">
        <v>0</v>
      </c>
      <c r="BN212" s="49">
        <v>0</v>
      </c>
    </row>
    <row r="213" spans="1:66" ht="15">
      <c r="A213" s="66" t="s">
        <v>252</v>
      </c>
      <c r="B213" s="66" t="s">
        <v>252</v>
      </c>
      <c r="C213" s="67" t="s">
        <v>1535</v>
      </c>
      <c r="D213" s="68">
        <v>3</v>
      </c>
      <c r="E213" s="69" t="s">
        <v>132</v>
      </c>
      <c r="F213" s="70">
        <v>32</v>
      </c>
      <c r="G213" s="67"/>
      <c r="H213" s="71"/>
      <c r="I213" s="72"/>
      <c r="J213" s="72"/>
      <c r="K213" s="34" t="s">
        <v>65</v>
      </c>
      <c r="L213" s="80">
        <v>213</v>
      </c>
      <c r="M213" s="80"/>
      <c r="N213" s="74"/>
      <c r="O213" s="82" t="s">
        <v>196</v>
      </c>
      <c r="P213" s="84">
        <v>43507.349027777775</v>
      </c>
      <c r="Q213" s="82" t="s">
        <v>1583</v>
      </c>
      <c r="R213" s="82"/>
      <c r="S213" s="82"/>
      <c r="T213" s="82" t="s">
        <v>1605</v>
      </c>
      <c r="U213" s="86" t="s">
        <v>1611</v>
      </c>
      <c r="V213" s="86" t="s">
        <v>1611</v>
      </c>
      <c r="W213" s="84">
        <v>43507.349027777775</v>
      </c>
      <c r="X213" s="86" t="s">
        <v>1632</v>
      </c>
      <c r="Y213" s="82"/>
      <c r="Z213" s="82"/>
      <c r="AA213" s="88" t="s">
        <v>862</v>
      </c>
      <c r="AB213" s="82"/>
      <c r="AC213" s="82" t="b">
        <v>0</v>
      </c>
      <c r="AD213" s="82">
        <v>8</v>
      </c>
      <c r="AE213" s="88" t="s">
        <v>879</v>
      </c>
      <c r="AF213" s="82" t="b">
        <v>0</v>
      </c>
      <c r="AG213" s="82" t="s">
        <v>914</v>
      </c>
      <c r="AH213" s="82"/>
      <c r="AI213" s="88" t="s">
        <v>879</v>
      </c>
      <c r="AJ213" s="82" t="b">
        <v>0</v>
      </c>
      <c r="AK213" s="82">
        <v>14</v>
      </c>
      <c r="AL213" s="88" t="s">
        <v>879</v>
      </c>
      <c r="AM213" s="82" t="s">
        <v>929</v>
      </c>
      <c r="AN213" s="82" t="b">
        <v>0</v>
      </c>
      <c r="AO213" s="88" t="s">
        <v>862</v>
      </c>
      <c r="AP213" s="82" t="s">
        <v>1656</v>
      </c>
      <c r="AQ213" s="82">
        <v>0</v>
      </c>
      <c r="AR213" s="82">
        <v>0</v>
      </c>
      <c r="AS213" s="82"/>
      <c r="AT213" s="82"/>
      <c r="AU213" s="82"/>
      <c r="AV213" s="82"/>
      <c r="AW213" s="82"/>
      <c r="AX213" s="82"/>
      <c r="AY213" s="82"/>
      <c r="AZ213" s="82"/>
      <c r="BA213" s="79">
        <v>1</v>
      </c>
      <c r="BB213" s="81" t="str">
        <f>REPLACE(INDEX(GroupVertices[Group],MATCH(Edges[[#This Row],[Vertex 1]],GroupVertices[Vertex],0)),1,1,"")</f>
        <v>1</v>
      </c>
      <c r="BC213" s="81" t="str">
        <f>REPLACE(INDEX(GroupVertices[Group],MATCH(Edges[[#This Row],[Vertex 2]],GroupVertices[Vertex],0)),1,1,"")</f>
        <v>1</v>
      </c>
      <c r="BD213" s="48">
        <v>2</v>
      </c>
      <c r="BE213" s="49">
        <v>3.8461538461538463</v>
      </c>
      <c r="BF213" s="48">
        <v>0</v>
      </c>
      <c r="BG213" s="49">
        <v>0</v>
      </c>
      <c r="BH213" s="123"/>
      <c r="BI213" s="123"/>
      <c r="BJ213" s="48">
        <v>50</v>
      </c>
      <c r="BK213" s="49">
        <v>96.15384615384616</v>
      </c>
      <c r="BL213" s="48">
        <v>52</v>
      </c>
      <c r="BM213" s="48">
        <v>0</v>
      </c>
      <c r="BN213" s="49">
        <v>0</v>
      </c>
    </row>
    <row r="214" spans="1:66" ht="15">
      <c r="A214" s="66" t="s">
        <v>309</v>
      </c>
      <c r="B214" s="66" t="s">
        <v>309</v>
      </c>
      <c r="C214" s="67" t="s">
        <v>1535</v>
      </c>
      <c r="D214" s="68">
        <v>3</v>
      </c>
      <c r="E214" s="69" t="s">
        <v>132</v>
      </c>
      <c r="F214" s="70">
        <v>32</v>
      </c>
      <c r="G214" s="67"/>
      <c r="H214" s="71"/>
      <c r="I214" s="72"/>
      <c r="J214" s="72"/>
      <c r="K214" s="34" t="s">
        <v>65</v>
      </c>
      <c r="L214" s="80">
        <v>214</v>
      </c>
      <c r="M214" s="80"/>
      <c r="N214" s="74"/>
      <c r="O214" s="82" t="s">
        <v>196</v>
      </c>
      <c r="P214" s="84">
        <v>43515.53855324074</v>
      </c>
      <c r="Q214" s="82" t="s">
        <v>1584</v>
      </c>
      <c r="R214" s="82"/>
      <c r="S214" s="82"/>
      <c r="T214" s="82"/>
      <c r="U214" s="82"/>
      <c r="V214" s="86" t="s">
        <v>1365</v>
      </c>
      <c r="W214" s="84">
        <v>43515.53855324074</v>
      </c>
      <c r="X214" s="86" t="s">
        <v>1633</v>
      </c>
      <c r="Y214" s="82"/>
      <c r="Z214" s="82"/>
      <c r="AA214" s="88" t="s">
        <v>875</v>
      </c>
      <c r="AB214" s="82"/>
      <c r="AC214" s="82" t="b">
        <v>0</v>
      </c>
      <c r="AD214" s="82">
        <v>1</v>
      </c>
      <c r="AE214" s="88" t="s">
        <v>879</v>
      </c>
      <c r="AF214" s="82" t="b">
        <v>0</v>
      </c>
      <c r="AG214" s="82" t="s">
        <v>914</v>
      </c>
      <c r="AH214" s="82"/>
      <c r="AI214" s="88" t="s">
        <v>879</v>
      </c>
      <c r="AJ214" s="82" t="b">
        <v>0</v>
      </c>
      <c r="AK214" s="82">
        <v>0</v>
      </c>
      <c r="AL214" s="88" t="s">
        <v>879</v>
      </c>
      <c r="AM214" s="82" t="s">
        <v>930</v>
      </c>
      <c r="AN214" s="82" t="b">
        <v>0</v>
      </c>
      <c r="AO214" s="88" t="s">
        <v>875</v>
      </c>
      <c r="AP214" s="82" t="s">
        <v>1656</v>
      </c>
      <c r="AQ214" s="82">
        <v>0</v>
      </c>
      <c r="AR214" s="82">
        <v>0</v>
      </c>
      <c r="AS214" s="82"/>
      <c r="AT214" s="82"/>
      <c r="AU214" s="82"/>
      <c r="AV214" s="82"/>
      <c r="AW214" s="82"/>
      <c r="AX214" s="82"/>
      <c r="AY214" s="82"/>
      <c r="AZ214" s="82"/>
      <c r="BA214" s="79">
        <v>1</v>
      </c>
      <c r="BB214" s="81" t="str">
        <f>REPLACE(INDEX(GroupVertices[Group],MATCH(Edges[[#This Row],[Vertex 1]],GroupVertices[Vertex],0)),1,1,"")</f>
        <v>1</v>
      </c>
      <c r="BC214" s="81" t="str">
        <f>REPLACE(INDEX(GroupVertices[Group],MATCH(Edges[[#This Row],[Vertex 2]],GroupVertices[Vertex],0)),1,1,"")</f>
        <v>1</v>
      </c>
      <c r="BD214" s="48">
        <v>0</v>
      </c>
      <c r="BE214" s="49">
        <v>0</v>
      </c>
      <c r="BF214" s="48">
        <v>0</v>
      </c>
      <c r="BG214" s="49">
        <v>0</v>
      </c>
      <c r="BH214" s="123"/>
      <c r="BI214" s="123"/>
      <c r="BJ214" s="48">
        <v>4</v>
      </c>
      <c r="BK214" s="49">
        <v>100</v>
      </c>
      <c r="BL214" s="48">
        <v>4</v>
      </c>
      <c r="BM214" s="48">
        <v>0</v>
      </c>
      <c r="BN214" s="49">
        <v>0</v>
      </c>
    </row>
    <row r="215" spans="1:66" ht="15">
      <c r="A215" s="66" t="s">
        <v>267</v>
      </c>
      <c r="B215" s="66" t="s">
        <v>267</v>
      </c>
      <c r="C215" s="67" t="s">
        <v>1535</v>
      </c>
      <c r="D215" s="68">
        <v>3.2</v>
      </c>
      <c r="E215" s="69" t="s">
        <v>136</v>
      </c>
      <c r="F215" s="70">
        <v>31.783333333333335</v>
      </c>
      <c r="G215" s="67"/>
      <c r="H215" s="71"/>
      <c r="I215" s="72"/>
      <c r="J215" s="72"/>
      <c r="K215" s="34" t="s">
        <v>65</v>
      </c>
      <c r="L215" s="80">
        <v>215</v>
      </c>
      <c r="M215" s="80"/>
      <c r="N215" s="74"/>
      <c r="O215" s="82" t="s">
        <v>196</v>
      </c>
      <c r="P215" s="84">
        <v>43510.75491898148</v>
      </c>
      <c r="Q215" s="82" t="s">
        <v>1585</v>
      </c>
      <c r="R215" s="82"/>
      <c r="S215" s="82"/>
      <c r="T215" s="82"/>
      <c r="U215" s="86" t="s">
        <v>1612</v>
      </c>
      <c r="V215" s="86" t="s">
        <v>1612</v>
      </c>
      <c r="W215" s="84">
        <v>43510.75491898148</v>
      </c>
      <c r="X215" s="86" t="s">
        <v>1634</v>
      </c>
      <c r="Y215" s="82"/>
      <c r="Z215" s="82"/>
      <c r="AA215" s="88" t="s">
        <v>876</v>
      </c>
      <c r="AB215" s="82"/>
      <c r="AC215" s="82" t="b">
        <v>0</v>
      </c>
      <c r="AD215" s="82">
        <v>2</v>
      </c>
      <c r="AE215" s="88" t="s">
        <v>879</v>
      </c>
      <c r="AF215" s="82" t="b">
        <v>0</v>
      </c>
      <c r="AG215" s="82" t="s">
        <v>914</v>
      </c>
      <c r="AH215" s="82"/>
      <c r="AI215" s="88" t="s">
        <v>879</v>
      </c>
      <c r="AJ215" s="82" t="b">
        <v>0</v>
      </c>
      <c r="AK215" s="82">
        <v>0</v>
      </c>
      <c r="AL215" s="88" t="s">
        <v>879</v>
      </c>
      <c r="AM215" s="82" t="s">
        <v>930</v>
      </c>
      <c r="AN215" s="82" t="b">
        <v>0</v>
      </c>
      <c r="AO215" s="88" t="s">
        <v>876</v>
      </c>
      <c r="AP215" s="82" t="s">
        <v>1656</v>
      </c>
      <c r="AQ215" s="82">
        <v>0</v>
      </c>
      <c r="AR215" s="82">
        <v>0</v>
      </c>
      <c r="AS215" s="82"/>
      <c r="AT215" s="82"/>
      <c r="AU215" s="82"/>
      <c r="AV215" s="82"/>
      <c r="AW215" s="82"/>
      <c r="AX215" s="82"/>
      <c r="AY215" s="82"/>
      <c r="AZ215" s="82"/>
      <c r="BA215" s="79">
        <v>2</v>
      </c>
      <c r="BB215" s="81" t="str">
        <f>REPLACE(INDEX(GroupVertices[Group],MATCH(Edges[[#This Row],[Vertex 1]],GroupVertices[Vertex],0)),1,1,"")</f>
        <v>1</v>
      </c>
      <c r="BC215" s="81" t="str">
        <f>REPLACE(INDEX(GroupVertices[Group],MATCH(Edges[[#This Row],[Vertex 2]],GroupVertices[Vertex],0)),1,1,"")</f>
        <v>1</v>
      </c>
      <c r="BD215" s="48">
        <v>0</v>
      </c>
      <c r="BE215" s="49">
        <v>0</v>
      </c>
      <c r="BF215" s="48">
        <v>0</v>
      </c>
      <c r="BG215" s="49">
        <v>0</v>
      </c>
      <c r="BH215" s="123"/>
      <c r="BI215" s="123"/>
      <c r="BJ215" s="48">
        <v>14</v>
      </c>
      <c r="BK215" s="49">
        <v>100</v>
      </c>
      <c r="BL215" s="48">
        <v>14</v>
      </c>
      <c r="BM215" s="48">
        <v>0</v>
      </c>
      <c r="BN215" s="49">
        <v>0</v>
      </c>
    </row>
    <row r="216" spans="1:66" ht="15">
      <c r="A216" s="66" t="s">
        <v>267</v>
      </c>
      <c r="B216" s="66" t="s">
        <v>267</v>
      </c>
      <c r="C216" s="67" t="s">
        <v>1535</v>
      </c>
      <c r="D216" s="68">
        <v>3.2</v>
      </c>
      <c r="E216" s="69" t="s">
        <v>136</v>
      </c>
      <c r="F216" s="70">
        <v>31.783333333333335</v>
      </c>
      <c r="G216" s="67"/>
      <c r="H216" s="71"/>
      <c r="I216" s="72"/>
      <c r="J216" s="72"/>
      <c r="K216" s="34" t="s">
        <v>65</v>
      </c>
      <c r="L216" s="80">
        <v>216</v>
      </c>
      <c r="M216" s="80"/>
      <c r="N216" s="74"/>
      <c r="O216" s="82" t="s">
        <v>196</v>
      </c>
      <c r="P216" s="84">
        <v>43515.48684027778</v>
      </c>
      <c r="Q216" s="82" t="s">
        <v>1586</v>
      </c>
      <c r="R216" s="82"/>
      <c r="S216" s="82"/>
      <c r="T216" s="82"/>
      <c r="U216" s="82"/>
      <c r="V216" s="86" t="s">
        <v>583</v>
      </c>
      <c r="W216" s="84">
        <v>43515.48684027778</v>
      </c>
      <c r="X216" s="86" t="s">
        <v>1635</v>
      </c>
      <c r="Y216" s="82"/>
      <c r="Z216" s="82"/>
      <c r="AA216" s="88" t="s">
        <v>877</v>
      </c>
      <c r="AB216" s="82"/>
      <c r="AC216" s="82" t="b">
        <v>0</v>
      </c>
      <c r="AD216" s="82">
        <v>0</v>
      </c>
      <c r="AE216" s="88" t="s">
        <v>879</v>
      </c>
      <c r="AF216" s="82" t="b">
        <v>0</v>
      </c>
      <c r="AG216" s="82" t="s">
        <v>914</v>
      </c>
      <c r="AH216" s="82"/>
      <c r="AI216" s="88" t="s">
        <v>879</v>
      </c>
      <c r="AJ216" s="82" t="b">
        <v>0</v>
      </c>
      <c r="AK216" s="82">
        <v>0</v>
      </c>
      <c r="AL216" s="88" t="s">
        <v>879</v>
      </c>
      <c r="AM216" s="82" t="s">
        <v>930</v>
      </c>
      <c r="AN216" s="82" t="b">
        <v>0</v>
      </c>
      <c r="AO216" s="88" t="s">
        <v>877</v>
      </c>
      <c r="AP216" s="82" t="s">
        <v>1656</v>
      </c>
      <c r="AQ216" s="82">
        <v>0</v>
      </c>
      <c r="AR216" s="82">
        <v>0</v>
      </c>
      <c r="AS216" s="82"/>
      <c r="AT216" s="82"/>
      <c r="AU216" s="82"/>
      <c r="AV216" s="82"/>
      <c r="AW216" s="82"/>
      <c r="AX216" s="82"/>
      <c r="AY216" s="82"/>
      <c r="AZ216" s="82"/>
      <c r="BA216" s="79">
        <v>2</v>
      </c>
      <c r="BB216" s="81" t="str">
        <f>REPLACE(INDEX(GroupVertices[Group],MATCH(Edges[[#This Row],[Vertex 1]],GroupVertices[Vertex],0)),1,1,"")</f>
        <v>1</v>
      </c>
      <c r="BC216" s="81" t="str">
        <f>REPLACE(INDEX(GroupVertices[Group],MATCH(Edges[[#This Row],[Vertex 2]],GroupVertices[Vertex],0)),1,1,"")</f>
        <v>1</v>
      </c>
      <c r="BD216" s="48">
        <v>1</v>
      </c>
      <c r="BE216" s="49">
        <v>6.666666666666667</v>
      </c>
      <c r="BF216" s="48">
        <v>2</v>
      </c>
      <c r="BG216" s="49">
        <v>13.333333333333334</v>
      </c>
      <c r="BH216" s="123"/>
      <c r="BI216" s="123"/>
      <c r="BJ216" s="48">
        <v>12</v>
      </c>
      <c r="BK216" s="49">
        <v>80</v>
      </c>
      <c r="BL216" s="48">
        <v>15</v>
      </c>
      <c r="BM216" s="48">
        <v>0</v>
      </c>
      <c r="BN216" s="49">
        <v>0</v>
      </c>
    </row>
    <row r="217" spans="1:66" ht="15">
      <c r="A217" s="66" t="s">
        <v>260</v>
      </c>
      <c r="B217" s="66" t="s">
        <v>260</v>
      </c>
      <c r="C217" s="67" t="s">
        <v>2660</v>
      </c>
      <c r="D217" s="68">
        <v>3.8</v>
      </c>
      <c r="E217" s="69" t="s">
        <v>136</v>
      </c>
      <c r="F217" s="70">
        <v>31.133333333333333</v>
      </c>
      <c r="G217" s="67"/>
      <c r="H217" s="71"/>
      <c r="I217" s="72"/>
      <c r="J217" s="72"/>
      <c r="K217" s="34" t="s">
        <v>65</v>
      </c>
      <c r="L217" s="80">
        <v>217</v>
      </c>
      <c r="M217" s="80"/>
      <c r="N217" s="74"/>
      <c r="O217" s="82" t="s">
        <v>196</v>
      </c>
      <c r="P217" s="84">
        <v>43508.84295138889</v>
      </c>
      <c r="Q217" s="82" t="s">
        <v>1587</v>
      </c>
      <c r="R217" s="86" t="s">
        <v>654</v>
      </c>
      <c r="S217" s="82" t="s">
        <v>473</v>
      </c>
      <c r="T217" s="82" t="s">
        <v>505</v>
      </c>
      <c r="U217" s="82"/>
      <c r="V217" s="86" t="s">
        <v>577</v>
      </c>
      <c r="W217" s="84">
        <v>43508.84295138889</v>
      </c>
      <c r="X217" s="86" t="s">
        <v>1636</v>
      </c>
      <c r="Y217" s="82"/>
      <c r="Z217" s="82"/>
      <c r="AA217" s="88" t="s">
        <v>867</v>
      </c>
      <c r="AB217" s="82"/>
      <c r="AC217" s="82" t="b">
        <v>0</v>
      </c>
      <c r="AD217" s="82">
        <v>6</v>
      </c>
      <c r="AE217" s="88" t="s">
        <v>879</v>
      </c>
      <c r="AF217" s="82" t="b">
        <v>1</v>
      </c>
      <c r="AG217" s="82" t="s">
        <v>914</v>
      </c>
      <c r="AH217" s="82"/>
      <c r="AI217" s="88" t="s">
        <v>788</v>
      </c>
      <c r="AJ217" s="82" t="b">
        <v>0</v>
      </c>
      <c r="AK217" s="82">
        <v>2</v>
      </c>
      <c r="AL217" s="88" t="s">
        <v>879</v>
      </c>
      <c r="AM217" s="82" t="s">
        <v>930</v>
      </c>
      <c r="AN217" s="82" t="b">
        <v>0</v>
      </c>
      <c r="AO217" s="88" t="s">
        <v>867</v>
      </c>
      <c r="AP217" s="82" t="s">
        <v>1656</v>
      </c>
      <c r="AQ217" s="82">
        <v>0</v>
      </c>
      <c r="AR217" s="82">
        <v>0</v>
      </c>
      <c r="AS217" s="82"/>
      <c r="AT217" s="82"/>
      <c r="AU217" s="82"/>
      <c r="AV217" s="82"/>
      <c r="AW217" s="82"/>
      <c r="AX217" s="82"/>
      <c r="AY217" s="82"/>
      <c r="AZ217" s="82"/>
      <c r="BA217" s="79">
        <v>5</v>
      </c>
      <c r="BB217" s="81" t="str">
        <f>REPLACE(INDEX(GroupVertices[Group],MATCH(Edges[[#This Row],[Vertex 1]],GroupVertices[Vertex],0)),1,1,"")</f>
        <v>1</v>
      </c>
      <c r="BC217" s="81" t="str">
        <f>REPLACE(INDEX(GroupVertices[Group],MATCH(Edges[[#This Row],[Vertex 2]],GroupVertices[Vertex],0)),1,1,"")</f>
        <v>1</v>
      </c>
      <c r="BD217" s="48">
        <v>0</v>
      </c>
      <c r="BE217" s="49">
        <v>0</v>
      </c>
      <c r="BF217" s="48">
        <v>0</v>
      </c>
      <c r="BG217" s="49">
        <v>0</v>
      </c>
      <c r="BH217" s="123"/>
      <c r="BI217" s="123"/>
      <c r="BJ217" s="48">
        <v>9</v>
      </c>
      <c r="BK217" s="49">
        <v>100</v>
      </c>
      <c r="BL217" s="48">
        <v>9</v>
      </c>
      <c r="BM217" s="48">
        <v>0</v>
      </c>
      <c r="BN217" s="49">
        <v>0</v>
      </c>
    </row>
    <row r="218" spans="1:66" ht="15">
      <c r="A218" s="66" t="s">
        <v>250</v>
      </c>
      <c r="B218" s="66" t="s">
        <v>250</v>
      </c>
      <c r="C218" s="67" t="s">
        <v>1541</v>
      </c>
      <c r="D218" s="68">
        <v>10</v>
      </c>
      <c r="E218" s="69" t="s">
        <v>136</v>
      </c>
      <c r="F218" s="70">
        <v>21.383333333333333</v>
      </c>
      <c r="G218" s="67"/>
      <c r="H218" s="71"/>
      <c r="I218" s="72"/>
      <c r="J218" s="72"/>
      <c r="K218" s="34" t="s">
        <v>65</v>
      </c>
      <c r="L218" s="80">
        <v>218</v>
      </c>
      <c r="M218" s="80"/>
      <c r="N218" s="74"/>
      <c r="O218" s="82" t="s">
        <v>196</v>
      </c>
      <c r="P218" s="84">
        <v>43147.59600694444</v>
      </c>
      <c r="Q218" s="82" t="s">
        <v>1588</v>
      </c>
      <c r="R218" s="82"/>
      <c r="S218" s="82"/>
      <c r="T218" s="82"/>
      <c r="U218" s="82"/>
      <c r="V218" s="86" t="s">
        <v>570</v>
      </c>
      <c r="W218" s="84">
        <v>43147.59600694444</v>
      </c>
      <c r="X218" s="86" t="s">
        <v>1637</v>
      </c>
      <c r="Y218" s="82"/>
      <c r="Z218" s="82"/>
      <c r="AA218" s="88" t="s">
        <v>857</v>
      </c>
      <c r="AB218" s="82"/>
      <c r="AC218" s="82" t="b">
        <v>0</v>
      </c>
      <c r="AD218" s="82">
        <v>35</v>
      </c>
      <c r="AE218" s="88" t="s">
        <v>879</v>
      </c>
      <c r="AF218" s="82" t="b">
        <v>0</v>
      </c>
      <c r="AG218" s="82" t="s">
        <v>914</v>
      </c>
      <c r="AH218" s="82"/>
      <c r="AI218" s="88" t="s">
        <v>879</v>
      </c>
      <c r="AJ218" s="82" t="b">
        <v>0</v>
      </c>
      <c r="AK218" s="82">
        <v>3</v>
      </c>
      <c r="AL218" s="88" t="s">
        <v>879</v>
      </c>
      <c r="AM218" s="82" t="s">
        <v>936</v>
      </c>
      <c r="AN218" s="82" t="b">
        <v>0</v>
      </c>
      <c r="AO218" s="88" t="s">
        <v>857</v>
      </c>
      <c r="AP218" s="82" t="s">
        <v>1656</v>
      </c>
      <c r="AQ218" s="82">
        <v>0</v>
      </c>
      <c r="AR218" s="82">
        <v>0</v>
      </c>
      <c r="AS218" s="82"/>
      <c r="AT218" s="82"/>
      <c r="AU218" s="82"/>
      <c r="AV218" s="82"/>
      <c r="AW218" s="82"/>
      <c r="AX218" s="82"/>
      <c r="AY218" s="82"/>
      <c r="AZ218" s="82"/>
      <c r="BA218" s="79">
        <v>50</v>
      </c>
      <c r="BB218" s="81" t="str">
        <f>REPLACE(INDEX(GroupVertices[Group],MATCH(Edges[[#This Row],[Vertex 1]],GroupVertices[Vertex],0)),1,1,"")</f>
        <v>1</v>
      </c>
      <c r="BC218" s="81" t="str">
        <f>REPLACE(INDEX(GroupVertices[Group],MATCH(Edges[[#This Row],[Vertex 2]],GroupVertices[Vertex],0)),1,1,"")</f>
        <v>1</v>
      </c>
      <c r="BD218" s="48">
        <v>0</v>
      </c>
      <c r="BE218" s="49">
        <v>0</v>
      </c>
      <c r="BF218" s="48">
        <v>1</v>
      </c>
      <c r="BG218" s="49">
        <v>6.25</v>
      </c>
      <c r="BH218" s="123"/>
      <c r="BI218" s="123"/>
      <c r="BJ218" s="48">
        <v>15</v>
      </c>
      <c r="BK218" s="49">
        <v>93.75</v>
      </c>
      <c r="BL218" s="48">
        <v>16</v>
      </c>
      <c r="BM218" s="48">
        <v>0</v>
      </c>
      <c r="BN218" s="49">
        <v>0</v>
      </c>
    </row>
    <row r="219" spans="1:66" ht="15">
      <c r="A219" s="66" t="s">
        <v>301</v>
      </c>
      <c r="B219" s="66" t="s">
        <v>250</v>
      </c>
      <c r="C219" s="67" t="s">
        <v>1535</v>
      </c>
      <c r="D219" s="68">
        <v>3</v>
      </c>
      <c r="E219" s="69" t="s">
        <v>132</v>
      </c>
      <c r="F219" s="70">
        <v>32</v>
      </c>
      <c r="G219" s="67"/>
      <c r="H219" s="71"/>
      <c r="I219" s="72"/>
      <c r="J219" s="72"/>
      <c r="K219" s="34" t="s">
        <v>66</v>
      </c>
      <c r="L219" s="80">
        <v>219</v>
      </c>
      <c r="M219" s="80"/>
      <c r="N219" s="74"/>
      <c r="O219" s="82" t="s">
        <v>311</v>
      </c>
      <c r="P219" s="84">
        <v>43494.989016203705</v>
      </c>
      <c r="Q219" s="82" t="s">
        <v>1589</v>
      </c>
      <c r="R219" s="82"/>
      <c r="S219" s="82"/>
      <c r="T219" s="82"/>
      <c r="U219" s="82"/>
      <c r="V219" s="86" t="s">
        <v>1354</v>
      </c>
      <c r="W219" s="84">
        <v>43494.989016203705</v>
      </c>
      <c r="X219" s="86" t="s">
        <v>1638</v>
      </c>
      <c r="Y219" s="82"/>
      <c r="Z219" s="82"/>
      <c r="AA219" s="88" t="s">
        <v>863</v>
      </c>
      <c r="AB219" s="82"/>
      <c r="AC219" s="82" t="b">
        <v>0</v>
      </c>
      <c r="AD219" s="82">
        <v>0</v>
      </c>
      <c r="AE219" s="88" t="s">
        <v>883</v>
      </c>
      <c r="AF219" s="82" t="b">
        <v>0</v>
      </c>
      <c r="AG219" s="82" t="s">
        <v>914</v>
      </c>
      <c r="AH219" s="82"/>
      <c r="AI219" s="88" t="s">
        <v>879</v>
      </c>
      <c r="AJ219" s="82" t="b">
        <v>0</v>
      </c>
      <c r="AK219" s="82">
        <v>0</v>
      </c>
      <c r="AL219" s="88" t="s">
        <v>879</v>
      </c>
      <c r="AM219" s="82" t="s">
        <v>929</v>
      </c>
      <c r="AN219" s="82" t="b">
        <v>0</v>
      </c>
      <c r="AO219" s="88" t="s">
        <v>863</v>
      </c>
      <c r="AP219" s="82" t="s">
        <v>1656</v>
      </c>
      <c r="AQ219" s="82">
        <v>0</v>
      </c>
      <c r="AR219" s="82">
        <v>0</v>
      </c>
      <c r="AS219" s="82"/>
      <c r="AT219" s="82"/>
      <c r="AU219" s="82"/>
      <c r="AV219" s="82"/>
      <c r="AW219" s="82"/>
      <c r="AX219" s="82"/>
      <c r="AY219" s="82"/>
      <c r="AZ219" s="82"/>
      <c r="BA219" s="79">
        <v>1</v>
      </c>
      <c r="BB219" s="81" t="str">
        <f>REPLACE(INDEX(GroupVertices[Group],MATCH(Edges[[#This Row],[Vertex 1]],GroupVertices[Vertex],0)),1,1,"")</f>
        <v>1</v>
      </c>
      <c r="BC219" s="81" t="str">
        <f>REPLACE(INDEX(GroupVertices[Group],MATCH(Edges[[#This Row],[Vertex 2]],GroupVertices[Vertex],0)),1,1,"")</f>
        <v>1</v>
      </c>
      <c r="BD219" s="48">
        <v>0</v>
      </c>
      <c r="BE219" s="49">
        <v>0</v>
      </c>
      <c r="BF219" s="48">
        <v>1</v>
      </c>
      <c r="BG219" s="49">
        <v>5.2631578947368425</v>
      </c>
      <c r="BH219" s="123"/>
      <c r="BI219" s="123"/>
      <c r="BJ219" s="48">
        <v>18</v>
      </c>
      <c r="BK219" s="49">
        <v>94.73684210526316</v>
      </c>
      <c r="BL219" s="48">
        <v>19</v>
      </c>
      <c r="BM219" s="48">
        <v>0</v>
      </c>
      <c r="BN219" s="49">
        <v>0</v>
      </c>
    </row>
    <row r="220" spans="1:66" ht="15">
      <c r="A220" s="66" t="s">
        <v>302</v>
      </c>
      <c r="B220" s="66" t="s">
        <v>302</v>
      </c>
      <c r="C220" s="67" t="s">
        <v>1535</v>
      </c>
      <c r="D220" s="68">
        <v>3.2</v>
      </c>
      <c r="E220" s="69" t="s">
        <v>136</v>
      </c>
      <c r="F220" s="70">
        <v>31.783333333333335</v>
      </c>
      <c r="G220" s="67"/>
      <c r="H220" s="71"/>
      <c r="I220" s="72"/>
      <c r="J220" s="72"/>
      <c r="K220" s="34" t="s">
        <v>65</v>
      </c>
      <c r="L220" s="80">
        <v>220</v>
      </c>
      <c r="M220" s="80"/>
      <c r="N220" s="74"/>
      <c r="O220" s="82" t="s">
        <v>196</v>
      </c>
      <c r="P220" s="84">
        <v>43507.872719907406</v>
      </c>
      <c r="Q220" s="82" t="s">
        <v>1590</v>
      </c>
      <c r="R220" s="86" t="s">
        <v>635</v>
      </c>
      <c r="S220" s="82" t="s">
        <v>473</v>
      </c>
      <c r="T220" s="82"/>
      <c r="U220" s="82"/>
      <c r="V220" s="86" t="s">
        <v>1356</v>
      </c>
      <c r="W220" s="84">
        <v>43507.872719907406</v>
      </c>
      <c r="X220" s="86" t="s">
        <v>1639</v>
      </c>
      <c r="Y220" s="82"/>
      <c r="Z220" s="82"/>
      <c r="AA220" s="88" t="s">
        <v>865</v>
      </c>
      <c r="AB220" s="82"/>
      <c r="AC220" s="82" t="b">
        <v>0</v>
      </c>
      <c r="AD220" s="82">
        <v>1</v>
      </c>
      <c r="AE220" s="88" t="s">
        <v>879</v>
      </c>
      <c r="AF220" s="82" t="b">
        <v>1</v>
      </c>
      <c r="AG220" s="82" t="s">
        <v>914</v>
      </c>
      <c r="AH220" s="82"/>
      <c r="AI220" s="88" t="s">
        <v>769</v>
      </c>
      <c r="AJ220" s="82" t="b">
        <v>0</v>
      </c>
      <c r="AK220" s="82">
        <v>0</v>
      </c>
      <c r="AL220" s="88" t="s">
        <v>879</v>
      </c>
      <c r="AM220" s="82" t="s">
        <v>934</v>
      </c>
      <c r="AN220" s="82" t="b">
        <v>0</v>
      </c>
      <c r="AO220" s="88" t="s">
        <v>865</v>
      </c>
      <c r="AP220" s="82" t="s">
        <v>1656</v>
      </c>
      <c r="AQ220" s="82">
        <v>0</v>
      </c>
      <c r="AR220" s="82">
        <v>0</v>
      </c>
      <c r="AS220" s="82"/>
      <c r="AT220" s="82"/>
      <c r="AU220" s="82"/>
      <c r="AV220" s="82"/>
      <c r="AW220" s="82"/>
      <c r="AX220" s="82"/>
      <c r="AY220" s="82"/>
      <c r="AZ220" s="82"/>
      <c r="BA220" s="79">
        <v>2</v>
      </c>
      <c r="BB220" s="81" t="str">
        <f>REPLACE(INDEX(GroupVertices[Group],MATCH(Edges[[#This Row],[Vertex 1]],GroupVertices[Vertex],0)),1,1,"")</f>
        <v>1</v>
      </c>
      <c r="BC220" s="81" t="str">
        <f>REPLACE(INDEX(GroupVertices[Group],MATCH(Edges[[#This Row],[Vertex 2]],GroupVertices[Vertex],0)),1,1,"")</f>
        <v>1</v>
      </c>
      <c r="BD220" s="48">
        <v>1</v>
      </c>
      <c r="BE220" s="49">
        <v>4</v>
      </c>
      <c r="BF220" s="48">
        <v>0</v>
      </c>
      <c r="BG220" s="49">
        <v>0</v>
      </c>
      <c r="BH220" s="123"/>
      <c r="BI220" s="123"/>
      <c r="BJ220" s="48">
        <v>24</v>
      </c>
      <c r="BK220" s="49">
        <v>96</v>
      </c>
      <c r="BL220" s="48">
        <v>25</v>
      </c>
      <c r="BM220" s="48">
        <v>0</v>
      </c>
      <c r="BN220" s="49">
        <v>0</v>
      </c>
    </row>
    <row r="221" spans="1:66" ht="15">
      <c r="A221" s="66" t="s">
        <v>302</v>
      </c>
      <c r="B221" s="66" t="s">
        <v>302</v>
      </c>
      <c r="C221" s="67" t="s">
        <v>1535</v>
      </c>
      <c r="D221" s="68">
        <v>3.2</v>
      </c>
      <c r="E221" s="69" t="s">
        <v>136</v>
      </c>
      <c r="F221" s="70">
        <v>31.783333333333335</v>
      </c>
      <c r="G221" s="67"/>
      <c r="H221" s="71"/>
      <c r="I221" s="72"/>
      <c r="J221" s="72"/>
      <c r="K221" s="34" t="s">
        <v>65</v>
      </c>
      <c r="L221" s="80">
        <v>221</v>
      </c>
      <c r="M221" s="80"/>
      <c r="N221" s="74"/>
      <c r="O221" s="82" t="s">
        <v>196</v>
      </c>
      <c r="P221" s="84">
        <v>43507.81612268519</v>
      </c>
      <c r="Q221" s="82" t="s">
        <v>1591</v>
      </c>
      <c r="R221" s="86" t="s">
        <v>1598</v>
      </c>
      <c r="S221" s="82" t="s">
        <v>1600</v>
      </c>
      <c r="T221" s="82" t="s">
        <v>506</v>
      </c>
      <c r="U221" s="86" t="s">
        <v>1613</v>
      </c>
      <c r="V221" s="86" t="s">
        <v>1613</v>
      </c>
      <c r="W221" s="84">
        <v>43507.81612268519</v>
      </c>
      <c r="X221" s="86" t="s">
        <v>463</v>
      </c>
      <c r="Y221" s="82"/>
      <c r="Z221" s="82"/>
      <c r="AA221" s="88" t="s">
        <v>864</v>
      </c>
      <c r="AB221" s="82"/>
      <c r="AC221" s="82" t="b">
        <v>0</v>
      </c>
      <c r="AD221" s="82">
        <v>2</v>
      </c>
      <c r="AE221" s="88" t="s">
        <v>879</v>
      </c>
      <c r="AF221" s="82" t="b">
        <v>0</v>
      </c>
      <c r="AG221" s="82" t="s">
        <v>914</v>
      </c>
      <c r="AH221" s="82"/>
      <c r="AI221" s="88" t="s">
        <v>879</v>
      </c>
      <c r="AJ221" s="82" t="b">
        <v>0</v>
      </c>
      <c r="AK221" s="82">
        <v>3</v>
      </c>
      <c r="AL221" s="88" t="s">
        <v>879</v>
      </c>
      <c r="AM221" s="82" t="s">
        <v>932</v>
      </c>
      <c r="AN221" s="82" t="b">
        <v>0</v>
      </c>
      <c r="AO221" s="88" t="s">
        <v>864</v>
      </c>
      <c r="AP221" s="82" t="s">
        <v>1656</v>
      </c>
      <c r="AQ221" s="82">
        <v>0</v>
      </c>
      <c r="AR221" s="82">
        <v>0</v>
      </c>
      <c r="AS221" s="82"/>
      <c r="AT221" s="82"/>
      <c r="AU221" s="82"/>
      <c r="AV221" s="82"/>
      <c r="AW221" s="82"/>
      <c r="AX221" s="82"/>
      <c r="AY221" s="82"/>
      <c r="AZ221" s="82"/>
      <c r="BA221" s="79">
        <v>2</v>
      </c>
      <c r="BB221" s="81" t="str">
        <f>REPLACE(INDEX(GroupVertices[Group],MATCH(Edges[[#This Row],[Vertex 1]],GroupVertices[Vertex],0)),1,1,"")</f>
        <v>1</v>
      </c>
      <c r="BC221" s="81" t="str">
        <f>REPLACE(INDEX(GroupVertices[Group],MATCH(Edges[[#This Row],[Vertex 2]],GroupVertices[Vertex],0)),1,1,"")</f>
        <v>1</v>
      </c>
      <c r="BD221" s="48">
        <v>0</v>
      </c>
      <c r="BE221" s="49">
        <v>0</v>
      </c>
      <c r="BF221" s="48">
        <v>0</v>
      </c>
      <c r="BG221" s="49">
        <v>0</v>
      </c>
      <c r="BH221" s="123"/>
      <c r="BI221" s="123"/>
      <c r="BJ221" s="48">
        <v>40</v>
      </c>
      <c r="BK221" s="49">
        <v>100</v>
      </c>
      <c r="BL221" s="48">
        <v>40</v>
      </c>
      <c r="BM221" s="48">
        <v>0</v>
      </c>
      <c r="BN221" s="49">
        <v>0</v>
      </c>
    </row>
    <row r="222" spans="1:66" ht="15">
      <c r="A222" s="66" t="s">
        <v>303</v>
      </c>
      <c r="B222" s="66" t="s">
        <v>303</v>
      </c>
      <c r="C222" s="67" t="s">
        <v>1535</v>
      </c>
      <c r="D222" s="68">
        <v>3</v>
      </c>
      <c r="E222" s="69" t="s">
        <v>132</v>
      </c>
      <c r="F222" s="70">
        <v>32</v>
      </c>
      <c r="G222" s="67"/>
      <c r="H222" s="71"/>
      <c r="I222" s="72"/>
      <c r="J222" s="72"/>
      <c r="K222" s="34" t="s">
        <v>65</v>
      </c>
      <c r="L222" s="80">
        <v>222</v>
      </c>
      <c r="M222" s="80"/>
      <c r="N222" s="74"/>
      <c r="O222" s="82" t="s">
        <v>196</v>
      </c>
      <c r="P222" s="84">
        <v>43509.23539351852</v>
      </c>
      <c r="Q222" s="82" t="s">
        <v>1592</v>
      </c>
      <c r="R222" s="82"/>
      <c r="S222" s="82"/>
      <c r="T222" s="82" t="s">
        <v>515</v>
      </c>
      <c r="U222" s="86" t="s">
        <v>1614</v>
      </c>
      <c r="V222" s="86" t="s">
        <v>1614</v>
      </c>
      <c r="W222" s="84">
        <v>43509.23539351852</v>
      </c>
      <c r="X222" s="86" t="s">
        <v>1640</v>
      </c>
      <c r="Y222" s="82"/>
      <c r="Z222" s="82"/>
      <c r="AA222" s="88" t="s">
        <v>868</v>
      </c>
      <c r="AB222" s="82"/>
      <c r="AC222" s="82" t="b">
        <v>0</v>
      </c>
      <c r="AD222" s="82">
        <v>29</v>
      </c>
      <c r="AE222" s="88" t="s">
        <v>879</v>
      </c>
      <c r="AF222" s="82" t="b">
        <v>0</v>
      </c>
      <c r="AG222" s="82" t="s">
        <v>914</v>
      </c>
      <c r="AH222" s="82"/>
      <c r="AI222" s="88" t="s">
        <v>879</v>
      </c>
      <c r="AJ222" s="82" t="b">
        <v>0</v>
      </c>
      <c r="AK222" s="82">
        <v>0</v>
      </c>
      <c r="AL222" s="88" t="s">
        <v>879</v>
      </c>
      <c r="AM222" s="82" t="s">
        <v>930</v>
      </c>
      <c r="AN222" s="82" t="b">
        <v>0</v>
      </c>
      <c r="AO222" s="88" t="s">
        <v>868</v>
      </c>
      <c r="AP222" s="82" t="s">
        <v>1656</v>
      </c>
      <c r="AQ222" s="82">
        <v>0</v>
      </c>
      <c r="AR222" s="82">
        <v>0</v>
      </c>
      <c r="AS222" s="82"/>
      <c r="AT222" s="82"/>
      <c r="AU222" s="82"/>
      <c r="AV222" s="82"/>
      <c r="AW222" s="82"/>
      <c r="AX222" s="82"/>
      <c r="AY222" s="82"/>
      <c r="AZ222" s="82"/>
      <c r="BA222" s="79">
        <v>1</v>
      </c>
      <c r="BB222" s="81" t="str">
        <f>REPLACE(INDEX(GroupVertices[Group],MATCH(Edges[[#This Row],[Vertex 1]],GroupVertices[Vertex],0)),1,1,"")</f>
        <v>1</v>
      </c>
      <c r="BC222" s="81" t="str">
        <f>REPLACE(INDEX(GroupVertices[Group],MATCH(Edges[[#This Row],[Vertex 2]],GroupVertices[Vertex],0)),1,1,"")</f>
        <v>1</v>
      </c>
      <c r="BD222" s="48">
        <v>1</v>
      </c>
      <c r="BE222" s="49">
        <v>3.125</v>
      </c>
      <c r="BF222" s="48">
        <v>0</v>
      </c>
      <c r="BG222" s="49">
        <v>0</v>
      </c>
      <c r="BH222" s="123"/>
      <c r="BI222" s="123"/>
      <c r="BJ222" s="48">
        <v>31</v>
      </c>
      <c r="BK222" s="49">
        <v>96.875</v>
      </c>
      <c r="BL222" s="48">
        <v>32</v>
      </c>
      <c r="BM222" s="48">
        <v>0</v>
      </c>
      <c r="BN222" s="49">
        <v>0</v>
      </c>
    </row>
    <row r="223" spans="1:66" ht="15">
      <c r="A223" s="66" t="s">
        <v>297</v>
      </c>
      <c r="B223" s="66" t="s">
        <v>296</v>
      </c>
      <c r="C223" s="67" t="s">
        <v>1535</v>
      </c>
      <c r="D223" s="68">
        <v>3</v>
      </c>
      <c r="E223" s="69" t="s">
        <v>132</v>
      </c>
      <c r="F223" s="70">
        <v>32</v>
      </c>
      <c r="G223" s="67"/>
      <c r="H223" s="71"/>
      <c r="I223" s="72"/>
      <c r="J223" s="72"/>
      <c r="K223" s="34" t="s">
        <v>65</v>
      </c>
      <c r="L223" s="80">
        <v>223</v>
      </c>
      <c r="M223" s="80"/>
      <c r="N223" s="74"/>
      <c r="O223" s="82" t="s">
        <v>310</v>
      </c>
      <c r="P223" s="84">
        <v>43514.83677083333</v>
      </c>
      <c r="Q223" s="82" t="s">
        <v>1593</v>
      </c>
      <c r="R223" s="82"/>
      <c r="S223" s="82"/>
      <c r="T223" s="82"/>
      <c r="U223" s="82"/>
      <c r="V223" s="86" t="s">
        <v>1349</v>
      </c>
      <c r="W223" s="84">
        <v>43514.83677083333</v>
      </c>
      <c r="X223" s="86" t="s">
        <v>1641</v>
      </c>
      <c r="Y223" s="82"/>
      <c r="Z223" s="82"/>
      <c r="AA223" s="88" t="s">
        <v>859</v>
      </c>
      <c r="AB223" s="88" t="s">
        <v>1649</v>
      </c>
      <c r="AC223" s="82" t="b">
        <v>0</v>
      </c>
      <c r="AD223" s="82">
        <v>0</v>
      </c>
      <c r="AE223" s="88" t="s">
        <v>913</v>
      </c>
      <c r="AF223" s="82" t="b">
        <v>0</v>
      </c>
      <c r="AG223" s="82" t="s">
        <v>914</v>
      </c>
      <c r="AH223" s="82"/>
      <c r="AI223" s="88" t="s">
        <v>879</v>
      </c>
      <c r="AJ223" s="82" t="b">
        <v>0</v>
      </c>
      <c r="AK223" s="82">
        <v>0</v>
      </c>
      <c r="AL223" s="88" t="s">
        <v>879</v>
      </c>
      <c r="AM223" s="82" t="s">
        <v>931</v>
      </c>
      <c r="AN223" s="82" t="b">
        <v>0</v>
      </c>
      <c r="AO223" s="88" t="s">
        <v>1649</v>
      </c>
      <c r="AP223" s="82" t="s">
        <v>1656</v>
      </c>
      <c r="AQ223" s="82">
        <v>0</v>
      </c>
      <c r="AR223" s="82">
        <v>0</v>
      </c>
      <c r="AS223" s="82"/>
      <c r="AT223" s="82"/>
      <c r="AU223" s="82"/>
      <c r="AV223" s="82"/>
      <c r="AW223" s="82"/>
      <c r="AX223" s="82"/>
      <c r="AY223" s="82"/>
      <c r="AZ223" s="82"/>
      <c r="BA223" s="79">
        <v>1</v>
      </c>
      <c r="BB223" s="81" t="str">
        <f>REPLACE(INDEX(GroupVertices[Group],MATCH(Edges[[#This Row],[Vertex 1]],GroupVertices[Vertex],0)),1,1,"")</f>
        <v>6</v>
      </c>
      <c r="BC223" s="81" t="str">
        <f>REPLACE(INDEX(GroupVertices[Group],MATCH(Edges[[#This Row],[Vertex 2]],GroupVertices[Vertex],0)),1,1,"")</f>
        <v>6</v>
      </c>
      <c r="BD223" s="48"/>
      <c r="BE223" s="49"/>
      <c r="BF223" s="48"/>
      <c r="BG223" s="49"/>
      <c r="BH223" s="123"/>
      <c r="BI223" s="123"/>
      <c r="BJ223" s="48"/>
      <c r="BK223" s="49"/>
      <c r="BL223" s="48"/>
      <c r="BM223" s="48"/>
      <c r="BN223" s="49"/>
    </row>
    <row r="224" spans="1:66" ht="15">
      <c r="A224" s="66" t="s">
        <v>297</v>
      </c>
      <c r="B224" s="66" t="s">
        <v>243</v>
      </c>
      <c r="C224" s="67" t="s">
        <v>1535</v>
      </c>
      <c r="D224" s="68">
        <v>3</v>
      </c>
      <c r="E224" s="69" t="s">
        <v>132</v>
      </c>
      <c r="F224" s="70">
        <v>32</v>
      </c>
      <c r="G224" s="67"/>
      <c r="H224" s="71"/>
      <c r="I224" s="72"/>
      <c r="J224" s="72"/>
      <c r="K224" s="34" t="s">
        <v>66</v>
      </c>
      <c r="L224" s="80">
        <v>224</v>
      </c>
      <c r="M224" s="80"/>
      <c r="N224" s="74"/>
      <c r="O224" s="82" t="s">
        <v>310</v>
      </c>
      <c r="P224" s="84">
        <v>43514.83677083333</v>
      </c>
      <c r="Q224" s="82" t="s">
        <v>1593</v>
      </c>
      <c r="R224" s="82"/>
      <c r="S224" s="82"/>
      <c r="T224" s="82"/>
      <c r="U224" s="82"/>
      <c r="V224" s="86" t="s">
        <v>1349</v>
      </c>
      <c r="W224" s="84">
        <v>43514.83677083333</v>
      </c>
      <c r="X224" s="86" t="s">
        <v>1641</v>
      </c>
      <c r="Y224" s="82"/>
      <c r="Z224" s="82"/>
      <c r="AA224" s="88" t="s">
        <v>859</v>
      </c>
      <c r="AB224" s="88" t="s">
        <v>1649</v>
      </c>
      <c r="AC224" s="82" t="b">
        <v>0</v>
      </c>
      <c r="AD224" s="82">
        <v>0</v>
      </c>
      <c r="AE224" s="88" t="s">
        <v>913</v>
      </c>
      <c r="AF224" s="82" t="b">
        <v>0</v>
      </c>
      <c r="AG224" s="82" t="s">
        <v>914</v>
      </c>
      <c r="AH224" s="82"/>
      <c r="AI224" s="88" t="s">
        <v>879</v>
      </c>
      <c r="AJ224" s="82" t="b">
        <v>0</v>
      </c>
      <c r="AK224" s="82">
        <v>0</v>
      </c>
      <c r="AL224" s="88" t="s">
        <v>879</v>
      </c>
      <c r="AM224" s="82" t="s">
        <v>931</v>
      </c>
      <c r="AN224" s="82" t="b">
        <v>0</v>
      </c>
      <c r="AO224" s="88" t="s">
        <v>1649</v>
      </c>
      <c r="AP224" s="82" t="s">
        <v>1656</v>
      </c>
      <c r="AQ224" s="82">
        <v>0</v>
      </c>
      <c r="AR224" s="82">
        <v>0</v>
      </c>
      <c r="AS224" s="82"/>
      <c r="AT224" s="82"/>
      <c r="AU224" s="82"/>
      <c r="AV224" s="82"/>
      <c r="AW224" s="82"/>
      <c r="AX224" s="82"/>
      <c r="AY224" s="82"/>
      <c r="AZ224" s="82"/>
      <c r="BA224" s="79">
        <v>1</v>
      </c>
      <c r="BB224" s="81" t="str">
        <f>REPLACE(INDEX(GroupVertices[Group],MATCH(Edges[[#This Row],[Vertex 1]],GroupVertices[Vertex],0)),1,1,"")</f>
        <v>6</v>
      </c>
      <c r="BC224" s="81" t="str">
        <f>REPLACE(INDEX(GroupVertices[Group],MATCH(Edges[[#This Row],[Vertex 2]],GroupVertices[Vertex],0)),1,1,"")</f>
        <v>6</v>
      </c>
      <c r="BD224" s="48"/>
      <c r="BE224" s="49"/>
      <c r="BF224" s="48"/>
      <c r="BG224" s="49"/>
      <c r="BH224" s="123"/>
      <c r="BI224" s="123"/>
      <c r="BJ224" s="48"/>
      <c r="BK224" s="49"/>
      <c r="BL224" s="48"/>
      <c r="BM224" s="48"/>
      <c r="BN224" s="49"/>
    </row>
    <row r="225" spans="1:66" ht="15">
      <c r="A225" s="66" t="s">
        <v>244</v>
      </c>
      <c r="B225" s="66" t="s">
        <v>244</v>
      </c>
      <c r="C225" s="67" t="s">
        <v>1535</v>
      </c>
      <c r="D225" s="68">
        <v>3</v>
      </c>
      <c r="E225" s="69" t="s">
        <v>132</v>
      </c>
      <c r="F225" s="70">
        <v>32</v>
      </c>
      <c r="G225" s="67"/>
      <c r="H225" s="71"/>
      <c r="I225" s="72"/>
      <c r="J225" s="72"/>
      <c r="K225" s="34" t="s">
        <v>65</v>
      </c>
      <c r="L225" s="80">
        <v>225</v>
      </c>
      <c r="M225" s="80"/>
      <c r="N225" s="74"/>
      <c r="O225" s="82" t="s">
        <v>196</v>
      </c>
      <c r="P225" s="84">
        <v>43514.58079861111</v>
      </c>
      <c r="Q225" s="82" t="s">
        <v>1594</v>
      </c>
      <c r="R225" s="82"/>
      <c r="S225" s="82"/>
      <c r="T225" s="82"/>
      <c r="U225" s="82"/>
      <c r="V225" s="86" t="s">
        <v>565</v>
      </c>
      <c r="W225" s="84">
        <v>43514.58079861111</v>
      </c>
      <c r="X225" s="86" t="s">
        <v>1642</v>
      </c>
      <c r="Y225" s="82"/>
      <c r="Z225" s="82"/>
      <c r="AA225" s="88" t="s">
        <v>1649</v>
      </c>
      <c r="AB225" s="82"/>
      <c r="AC225" s="82" t="b">
        <v>0</v>
      </c>
      <c r="AD225" s="82">
        <v>2</v>
      </c>
      <c r="AE225" s="88" t="s">
        <v>879</v>
      </c>
      <c r="AF225" s="82" t="b">
        <v>0</v>
      </c>
      <c r="AG225" s="82" t="s">
        <v>914</v>
      </c>
      <c r="AH225" s="82"/>
      <c r="AI225" s="88" t="s">
        <v>879</v>
      </c>
      <c r="AJ225" s="82" t="b">
        <v>0</v>
      </c>
      <c r="AK225" s="82">
        <v>0</v>
      </c>
      <c r="AL225" s="88" t="s">
        <v>879</v>
      </c>
      <c r="AM225" s="82" t="s">
        <v>930</v>
      </c>
      <c r="AN225" s="82" t="b">
        <v>0</v>
      </c>
      <c r="AO225" s="88" t="s">
        <v>1649</v>
      </c>
      <c r="AP225" s="82" t="s">
        <v>1656</v>
      </c>
      <c r="AQ225" s="82">
        <v>0</v>
      </c>
      <c r="AR225" s="82">
        <v>0</v>
      </c>
      <c r="AS225" s="82"/>
      <c r="AT225" s="82"/>
      <c r="AU225" s="82"/>
      <c r="AV225" s="82"/>
      <c r="AW225" s="82"/>
      <c r="AX225" s="82"/>
      <c r="AY225" s="82"/>
      <c r="AZ225" s="82"/>
      <c r="BA225" s="79">
        <v>1</v>
      </c>
      <c r="BB225" s="81" t="str">
        <f>REPLACE(INDEX(GroupVertices[Group],MATCH(Edges[[#This Row],[Vertex 1]],GroupVertices[Vertex],0)),1,1,"")</f>
        <v>6</v>
      </c>
      <c r="BC225" s="81" t="str">
        <f>REPLACE(INDEX(GroupVertices[Group],MATCH(Edges[[#This Row],[Vertex 2]],GroupVertices[Vertex],0)),1,1,"")</f>
        <v>6</v>
      </c>
      <c r="BD225" s="48">
        <v>1</v>
      </c>
      <c r="BE225" s="49">
        <v>3.7037037037037037</v>
      </c>
      <c r="BF225" s="48">
        <v>0</v>
      </c>
      <c r="BG225" s="49">
        <v>0</v>
      </c>
      <c r="BH225" s="123"/>
      <c r="BI225" s="123"/>
      <c r="BJ225" s="48">
        <v>26</v>
      </c>
      <c r="BK225" s="49">
        <v>96.29629629629629</v>
      </c>
      <c r="BL225" s="48">
        <v>27</v>
      </c>
      <c r="BM225" s="48">
        <v>0</v>
      </c>
      <c r="BN225" s="49">
        <v>0</v>
      </c>
    </row>
    <row r="226" spans="1:66" ht="15">
      <c r="A226" s="66" t="s">
        <v>297</v>
      </c>
      <c r="B226" s="66" t="s">
        <v>244</v>
      </c>
      <c r="C226" s="67" t="s">
        <v>1535</v>
      </c>
      <c r="D226" s="68">
        <v>3</v>
      </c>
      <c r="E226" s="69" t="s">
        <v>132</v>
      </c>
      <c r="F226" s="70">
        <v>32</v>
      </c>
      <c r="G226" s="67"/>
      <c r="H226" s="71"/>
      <c r="I226" s="72"/>
      <c r="J226" s="72"/>
      <c r="K226" s="34" t="s">
        <v>66</v>
      </c>
      <c r="L226" s="80">
        <v>226</v>
      </c>
      <c r="M226" s="80"/>
      <c r="N226" s="74"/>
      <c r="O226" s="82" t="s">
        <v>311</v>
      </c>
      <c r="P226" s="84">
        <v>43514.83677083333</v>
      </c>
      <c r="Q226" s="82" t="s">
        <v>1593</v>
      </c>
      <c r="R226" s="82"/>
      <c r="S226" s="82"/>
      <c r="T226" s="82"/>
      <c r="U226" s="82"/>
      <c r="V226" s="86" t="s">
        <v>1349</v>
      </c>
      <c r="W226" s="84">
        <v>43514.83677083333</v>
      </c>
      <c r="X226" s="86" t="s">
        <v>1641</v>
      </c>
      <c r="Y226" s="82"/>
      <c r="Z226" s="82"/>
      <c r="AA226" s="88" t="s">
        <v>859</v>
      </c>
      <c r="AB226" s="88" t="s">
        <v>1649</v>
      </c>
      <c r="AC226" s="82" t="b">
        <v>0</v>
      </c>
      <c r="AD226" s="82">
        <v>0</v>
      </c>
      <c r="AE226" s="88" t="s">
        <v>913</v>
      </c>
      <c r="AF226" s="82" t="b">
        <v>0</v>
      </c>
      <c r="AG226" s="82" t="s">
        <v>914</v>
      </c>
      <c r="AH226" s="82"/>
      <c r="AI226" s="88" t="s">
        <v>879</v>
      </c>
      <c r="AJ226" s="82" t="b">
        <v>0</v>
      </c>
      <c r="AK226" s="82">
        <v>0</v>
      </c>
      <c r="AL226" s="88" t="s">
        <v>879</v>
      </c>
      <c r="AM226" s="82" t="s">
        <v>931</v>
      </c>
      <c r="AN226" s="82" t="b">
        <v>0</v>
      </c>
      <c r="AO226" s="88" t="s">
        <v>1649</v>
      </c>
      <c r="AP226" s="82" t="s">
        <v>1656</v>
      </c>
      <c r="AQ226" s="82">
        <v>0</v>
      </c>
      <c r="AR226" s="82">
        <v>0</v>
      </c>
      <c r="AS226" s="82"/>
      <c r="AT226" s="82"/>
      <c r="AU226" s="82"/>
      <c r="AV226" s="82"/>
      <c r="AW226" s="82"/>
      <c r="AX226" s="82"/>
      <c r="AY226" s="82"/>
      <c r="AZ226" s="82"/>
      <c r="BA226" s="79">
        <v>1</v>
      </c>
      <c r="BB226" s="81" t="str">
        <f>REPLACE(INDEX(GroupVertices[Group],MATCH(Edges[[#This Row],[Vertex 1]],GroupVertices[Vertex],0)),1,1,"")</f>
        <v>6</v>
      </c>
      <c r="BC226" s="81" t="str">
        <f>REPLACE(INDEX(GroupVertices[Group],MATCH(Edges[[#This Row],[Vertex 2]],GroupVertices[Vertex],0)),1,1,"")</f>
        <v>6</v>
      </c>
      <c r="BD226" s="48">
        <v>1</v>
      </c>
      <c r="BE226" s="49">
        <v>2.7027027027027026</v>
      </c>
      <c r="BF226" s="48">
        <v>0</v>
      </c>
      <c r="BG226" s="49">
        <v>0</v>
      </c>
      <c r="BH226" s="123"/>
      <c r="BI226" s="123"/>
      <c r="BJ226" s="48">
        <v>36</v>
      </c>
      <c r="BK226" s="49">
        <v>97.29729729729729</v>
      </c>
      <c r="BL226" s="48">
        <v>37</v>
      </c>
      <c r="BM226" s="48">
        <v>0</v>
      </c>
      <c r="BN226" s="49">
        <v>0</v>
      </c>
    </row>
    <row r="227" spans="1:66" ht="15">
      <c r="A227" s="66" t="s">
        <v>256</v>
      </c>
      <c r="B227" s="66" t="s">
        <v>256</v>
      </c>
      <c r="C227" s="67" t="s">
        <v>1535</v>
      </c>
      <c r="D227" s="68">
        <v>3</v>
      </c>
      <c r="E227" s="69" t="s">
        <v>132</v>
      </c>
      <c r="F227" s="70">
        <v>32</v>
      </c>
      <c r="G227" s="67"/>
      <c r="H227" s="71"/>
      <c r="I227" s="72"/>
      <c r="J227" s="72"/>
      <c r="K227" s="34" t="s">
        <v>65</v>
      </c>
      <c r="L227" s="80">
        <v>227</v>
      </c>
      <c r="M227" s="80"/>
      <c r="N227" s="74"/>
      <c r="O227" s="82" t="s">
        <v>196</v>
      </c>
      <c r="P227" s="84">
        <v>43506.41744212963</v>
      </c>
      <c r="Q227" s="82" t="s">
        <v>1595</v>
      </c>
      <c r="R227" s="86" t="s">
        <v>1599</v>
      </c>
      <c r="S227" s="82" t="s">
        <v>473</v>
      </c>
      <c r="T227" s="82" t="s">
        <v>1606</v>
      </c>
      <c r="U227" s="82"/>
      <c r="V227" s="86" t="s">
        <v>574</v>
      </c>
      <c r="W227" s="84">
        <v>43506.41744212963</v>
      </c>
      <c r="X227" s="86" t="s">
        <v>1643</v>
      </c>
      <c r="Y227" s="82"/>
      <c r="Z227" s="82"/>
      <c r="AA227" s="88" t="s">
        <v>866</v>
      </c>
      <c r="AB227" s="82"/>
      <c r="AC227" s="82" t="b">
        <v>0</v>
      </c>
      <c r="AD227" s="82">
        <v>14</v>
      </c>
      <c r="AE227" s="88" t="s">
        <v>879</v>
      </c>
      <c r="AF227" s="82" t="b">
        <v>1</v>
      </c>
      <c r="AG227" s="82" t="s">
        <v>914</v>
      </c>
      <c r="AH227" s="82"/>
      <c r="AI227" s="88" t="s">
        <v>1652</v>
      </c>
      <c r="AJ227" s="82" t="b">
        <v>0</v>
      </c>
      <c r="AK227" s="82">
        <v>0</v>
      </c>
      <c r="AL227" s="88" t="s">
        <v>879</v>
      </c>
      <c r="AM227" s="82" t="s">
        <v>930</v>
      </c>
      <c r="AN227" s="82" t="b">
        <v>0</v>
      </c>
      <c r="AO227" s="88" t="s">
        <v>866</v>
      </c>
      <c r="AP227" s="82" t="s">
        <v>1656</v>
      </c>
      <c r="AQ227" s="82">
        <v>0</v>
      </c>
      <c r="AR227" s="82">
        <v>0</v>
      </c>
      <c r="AS227" s="82"/>
      <c r="AT227" s="82"/>
      <c r="AU227" s="82"/>
      <c r="AV227" s="82"/>
      <c r="AW227" s="82"/>
      <c r="AX227" s="82"/>
      <c r="AY227" s="82"/>
      <c r="AZ227" s="82"/>
      <c r="BA227" s="79">
        <v>1</v>
      </c>
      <c r="BB227" s="81" t="str">
        <f>REPLACE(INDEX(GroupVertices[Group],MATCH(Edges[[#This Row],[Vertex 1]],GroupVertices[Vertex],0)),1,1,"")</f>
        <v>1</v>
      </c>
      <c r="BC227" s="81" t="str">
        <f>REPLACE(INDEX(GroupVertices[Group],MATCH(Edges[[#This Row],[Vertex 2]],GroupVertices[Vertex],0)),1,1,"")</f>
        <v>1</v>
      </c>
      <c r="BD227" s="48">
        <v>1</v>
      </c>
      <c r="BE227" s="49">
        <v>2.127659574468085</v>
      </c>
      <c r="BF227" s="48">
        <v>3</v>
      </c>
      <c r="BG227" s="49">
        <v>6.382978723404255</v>
      </c>
      <c r="BH227" s="123"/>
      <c r="BI227" s="123"/>
      <c r="BJ227" s="48">
        <v>43</v>
      </c>
      <c r="BK227" s="49">
        <v>91.48936170212765</v>
      </c>
      <c r="BL227" s="48">
        <v>47</v>
      </c>
      <c r="BM227" s="48">
        <v>0</v>
      </c>
      <c r="BN227" s="49">
        <v>0</v>
      </c>
    </row>
    <row r="228" spans="1:66" ht="15">
      <c r="A228" s="90" t="s">
        <v>299</v>
      </c>
      <c r="B228" s="90" t="s">
        <v>299</v>
      </c>
      <c r="C228" s="91" t="s">
        <v>1535</v>
      </c>
      <c r="D228" s="92">
        <v>3</v>
      </c>
      <c r="E228" s="126" t="s">
        <v>132</v>
      </c>
      <c r="F228" s="93">
        <v>32</v>
      </c>
      <c r="G228" s="91"/>
      <c r="H228" s="94"/>
      <c r="I228" s="95"/>
      <c r="J228" s="95"/>
      <c r="K228" s="34" t="s">
        <v>65</v>
      </c>
      <c r="L228" s="127">
        <v>228</v>
      </c>
      <c r="M228" s="127"/>
      <c r="N228" s="103"/>
      <c r="O228" s="128" t="s">
        <v>196</v>
      </c>
      <c r="P228" s="130">
        <v>43506.17128472222</v>
      </c>
      <c r="Q228" s="128" t="s">
        <v>1596</v>
      </c>
      <c r="R228" s="128"/>
      <c r="S228" s="128"/>
      <c r="T228" s="128"/>
      <c r="U228" s="131" t="s">
        <v>1615</v>
      </c>
      <c r="V228" s="131" t="s">
        <v>1615</v>
      </c>
      <c r="W228" s="130">
        <v>43506.17128472222</v>
      </c>
      <c r="X228" s="131" t="s">
        <v>1644</v>
      </c>
      <c r="Y228" s="128"/>
      <c r="Z228" s="128"/>
      <c r="AA228" s="132" t="s">
        <v>861</v>
      </c>
      <c r="AB228" s="128"/>
      <c r="AC228" s="128" t="b">
        <v>0</v>
      </c>
      <c r="AD228" s="128">
        <v>1090</v>
      </c>
      <c r="AE228" s="132" t="s">
        <v>879</v>
      </c>
      <c r="AF228" s="128" t="b">
        <v>0</v>
      </c>
      <c r="AG228" s="128" t="s">
        <v>914</v>
      </c>
      <c r="AH228" s="128"/>
      <c r="AI228" s="132" t="s">
        <v>879</v>
      </c>
      <c r="AJ228" s="128" t="b">
        <v>0</v>
      </c>
      <c r="AK228" s="128">
        <v>111</v>
      </c>
      <c r="AL228" s="132" t="s">
        <v>879</v>
      </c>
      <c r="AM228" s="128" t="s">
        <v>930</v>
      </c>
      <c r="AN228" s="128" t="b">
        <v>0</v>
      </c>
      <c r="AO228" s="132" t="s">
        <v>861</v>
      </c>
      <c r="AP228" s="128" t="s">
        <v>1656</v>
      </c>
      <c r="AQ228" s="128">
        <v>0</v>
      </c>
      <c r="AR228" s="128">
        <v>0</v>
      </c>
      <c r="AS228" s="128"/>
      <c r="AT228" s="128"/>
      <c r="AU228" s="128"/>
      <c r="AV228" s="128"/>
      <c r="AW228" s="128"/>
      <c r="AX228" s="128"/>
      <c r="AY228" s="128"/>
      <c r="AZ228" s="128"/>
      <c r="BA228" s="129">
        <v>1</v>
      </c>
      <c r="BB228" s="81" t="str">
        <f>REPLACE(INDEX(GroupVertices[Group],MATCH(Edges[[#This Row],[Vertex 1]],GroupVertices[Vertex],0)),1,1,"")</f>
        <v>1</v>
      </c>
      <c r="BC228" s="81" t="str">
        <f>REPLACE(INDEX(GroupVertices[Group],MATCH(Edges[[#This Row],[Vertex 2]],GroupVertices[Vertex],0)),1,1,"")</f>
        <v>1</v>
      </c>
      <c r="BD228" s="48">
        <v>0</v>
      </c>
      <c r="BE228" s="49">
        <v>0</v>
      </c>
      <c r="BF228" s="48">
        <v>0</v>
      </c>
      <c r="BG228" s="49">
        <v>0</v>
      </c>
      <c r="BH228" s="65"/>
      <c r="BI228" s="65"/>
      <c r="BJ228" s="48">
        <v>50</v>
      </c>
      <c r="BK228" s="49">
        <v>100</v>
      </c>
      <c r="BL228" s="48">
        <v>50</v>
      </c>
      <c r="BM228" s="48">
        <v>0</v>
      </c>
      <c r="BN228" s="49">
        <v>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8"/>
    <dataValidation allowBlank="1" showErrorMessage="1" sqref="N2:N2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8"/>
    <dataValidation allowBlank="1" showInputMessage="1" promptTitle="Edge Color" prompt="To select an optional edge color, right-click and select Select Color on the right-click menu." sqref="C3:C228"/>
    <dataValidation allowBlank="1" showInputMessage="1" promptTitle="Edge Width" prompt="Enter an optional edge width between 1 and 10." errorTitle="Invalid Edge Width" error="The optional edge width must be a whole number between 1 and 10." sqref="D3:D228"/>
    <dataValidation allowBlank="1" showInputMessage="1" promptTitle="Edge Opacity" prompt="Enter an optional edge opacity between 0 (transparent) and 100 (opaque)." errorTitle="Invalid Edge Opacity" error="The optional edge opacity must be a whole number between 0 and 10." sqref="F3:F2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8">
      <formula1>ValidEdgeVisibilities</formula1>
    </dataValidation>
    <dataValidation allowBlank="1" showInputMessage="1" showErrorMessage="1" promptTitle="Vertex 1 Name" prompt="Enter the name of the edge's first vertex." sqref="A3:A228"/>
    <dataValidation allowBlank="1" showInputMessage="1" showErrorMessage="1" promptTitle="Vertex 2 Name" prompt="Enter the name of the edge's second vertex." sqref="B3:B228"/>
    <dataValidation allowBlank="1" showInputMessage="1" showErrorMessage="1" promptTitle="Edge Label" prompt="Enter an optional edge label." errorTitle="Invalid Edge Visibility" error="You have entered an unrecognized edge visibility.  Try selecting from the drop-down list instead." sqref="H3:H2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8"/>
  </dataValidations>
  <hyperlinks>
    <hyperlink ref="R3" r:id="rId1" display="https://rover.ebay.com/rover/1/711-127632-2357-0/16?itm=153372414604&amp;user_name=jbnetauctionsnstuff&amp;spid=6115&amp;mpre=https%3A%2F%2Fwww.ebay.com%2Fitm%2F153372414604&amp;swd=3&amp;mplxParams=user_name%2Citm%2Cswd%2Cmpre%2C&amp;sojTags=du%3Dmpre%2Citm%3Ditm%2Cuser_name%3Duser_name%2Csuri%3Dsuri%2Cspid%3Dspid%2Cswd%3Dswd%2C"/>
    <hyperlink ref="R4" r:id="rId2" display="https://twitter.com/Jabil/status/1094405345294856192"/>
    <hyperlink ref="R5" r:id="rId3" display="https://twitter.com/Jabil/status/1094405345294856192"/>
    <hyperlink ref="R6" r:id="rId4" display="https://twitter.com/Jabil/status/1094405345294856192"/>
    <hyperlink ref="R7" r:id="rId5" display="https://twitter.com/Jabil/status/1094405345294856192"/>
    <hyperlink ref="R8" r:id="rId6" display="https://twitter.com/Jabil/status/1094405345294856192"/>
    <hyperlink ref="R9" r:id="rId7" display="https://twitter.com/Jabil/status/1094405345294856192"/>
    <hyperlink ref="R10" r:id="rId8" display="https://twitter.com/Jabil/status/1094405345294856192"/>
    <hyperlink ref="R11" r:id="rId9" display="https://twitter.com/Jabil/status/1094405345294856192"/>
    <hyperlink ref="R12" r:id="rId10" display="https://twitter.com/Jabil/status/1094405345294856192"/>
    <hyperlink ref="R13" r:id="rId11" display="https://twitter.com/Jabil/status/1094405345294856192"/>
    <hyperlink ref="R14" r:id="rId12" display="https://twitter.com/Jabil/status/1094405345294856192"/>
    <hyperlink ref="R15" r:id="rId13" display="https://twitter.com/Jabil/status/1094405345294856192"/>
    <hyperlink ref="R16" r:id="rId14" display="https://twitter.com/Jabil/status/1094405345294856192"/>
    <hyperlink ref="R17" r:id="rId15" display="https://twitter.com/Jabil/status/1094405345294856192"/>
    <hyperlink ref="R18" r:id="rId16" display="https://twitter.com/Jabil/status/1094405345294856192"/>
    <hyperlink ref="R19" r:id="rId17" display="https://twitter.com/Jabil/status/1094405345294856192"/>
    <hyperlink ref="R20" r:id="rId18" display="https://twitter.com/Jabil/status/1094405345294856192"/>
    <hyperlink ref="R21" r:id="rId19" display="https://twitter.com/Jabil/status/1094405345294856192"/>
    <hyperlink ref="R22" r:id="rId20" display="https://twitter.com/Jabil/status/1094405345294856192"/>
    <hyperlink ref="R23" r:id="rId21" display="https://www.diabetestechnology.org/surveillance.shtml"/>
    <hyperlink ref="R24" r:id="rId22" display="https://www.diabetestechnology.org/surveillance.shtml"/>
    <hyperlink ref="R25" r:id="rId23" display="https://www.diabetestechnology.org/surveillance.shtml"/>
    <hyperlink ref="R27" r:id="rId24" display="https://diabetes-leben.com/2018/01/40-diabetes-sprueche-die-du-kennen-solltest.html"/>
    <hyperlink ref="R28" r:id="rId25" display="https://www.mein-buntes-leben.de/ilkas-tipps-rund-um-diabetes-und-wintersport?utm_source=winterurlaub-auf-der-piste&amp;utm_medium=MBL-2018&amp;utm_campaign=Twitter-Post"/>
    <hyperlink ref="R31" r:id="rId26" display="https://www.bhinneka.com/promo/alat-cek-gula-darah?utm_source=bhinneka+twitter&amp;utm_medium=social+o&amp;utm_campaign=n+cek+gula+darah+mudah+dari+rumah"/>
    <hyperlink ref="R32" r:id="rId27" display="https://beyondtype2.org/test-strip-subscription-guide/"/>
    <hyperlink ref="R50" r:id="rId28" display="https://www.nummer1diabetesapp.nl/"/>
    <hyperlink ref="R51" r:id="rId29" display="https://www.accu-chek.nl/ervaringen/met-mysugr-krijg-ik-grip-op-mijn-diabetes"/>
    <hyperlink ref="R54" r:id="rId30" display="https://www.facebook.com/AccuChekNederland/?ref=settings"/>
    <hyperlink ref="R55" r:id="rId31" display="https://www.accu-chek.nl/meters/mobile"/>
    <hyperlink ref="R60" r:id="rId3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1" r:id="rId3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2" r:id="rId34"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63" r:id="rId3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64" r:id="rId36"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65" r:id="rId37"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85" r:id="rId38" display="https://www.accu-chek.co.uk/contact-accu-chek-uk-and-roi"/>
    <hyperlink ref="R86" r:id="rId39" display="http://main.diabetes.org/site/PageServer?pagename=ADA_Town_Hall_Webinars&amp;utm_source=national&amp;utm_medium=vanity&amp;utm_campaign=living%20with%20diabetes&amp;utm_term=experts&amp;s_src=vanity&amp;s_subsrc=experts"/>
    <hyperlink ref="R90" r:id="rId40" display="https://lfacinternational.org/sparearose/"/>
    <hyperlink ref="R99" r:id="rId41" display="https://www.healthline.com/diabetesmine/spare-rose-diabetes-insulin-access-2019#1"/>
    <hyperlink ref="R100" r:id="rId42" display="https://twitter.com/DiabetesMine/status/1094966789233131521"/>
    <hyperlink ref="R101" r:id="rId43" display="https://www.healthline.com/diabetesmine/spare-rose-diabetes-insulin-access-2019#1"/>
    <hyperlink ref="R104" r:id="rId44" display="https://www.accu-chek.co.uk/contact-accu-chek-uk-and-roi"/>
    <hyperlink ref="R105" r:id="rId45" display="https://mysugr.com/spare-a-rose-save-a-child/"/>
    <hyperlink ref="R106" r:id="rId46" display="https://mysugr.com/spare-a-rose-save-a-child/"/>
    <hyperlink ref="R107" r:id="rId47" display="https://mysugr.com/spare-a-rose-save-a-child/"/>
    <hyperlink ref="R108" r:id="rId48" display="https://lfacinternational.org/sparearose/"/>
    <hyperlink ref="R112" r:id="rId49" display="https://inspiration.accu-chek.com/story/spare-rose-0"/>
    <hyperlink ref="R128" r:id="rId50" display="https://accuchek.custhelp.com/app/chat/chat_launch"/>
    <hyperlink ref="R130" r:id="rId51" display="https://www.instagram.com/p/Bt_wMU5hE0N/?utm_source=ig_twitter_share&amp;igshid=10razoxerl1pq"/>
    <hyperlink ref="R138" r:id="rId52" display="https://twitter.com/BeyondType2/status/1097505266998890496"/>
    <hyperlink ref="R145" r:id="rId53" display="https://inspiration.accu-chek.com/story/spare-rose-0"/>
    <hyperlink ref="R160" r:id="rId54" display="https://www.accu-chek.com/chat-live-now"/>
    <hyperlink ref="R161" r:id="rId55" display="https://twitter.com/diabetessisters/status/1095043599320973320"/>
    <hyperlink ref="R162" r:id="rId56" display="https://inspiration.accu-chek.com/"/>
    <hyperlink ref="R163" r:id="rId57" display="https://twitter.com/BeyondType1/status/1096014451319492608"/>
    <hyperlink ref="R166" r:id="rId58" display="https://twitter.com/BeyondType2/status/1096126035190411264"/>
    <hyperlink ref="R169" r:id="rId59" display="https://www.accu-chek.cl/microsites/accu-chek-connect"/>
    <hyperlink ref="R173" r:id="rId60"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4" r:id="rId6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5" r:id="rId6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6" r:id="rId6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77" r:id="rId64"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78" r:id="rId6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79" r:id="rId66"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80" r:id="rId67"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81" r:id="rId68"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R182" r:id="rId69"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183" r:id="rId70"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U31" r:id="rId71" display="https://pbs.twimg.com/media/Dzg-y6TV4AAiY2a.jpg"/>
    <hyperlink ref="U50" r:id="rId72" display="https://pbs.twimg.com/media/DypHAzbXgAAp0Uz.jpg"/>
    <hyperlink ref="U51" r:id="rId73" display="https://pbs.twimg.com/media/DypHTi1XcAAfwi9.jpg"/>
    <hyperlink ref="U52" r:id="rId74" display="https://pbs.twimg.com/media/DypHkO6WoAAxSd3.jpg"/>
    <hyperlink ref="U53" r:id="rId75" display="https://pbs.twimg.com/media/DypH4pxXQAA76uS.jpg"/>
    <hyperlink ref="U55" r:id="rId76" display="https://pbs.twimg.com/media/DypINEmWsAAF1wC.jpg"/>
    <hyperlink ref="U57" r:id="rId77" display="https://pbs.twimg.com/media/DzRm-NUX0AAkpLg.jpg"/>
    <hyperlink ref="U58" r:id="rId78" display="https://pbs.twimg.com/media/DzmSb6IWwAIr5Si.jpg"/>
    <hyperlink ref="U59" r:id="rId79" display="https://pbs.twimg.com/media/DzxikeGW0AE9jaz.jpg"/>
    <hyperlink ref="U86" r:id="rId80" display="https://pbs.twimg.com/media/DzI0-yyXcAcH8Sd.jpg"/>
    <hyperlink ref="U90" r:id="rId81" display="https://pbs.twimg.com/media/DylVpVRUUAU7b46.jpg"/>
    <hyperlink ref="U96" r:id="rId82" display="https://pbs.twimg.com/tweet_video_thumb/DzJFdsBU8AA2_q1.jpg"/>
    <hyperlink ref="U99" r:id="rId83" display="https://pbs.twimg.com/media/DzIOPCjWoAE-0rb.jpg"/>
    <hyperlink ref="U112" r:id="rId84" display="https://pbs.twimg.com/media/DzNc3_lUcAMDu8g.jpg"/>
    <hyperlink ref="U144" r:id="rId85" display="https://pbs.twimg.com/media/DzxCAZ7XcAIEZM7.jpg"/>
    <hyperlink ref="U145" r:id="rId86" display="https://pbs.twimg.com/media/DzNc3_lUcAMDu8g.jpg"/>
    <hyperlink ref="U148" r:id="rId87" display="https://pbs.twimg.com/media/DzxCAZ7XcAIEZM7.jpg"/>
    <hyperlink ref="U154" r:id="rId88" display="https://pbs.twimg.com/tweet_video_thumb/Dzxod15WkAQNErC.jpg"/>
    <hyperlink ref="U162" r:id="rId89" display="https://pbs.twimg.com/media/DzJ7ya_VsAE03ZE.jpg"/>
    <hyperlink ref="U167" r:id="rId90" display="https://pbs.twimg.com/media/Dzt7ISgWoAE3Ikd.jpg"/>
    <hyperlink ref="U168" r:id="rId91" display="https://pbs.twimg.com/media/Dylcr-sXgAEdj8q.jpg"/>
    <hyperlink ref="U169" r:id="rId92" display="https://pbs.twimg.com/media/DzKDITCW0AM5RDM.jpg"/>
    <hyperlink ref="U170" r:id="rId93" display="https://pbs.twimg.com/media/DzS-KoRW0AAIWYS.jpg"/>
    <hyperlink ref="V3" r:id="rId94" display="http://pbs.twimg.com/profile_images/938126381837357057/IGICXKTA_normal.jpg"/>
    <hyperlink ref="V4" r:id="rId95" display="http://pbs.twimg.com/profile_images/781615325976662017/M-GoZjJE_normal.jpg"/>
    <hyperlink ref="V5" r:id="rId96" display="http://pbs.twimg.com/profile_images/781615325976662017/M-GoZjJE_normal.jpg"/>
    <hyperlink ref="V6" r:id="rId97" display="http://pbs.twimg.com/profile_images/781615325976662017/M-GoZjJE_normal.jpg"/>
    <hyperlink ref="V7" r:id="rId98" display="http://pbs.twimg.com/profile_images/781615325976662017/M-GoZjJE_normal.jpg"/>
    <hyperlink ref="V8" r:id="rId99" display="http://pbs.twimg.com/profile_images/781615325976662017/M-GoZjJE_normal.jpg"/>
    <hyperlink ref="V9" r:id="rId100" display="http://pbs.twimg.com/profile_images/781615325976662017/M-GoZjJE_normal.jpg"/>
    <hyperlink ref="V10" r:id="rId101" display="http://pbs.twimg.com/profile_images/781615325976662017/M-GoZjJE_normal.jpg"/>
    <hyperlink ref="V11" r:id="rId102" display="http://pbs.twimg.com/profile_images/781615325976662017/M-GoZjJE_normal.jpg"/>
    <hyperlink ref="V12" r:id="rId103" display="http://pbs.twimg.com/profile_images/781615325976662017/M-GoZjJE_normal.jpg"/>
    <hyperlink ref="V13" r:id="rId104" display="http://pbs.twimg.com/profile_images/781615325976662017/M-GoZjJE_normal.jpg"/>
    <hyperlink ref="V14" r:id="rId105" display="http://pbs.twimg.com/profile_images/781615325976662017/M-GoZjJE_normal.jpg"/>
    <hyperlink ref="V15" r:id="rId106" display="http://pbs.twimg.com/profile_images/781615325976662017/M-GoZjJE_normal.jpg"/>
    <hyperlink ref="V16" r:id="rId107" display="http://pbs.twimg.com/profile_images/781615325976662017/M-GoZjJE_normal.jpg"/>
    <hyperlink ref="V17" r:id="rId108" display="http://pbs.twimg.com/profile_images/781615325976662017/M-GoZjJE_normal.jpg"/>
    <hyperlink ref="V18" r:id="rId109" display="http://pbs.twimg.com/profile_images/781615325976662017/M-GoZjJE_normal.jpg"/>
    <hyperlink ref="V19" r:id="rId110" display="http://pbs.twimg.com/profile_images/781615325976662017/M-GoZjJE_normal.jpg"/>
    <hyperlink ref="V20" r:id="rId111" display="http://pbs.twimg.com/profile_images/781615325976662017/M-GoZjJE_normal.jpg"/>
    <hyperlink ref="V21" r:id="rId112" display="http://pbs.twimg.com/profile_images/781615325976662017/M-GoZjJE_normal.jpg"/>
    <hyperlink ref="V22" r:id="rId113" display="http://pbs.twimg.com/profile_images/781615325976662017/M-GoZjJE_normal.jpg"/>
    <hyperlink ref="V23" r:id="rId114" display="http://pbs.twimg.com/profile_images/686209922481139717/Cf6vU7zn_normal.jpg"/>
    <hyperlink ref="V24" r:id="rId115" display="http://pbs.twimg.com/profile_images/686209922481139717/Cf6vU7zn_normal.jpg"/>
    <hyperlink ref="V25" r:id="rId116" display="http://pbs.twimg.com/profile_images/686209922481139717/Cf6vU7zn_normal.jpg"/>
    <hyperlink ref="V26" r:id="rId117" display="http://abs.twimg.com/sticky/default_profile_images/default_profile_normal.png"/>
    <hyperlink ref="V27" r:id="rId118" display="http://pbs.twimg.com/profile_images/908262706704257024/iSXH-PG1_normal.jpg"/>
    <hyperlink ref="V28" r:id="rId119" display="http://pbs.twimg.com/profile_images/908262706704257024/iSXH-PG1_normal.jpg"/>
    <hyperlink ref="V29" r:id="rId120" display="http://pbs.twimg.com/profile_images/492096852699791360/ZZTjE2_p_normal.jpeg"/>
    <hyperlink ref="V30" r:id="rId121" display="http://pbs.twimg.com/profile_images/1097325685268537344/TC2v1utr_normal.jpg"/>
    <hyperlink ref="V31" r:id="rId122" display="https://pbs.twimg.com/media/Dzg-y6TV4AAiY2a.jpg"/>
    <hyperlink ref="V32" r:id="rId123" display="http://pbs.twimg.com/profile_images/959490036877029377/z1gSzzib_normal.jpg"/>
    <hyperlink ref="V33" r:id="rId124" display="http://pbs.twimg.com/profile_images/1097266305336373249/fOSe5VzX_normal.jpg"/>
    <hyperlink ref="V34" r:id="rId125" display="http://pbs.twimg.com/profile_images/1097266305336373249/fOSe5VzX_normal.jpg"/>
    <hyperlink ref="V35" r:id="rId126" display="http://pbs.twimg.com/profile_images/618019913442045952/iwIoJrbD_normal.jpg"/>
    <hyperlink ref="V36" r:id="rId127" display="http://pbs.twimg.com/profile_images/1012011869975048193/Jy9eUhY__normal.jpg"/>
    <hyperlink ref="V37" r:id="rId128" display="http://pbs.twimg.com/profile_images/1012011869975048193/Jy9eUhY__normal.jpg"/>
    <hyperlink ref="V38" r:id="rId129" display="http://pbs.twimg.com/profile_images/1011258903403917313/8KannnG-_normal.jpg"/>
    <hyperlink ref="V39" r:id="rId130" display="http://pbs.twimg.com/profile_images/1012011869975048193/Jy9eUhY__normal.jpg"/>
    <hyperlink ref="V40" r:id="rId131" display="http://pbs.twimg.com/profile_images/1012011869975048193/Jy9eUhY__normal.jpg"/>
    <hyperlink ref="V41" r:id="rId132" display="http://pbs.twimg.com/profile_images/1011258903403917313/8KannnG-_normal.jpg"/>
    <hyperlink ref="V42" r:id="rId133" display="http://pbs.twimg.com/profile_images/1012011869975048193/Jy9eUhY__normal.jpg"/>
    <hyperlink ref="V43" r:id="rId134" display="http://pbs.twimg.com/profile_images/1012011869975048193/Jy9eUhY__normal.jpg"/>
    <hyperlink ref="V44" r:id="rId135" display="http://pbs.twimg.com/profile_images/1012011869975048193/Jy9eUhY__normal.jpg"/>
    <hyperlink ref="V45" r:id="rId136" display="http://pbs.twimg.com/profile_images/1012011869975048193/Jy9eUhY__normal.jpg"/>
    <hyperlink ref="V46" r:id="rId137" display="http://pbs.twimg.com/profile_images/1011258903403917313/8KannnG-_normal.jpg"/>
    <hyperlink ref="V47" r:id="rId138" display="http://pbs.twimg.com/profile_images/754276161178505217/ip3gkpak_normal.jpg"/>
    <hyperlink ref="V48" r:id="rId139" display="http://pbs.twimg.com/profile_images/754276161178505217/ip3gkpak_normal.jpg"/>
    <hyperlink ref="V49" r:id="rId140" display="http://pbs.twimg.com/profile_images/1075710136/facebook_profile_normal.jpg"/>
    <hyperlink ref="V50" r:id="rId141" display="https://pbs.twimg.com/media/DypHAzbXgAAp0Uz.jpg"/>
    <hyperlink ref="V51" r:id="rId142" display="https://pbs.twimg.com/media/DypHTi1XcAAfwi9.jpg"/>
    <hyperlink ref="V52" r:id="rId143" display="https://pbs.twimg.com/media/DypHkO6WoAAxSd3.jpg"/>
    <hyperlink ref="V53" r:id="rId144" display="https://pbs.twimg.com/media/DypH4pxXQAA76uS.jpg"/>
    <hyperlink ref="V54" r:id="rId145" display="http://pbs.twimg.com/profile_images/1075710136/facebook_profile_normal.jpg"/>
    <hyperlink ref="V55" r:id="rId146" display="https://pbs.twimg.com/media/DypINEmWsAAF1wC.jpg"/>
    <hyperlink ref="V56" r:id="rId147" display="http://pbs.twimg.com/profile_images/599363372778397696/KgwAoN4p_normal.jpg"/>
    <hyperlink ref="V57" r:id="rId148" display="https://pbs.twimg.com/media/DzRm-NUX0AAkpLg.jpg"/>
    <hyperlink ref="V58" r:id="rId149" display="https://pbs.twimg.com/media/DzmSb6IWwAIr5Si.jpg"/>
    <hyperlink ref="V59" r:id="rId150" display="https://pbs.twimg.com/media/DzxikeGW0AE9jaz.jpg"/>
    <hyperlink ref="V60" r:id="rId151" display="http://pbs.twimg.com/profile_images/908327820484501504/WvgTayLK_normal.jpg"/>
    <hyperlink ref="V61" r:id="rId152" display="http://pbs.twimg.com/profile_images/908327820484501504/WvgTayLK_normal.jpg"/>
    <hyperlink ref="V62" r:id="rId153" display="http://pbs.twimg.com/profile_images/908327820484501504/WvgTayLK_normal.jpg"/>
    <hyperlink ref="V63" r:id="rId154" display="http://pbs.twimg.com/profile_images/908327820484501504/WvgTayLK_normal.jpg"/>
    <hyperlink ref="V64" r:id="rId155" display="http://pbs.twimg.com/profile_images/908327820484501504/WvgTayLK_normal.jpg"/>
    <hyperlink ref="V65" r:id="rId156" display="http://pbs.twimg.com/profile_images/908327820484501504/WvgTayLK_normal.jpg"/>
    <hyperlink ref="V66" r:id="rId157" display="http://pbs.twimg.com/profile_images/793498273403199488/OoFtxree_normal.jpg"/>
    <hyperlink ref="V67" r:id="rId158" display="http://pbs.twimg.com/profile_images/1075029961654833152/d3wT-BwI_normal.jpg"/>
    <hyperlink ref="V68" r:id="rId159" display="http://pbs.twimg.com/profile_images/1051582385760989186/QTj-PfZt_normal.jpg"/>
    <hyperlink ref="V69" r:id="rId160" display="http://pbs.twimg.com/profile_images/1051582385760989186/QTj-PfZt_normal.jpg"/>
    <hyperlink ref="V70" r:id="rId161" display="http://pbs.twimg.com/profile_images/1051582385760989186/QTj-PfZt_normal.jpg"/>
    <hyperlink ref="V71" r:id="rId162" display="http://pbs.twimg.com/profile_images/793498273403199488/OoFtxree_normal.jpg"/>
    <hyperlink ref="V72" r:id="rId163" display="http://pbs.twimg.com/profile_images/793498273403199488/OoFtxree_normal.jpg"/>
    <hyperlink ref="V73" r:id="rId164" display="http://pbs.twimg.com/profile_images/1075029961654833152/d3wT-BwI_normal.jpg"/>
    <hyperlink ref="V74" r:id="rId165" display="http://pbs.twimg.com/profile_images/1075029961654833152/d3wT-BwI_normal.jpg"/>
    <hyperlink ref="V75" r:id="rId166" display="http://pbs.twimg.com/profile_images/1051582385760989186/QTj-PfZt_normal.jpg"/>
    <hyperlink ref="V76" r:id="rId167" display="http://pbs.twimg.com/profile_images/1051582385760989186/QTj-PfZt_normal.jpg"/>
    <hyperlink ref="V77" r:id="rId168" display="http://pbs.twimg.com/profile_images/1051582385760989186/QTj-PfZt_normal.jpg"/>
    <hyperlink ref="V78" r:id="rId169" display="http://pbs.twimg.com/profile_images/793498273403199488/OoFtxree_normal.jpg"/>
    <hyperlink ref="V79" r:id="rId170" display="http://pbs.twimg.com/profile_images/793498273403199488/OoFtxree_normal.jpg"/>
    <hyperlink ref="V80" r:id="rId171" display="http://pbs.twimg.com/profile_images/1051582385760989186/QTj-PfZt_normal.jpg"/>
    <hyperlink ref="V81" r:id="rId172" display="http://pbs.twimg.com/profile_images/1051582385760989186/QTj-PfZt_normal.jpg"/>
    <hyperlink ref="V82" r:id="rId173" display="http://pbs.twimg.com/profile_images/1051582385760989186/QTj-PfZt_normal.jpg"/>
    <hyperlink ref="V83" r:id="rId174" display="http://pbs.twimg.com/profile_images/793498273403199488/OoFtxree_normal.jpg"/>
    <hyperlink ref="V84" r:id="rId175" display="http://pbs.twimg.com/profile_images/793498273403199488/OoFtxree_normal.jpg"/>
    <hyperlink ref="V85" r:id="rId176" display="http://pbs.twimg.com/profile_images/793498273403199488/OoFtxree_normal.jpg"/>
    <hyperlink ref="V86" r:id="rId177" display="https://pbs.twimg.com/media/DzI0-yyXcAcH8Sd.jpg"/>
    <hyperlink ref="V87" r:id="rId178" display="http://pbs.twimg.com/profile_images/793498273403199488/OoFtxree_normal.jpg"/>
    <hyperlink ref="V88" r:id="rId179" display="http://pbs.twimg.com/profile_images/761385095387152384/wjq3K-W__normal.jpg"/>
    <hyperlink ref="V89" r:id="rId180" display="http://pbs.twimg.com/profile_images/793498273403199488/OoFtxree_normal.jpg"/>
    <hyperlink ref="V90" r:id="rId181" display="https://pbs.twimg.com/media/DylVpVRUUAU7b46.jpg"/>
    <hyperlink ref="V91" r:id="rId182" display="http://pbs.twimg.com/profile_images/793498273403199488/OoFtxree_normal.jpg"/>
    <hyperlink ref="V92" r:id="rId183" display="http://pbs.twimg.com/profile_images/793498273403199488/OoFtxree_normal.jpg"/>
    <hyperlink ref="V93" r:id="rId184" display="http://pbs.twimg.com/profile_images/793498273403199488/OoFtxree_normal.jpg"/>
    <hyperlink ref="V94" r:id="rId185" display="http://pbs.twimg.com/profile_images/1088387094462877697/DxP6bQne_normal.jpg"/>
    <hyperlink ref="V95" r:id="rId186" display="http://pbs.twimg.com/profile_images/1088387094462877697/DxP6bQne_normal.jpg"/>
    <hyperlink ref="V96" r:id="rId187" display="https://pbs.twimg.com/tweet_video_thumb/DzJFdsBU8AA2_q1.jpg"/>
    <hyperlink ref="V97" r:id="rId188" display="http://pbs.twimg.com/profile_images/793498273403199488/OoFtxree_normal.jpg"/>
    <hyperlink ref="V98" r:id="rId189" display="http://pbs.twimg.com/profile_images/793498273403199488/OoFtxree_normal.jpg"/>
    <hyperlink ref="V99" r:id="rId190" display="https://pbs.twimg.com/media/DzIOPCjWoAE-0rb.jpg"/>
    <hyperlink ref="V100" r:id="rId191" display="http://pbs.twimg.com/profile_images/793498273403199488/OoFtxree_normal.jpg"/>
    <hyperlink ref="V101" r:id="rId192" display="http://pbs.twimg.com/profile_images/793498273403199488/OoFtxree_normal.jpg"/>
    <hyperlink ref="V102" r:id="rId193" display="http://pbs.twimg.com/profile_images/74119015/avatar7485_1.gif_normal.jpeg"/>
    <hyperlink ref="V103" r:id="rId194" display="http://pbs.twimg.com/profile_images/74119015/avatar7485_1.gif_normal.jpeg"/>
    <hyperlink ref="V104" r:id="rId195" display="http://pbs.twimg.com/profile_images/793498273403199488/OoFtxree_normal.jpg"/>
    <hyperlink ref="V105" r:id="rId196" display="http://pbs.twimg.com/profile_images/762454744094822401/NWoCkYPy_normal.jpg"/>
    <hyperlink ref="V106" r:id="rId197" display="http://pbs.twimg.com/profile_images/793498273403199488/OoFtxree_normal.jpg"/>
    <hyperlink ref="V107" r:id="rId198" display="http://pbs.twimg.com/profile_images/901170317749571585/wdLRMqgZ_normal.jpg"/>
    <hyperlink ref="V108" r:id="rId199" display="http://pbs.twimg.com/profile_images/901170317749571585/wdLRMqgZ_normal.jpg"/>
    <hyperlink ref="V109" r:id="rId200" display="http://pbs.twimg.com/profile_images/901170317749571585/wdLRMqgZ_normal.jpg"/>
    <hyperlink ref="V110" r:id="rId201" display="http://pbs.twimg.com/profile_images/901170317749571585/wdLRMqgZ_normal.jpg"/>
    <hyperlink ref="V111" r:id="rId202" display="http://pbs.twimg.com/profile_images/793498273403199488/OoFtxree_normal.jpg"/>
    <hyperlink ref="V112" r:id="rId203" display="https://pbs.twimg.com/media/DzNc3_lUcAMDu8g.jpg"/>
    <hyperlink ref="V113" r:id="rId204" display="http://pbs.twimg.com/profile_images/793498273403199488/OoFtxree_normal.jpg"/>
    <hyperlink ref="V114" r:id="rId205" display="http://pbs.twimg.com/profile_images/793498273403199488/OoFtxree_normal.jpg"/>
    <hyperlink ref="V115" r:id="rId206" display="http://pbs.twimg.com/profile_images/793498273403199488/OoFtxree_normal.jpg"/>
    <hyperlink ref="V116" r:id="rId207" display="http://pbs.twimg.com/profile_images/793498273403199488/OoFtxree_normal.jpg"/>
    <hyperlink ref="V117" r:id="rId208" display="http://pbs.twimg.com/profile_images/793498273403199488/OoFtxree_normal.jpg"/>
    <hyperlink ref="V118" r:id="rId209" display="http://pbs.twimg.com/profile_images/1046536445672865792/1ZQM9lNr_normal.jpg"/>
    <hyperlink ref="V119" r:id="rId210" display="http://pbs.twimg.com/profile_images/793498273403199488/OoFtxree_normal.jpg"/>
    <hyperlink ref="V120" r:id="rId211" display="http://pbs.twimg.com/profile_images/793498273403199488/OoFtxree_normal.jpg"/>
    <hyperlink ref="V121" r:id="rId212" display="http://pbs.twimg.com/profile_images/793498273403199488/OoFtxree_normal.jpg"/>
    <hyperlink ref="V122" r:id="rId213" display="http://pbs.twimg.com/profile_images/887996557286666240/9U9sDjxr_normal.jpg"/>
    <hyperlink ref="V123" r:id="rId214" display="http://pbs.twimg.com/profile_images/793498273403199488/OoFtxree_normal.jpg"/>
    <hyperlink ref="V124" r:id="rId215" display="http://pbs.twimg.com/profile_images/793498273403199488/OoFtxree_normal.jpg"/>
    <hyperlink ref="V125" r:id="rId216" display="http://pbs.twimg.com/profile_images/1063194030111113216/-IKLo02r_normal.jpg"/>
    <hyperlink ref="V126" r:id="rId217" display="http://pbs.twimg.com/profile_images/1063194030111113216/-IKLo02r_normal.jpg"/>
    <hyperlink ref="V127" r:id="rId218" display="http://pbs.twimg.com/profile_images/1063194030111113216/-IKLo02r_normal.jpg"/>
    <hyperlink ref="V128" r:id="rId219" display="http://pbs.twimg.com/profile_images/793498273403199488/OoFtxree_normal.jpg"/>
    <hyperlink ref="V129" r:id="rId220" display="http://pbs.twimg.com/profile_images/793498273403199488/OoFtxree_normal.jpg"/>
    <hyperlink ref="V130" r:id="rId221" display="http://pbs.twimg.com/profile_images/1017076004102303744/Ee4VXFgL_normal.jpg"/>
    <hyperlink ref="V131" r:id="rId222" display="http://pbs.twimg.com/profile_images/793498273403199488/OoFtxree_normal.jpg"/>
    <hyperlink ref="V132" r:id="rId223" display="http://pbs.twimg.com/profile_images/1084920961361600512/XEq12JCQ_normal.jpg"/>
    <hyperlink ref="V133" r:id="rId224" display="http://pbs.twimg.com/profile_images/1084920961361600512/XEq12JCQ_normal.jpg"/>
    <hyperlink ref="V134" r:id="rId225" display="http://pbs.twimg.com/profile_images/1084920961361600512/XEq12JCQ_normal.jpg"/>
    <hyperlink ref="V135" r:id="rId226" display="http://pbs.twimg.com/profile_images/793498273403199488/OoFtxree_normal.jpg"/>
    <hyperlink ref="V136" r:id="rId227" display="http://pbs.twimg.com/profile_images/793498273403199488/OoFtxree_normal.jpg"/>
    <hyperlink ref="V137" r:id="rId228" display="http://pbs.twimg.com/profile_images/793498273403199488/OoFtxree_normal.jpg"/>
    <hyperlink ref="V138" r:id="rId229" display="http://pbs.twimg.com/profile_images/793498273403199488/OoFtxree_normal.jpg"/>
    <hyperlink ref="V139" r:id="rId230" display="http://pbs.twimg.com/profile_images/599363372778397696/KgwAoN4p_normal.jpg"/>
    <hyperlink ref="V140" r:id="rId231" display="http://pbs.twimg.com/profile_images/793498273403199488/OoFtxree_normal.jpg"/>
    <hyperlink ref="V141" r:id="rId232" display="http://pbs.twimg.com/profile_images/793498273403199488/OoFtxree_normal.jpg"/>
    <hyperlink ref="V142" r:id="rId233" display="http://pbs.twimg.com/profile_images/793498273403199488/OoFtxree_normal.jpg"/>
    <hyperlink ref="V143" r:id="rId234" display="http://pbs.twimg.com/profile_images/793498273403199488/OoFtxree_normal.jpg"/>
    <hyperlink ref="V144" r:id="rId235" display="https://pbs.twimg.com/media/DzxCAZ7XcAIEZM7.jpg"/>
    <hyperlink ref="V145" r:id="rId236" display="https://pbs.twimg.com/media/DzNc3_lUcAMDu8g.jpg"/>
    <hyperlink ref="V146" r:id="rId237" display="http://pbs.twimg.com/profile_images/793498273403199488/OoFtxree_normal.jpg"/>
    <hyperlink ref="V147" r:id="rId238" display="http://pbs.twimg.com/profile_images/793498273403199488/OoFtxree_normal.jpg"/>
    <hyperlink ref="V148" r:id="rId239" display="https://pbs.twimg.com/media/DzxCAZ7XcAIEZM7.jpg"/>
    <hyperlink ref="V149" r:id="rId240" display="http://pbs.twimg.com/profile_images/1097726252721557504/K5hgGbr9_normal.jpg"/>
    <hyperlink ref="V150" r:id="rId241" display="http://pbs.twimg.com/profile_images/1097726252721557504/K5hgGbr9_normal.jpg"/>
    <hyperlink ref="V151" r:id="rId242" display="http://pbs.twimg.com/profile_images/1097726252721557504/K5hgGbr9_normal.jpg"/>
    <hyperlink ref="V152" r:id="rId243" display="http://pbs.twimg.com/profile_images/793498273403199488/OoFtxree_normal.jpg"/>
    <hyperlink ref="V153" r:id="rId244" display="http://pbs.twimg.com/profile_images/793498273403199488/OoFtxree_normal.jpg"/>
    <hyperlink ref="V154" r:id="rId245" display="https://pbs.twimg.com/tweet_video_thumb/Dzxod15WkAQNErC.jpg"/>
    <hyperlink ref="V155" r:id="rId246" display="http://pbs.twimg.com/profile_images/793498273403199488/OoFtxree_normal.jpg"/>
    <hyperlink ref="V156" r:id="rId247" display="http://pbs.twimg.com/profile_images/893913189502640128/oz-i_N9-_normal.jpg"/>
    <hyperlink ref="V157" r:id="rId248" display="http://pbs.twimg.com/profile_images/793498273403199488/OoFtxree_normal.jpg"/>
    <hyperlink ref="V158" r:id="rId249" display="http://pbs.twimg.com/profile_images/793498273403199488/OoFtxree_normal.jpg"/>
    <hyperlink ref="V159" r:id="rId250" display="http://pbs.twimg.com/profile_images/1011258903403917313/8KannnG-_normal.jpg"/>
    <hyperlink ref="V160" r:id="rId251" display="http://pbs.twimg.com/profile_images/793498273403199488/OoFtxree_normal.jpg"/>
    <hyperlink ref="V161" r:id="rId252" display="http://pbs.twimg.com/profile_images/793498273403199488/OoFtxree_normal.jpg"/>
    <hyperlink ref="V162" r:id="rId253" display="https://pbs.twimg.com/media/DzJ7ya_VsAE03ZE.jpg"/>
    <hyperlink ref="V163" r:id="rId254" display="http://pbs.twimg.com/profile_images/793498273403199488/OoFtxree_normal.jpg"/>
    <hyperlink ref="V164" r:id="rId255" display="http://pbs.twimg.com/profile_images/793498273403199488/OoFtxree_normal.jpg"/>
    <hyperlink ref="V165" r:id="rId256" display="http://pbs.twimg.com/profile_images/793498273403199488/OoFtxree_normal.jpg"/>
    <hyperlink ref="V166" r:id="rId257" display="http://pbs.twimg.com/profile_images/793498273403199488/OoFtxree_normal.jpg"/>
    <hyperlink ref="V167" r:id="rId258" display="https://pbs.twimg.com/media/Dzt7ISgWoAE3Ikd.jpg"/>
    <hyperlink ref="V168" r:id="rId259" display="https://pbs.twimg.com/media/Dylcr-sXgAEdj8q.jpg"/>
    <hyperlink ref="V169" r:id="rId260" display="https://pbs.twimg.com/media/DzKDITCW0AM5RDM.jpg"/>
    <hyperlink ref="V170" r:id="rId261" display="https://pbs.twimg.com/media/DzS-KoRW0AAIWYS.jpg"/>
    <hyperlink ref="V171" r:id="rId262" display="http://pbs.twimg.com/profile_images/1076105606275174400/Pe0mHbRO_normal.jpg"/>
    <hyperlink ref="V172" r:id="rId263" display="http://pbs.twimg.com/profile_images/1076105606275174400/Pe0mHbRO_normal.jpg"/>
    <hyperlink ref="V173" r:id="rId264" display="http://pbs.twimg.com/profile_images/843312466280960000/lGHSSd0X_normal.jpg"/>
    <hyperlink ref="V174" r:id="rId265" display="http://pbs.twimg.com/profile_images/843312466280960000/lGHSSd0X_normal.jpg"/>
    <hyperlink ref="V175" r:id="rId266" display="http://pbs.twimg.com/profile_images/843312466280960000/lGHSSd0X_normal.jpg"/>
    <hyperlink ref="V176" r:id="rId267" display="http://pbs.twimg.com/profile_images/843312466280960000/lGHSSd0X_normal.jpg"/>
    <hyperlink ref="V177" r:id="rId268" display="http://pbs.twimg.com/profile_images/843312466280960000/lGHSSd0X_normal.jpg"/>
    <hyperlink ref="V178" r:id="rId269" display="http://pbs.twimg.com/profile_images/843312466280960000/lGHSSd0X_normal.jpg"/>
    <hyperlink ref="V179" r:id="rId270" display="http://pbs.twimg.com/profile_images/843312466280960000/lGHSSd0X_normal.jpg"/>
    <hyperlink ref="V180" r:id="rId271" display="http://pbs.twimg.com/profile_images/843312466280960000/lGHSSd0X_normal.jpg"/>
    <hyperlink ref="V181" r:id="rId272" display="http://pbs.twimg.com/profile_images/843312466280960000/lGHSSd0X_normal.jpg"/>
    <hyperlink ref="V182" r:id="rId273" display="http://pbs.twimg.com/profile_images/843312466280960000/lGHSSd0X_normal.jpg"/>
    <hyperlink ref="V183" r:id="rId274" display="http://pbs.twimg.com/profile_images/843312466280960000/lGHSSd0X_normal.jpg"/>
    <hyperlink ref="X3" r:id="rId275" display="https://twitter.com/jeffbman/status/1094425927512137729"/>
    <hyperlink ref="X4" r:id="rId276" display="https://twitter.com/sharpermanstan/status/1094581269428621313"/>
    <hyperlink ref="X5" r:id="rId277" display="https://twitter.com/sharpermanstan/status/1094581269428621313"/>
    <hyperlink ref="X6" r:id="rId278" display="https://twitter.com/sharpermanstan/status/1094581269428621313"/>
    <hyperlink ref="X7" r:id="rId279" display="https://twitter.com/sharpermanstan/status/1094581269428621313"/>
    <hyperlink ref="X8" r:id="rId280" display="https://twitter.com/sharpermanstan/status/1094581269428621313"/>
    <hyperlink ref="X9" r:id="rId281" display="https://twitter.com/sharpermanstan/status/1094581269428621313"/>
    <hyperlink ref="X10" r:id="rId282" display="https://twitter.com/sharpermanstan/status/1094581269428621313"/>
    <hyperlink ref="X11" r:id="rId283" display="https://twitter.com/sharpermanstan/status/1094581269428621313"/>
    <hyperlink ref="X12" r:id="rId284" display="https://twitter.com/sharpermanstan/status/1094581269428621313"/>
    <hyperlink ref="X13" r:id="rId285" display="https://twitter.com/sharpermanstan/status/1094581269428621313"/>
    <hyperlink ref="X14" r:id="rId286" display="https://twitter.com/sharpermanstan/status/1094581269428621313"/>
    <hyperlink ref="X15" r:id="rId287" display="https://twitter.com/sharpermanstan/status/1094581269428621313"/>
    <hyperlink ref="X16" r:id="rId288" display="https://twitter.com/sharpermanstan/status/1094581269428621313"/>
    <hyperlink ref="X17" r:id="rId289" display="https://twitter.com/sharpermanstan/status/1094581269428621313"/>
    <hyperlink ref="X18" r:id="rId290" display="https://twitter.com/sharpermanstan/status/1094581269428621313"/>
    <hyperlink ref="X19" r:id="rId291" display="https://twitter.com/sharpermanstan/status/1094581269428621313"/>
    <hyperlink ref="X20" r:id="rId292" display="https://twitter.com/sharpermanstan/status/1094581269428621313"/>
    <hyperlink ref="X21" r:id="rId293" display="https://twitter.com/sharpermanstan/status/1094581269428621313"/>
    <hyperlink ref="X22" r:id="rId294" display="https://twitter.com/sharpermanstan/status/1094581269428621313"/>
    <hyperlink ref="X23" r:id="rId295" display="https://twitter.com/tims_pants/status/1095011281499766790"/>
    <hyperlink ref="X24" r:id="rId296" display="https://twitter.com/tims_pants/status/1095011281499766790"/>
    <hyperlink ref="X25" r:id="rId297" display="https://twitter.com/tims_pants/status/1095011281499766790"/>
    <hyperlink ref="X26" r:id="rId298" display="https://twitter.com/brightember/status/1095072644481855488"/>
    <hyperlink ref="X27" r:id="rId299" display="https://twitter.com/accuchek_de/status/1095601077171441664"/>
    <hyperlink ref="X28" r:id="rId300" display="https://twitter.com/accuchek_de/status/1094876292879736833"/>
    <hyperlink ref="X29" r:id="rId301" display="https://twitter.com/lisajeynd/status/1095792448410923013"/>
    <hyperlink ref="X30" r:id="rId302" display="https://twitter.com/melodywhore/status/1095800808036278279"/>
    <hyperlink ref="X31" r:id="rId303" display="https://twitter.com/bhinneka/status/1096695690200137728"/>
    <hyperlink ref="X32" r:id="rId304" display="https://twitter.com/diabeteshf/status/1097274495763730435"/>
    <hyperlink ref="X33" r:id="rId305" display="https://twitter.com/tayloraschott/status/1097561654621925377"/>
    <hyperlink ref="X34" r:id="rId306" display="https://twitter.com/tayloraschott/status/1097561654621925377"/>
    <hyperlink ref="X35" r:id="rId307" display="https://twitter.com/hakimgzl89/status/1097570394255421441"/>
    <hyperlink ref="X36" r:id="rId308" display="https://twitter.com/stephenstype1/status/1097622382775320577"/>
    <hyperlink ref="X37" r:id="rId309" display="https://twitter.com/stephenstype1/status/1097622523074830336"/>
    <hyperlink ref="X38" r:id="rId310" display="https://twitter.com/lifeofadiabetic/status/1097622681472716803"/>
    <hyperlink ref="X39" r:id="rId311" display="https://twitter.com/stephenstype1/status/1097622382775320577"/>
    <hyperlink ref="X40" r:id="rId312" display="https://twitter.com/stephenstype1/status/1097622523074830336"/>
    <hyperlink ref="X41" r:id="rId313" display="https://twitter.com/lifeofadiabetic/status/1097622681472716803"/>
    <hyperlink ref="X42" r:id="rId314" display="https://twitter.com/stephenstype1/status/1097622382775320577"/>
    <hyperlink ref="X43" r:id="rId315" display="https://twitter.com/stephenstype1/status/1097622382775320577"/>
    <hyperlink ref="X44" r:id="rId316" display="https://twitter.com/stephenstype1/status/1097622523074830336"/>
    <hyperlink ref="X45" r:id="rId317" display="https://twitter.com/stephenstype1/status/1097622523074830336"/>
    <hyperlink ref="X46" r:id="rId318" display="https://twitter.com/lifeofadiabetic/status/1097622681472716803"/>
    <hyperlink ref="X47" r:id="rId319" display="https://twitter.com/bianske/status/1097518353072173056"/>
    <hyperlink ref="X48" r:id="rId320" display="https://twitter.com/bianske/status/1097519197561737216"/>
    <hyperlink ref="X49" r:id="rId321" display="https://twitter.com/accuchek_nl/status/1097745878146826240"/>
    <hyperlink ref="X50" r:id="rId322" display="https://twitter.com/accuchek_nl/status/1094943131567620098"/>
    <hyperlink ref="X51" r:id="rId323" display="https://twitter.com/accuchek_nl/status/1095668410619289601"/>
    <hyperlink ref="X52" r:id="rId324" display="https://twitter.com/accuchek_nl/status/1095955552939724800"/>
    <hyperlink ref="X53" r:id="rId325" display="https://twitter.com/accuchek_nl/status/1096287993416073217"/>
    <hyperlink ref="X54" r:id="rId326" display="https://twitter.com/accuchek_nl/status/1096432726343909376"/>
    <hyperlink ref="X55" r:id="rId327" display="https://twitter.com/accuchek_nl/status/1097481356945305600"/>
    <hyperlink ref="X56" r:id="rId328" display="https://twitter.com/peterbdale/status/1097768309141921793"/>
    <hyperlink ref="X57" r:id="rId329" display="https://twitter.com/accuchek_pk/status/1095613880963874821"/>
    <hyperlink ref="X58" r:id="rId330" display="https://twitter.com/accuchek_pk/status/1097069044589580289"/>
    <hyperlink ref="X59" r:id="rId331" display="https://twitter.com/accuchek_pk/status/1097860888458084353"/>
    <hyperlink ref="X60" r:id="rId332" display="https://twitter.com/lipbalmdesigns/status/1094699289719263233"/>
    <hyperlink ref="X61" r:id="rId333" display="https://twitter.com/lipbalmdesigns/status/1095120620940079104"/>
    <hyperlink ref="X62" r:id="rId334" display="https://twitter.com/lipbalmdesigns/status/1095127285819211776"/>
    <hyperlink ref="X63" r:id="rId335" display="https://twitter.com/lipbalmdesigns/status/1097183366091366402"/>
    <hyperlink ref="X64" r:id="rId336" display="https://twitter.com/lipbalmdesigns/status/1097231056498016256"/>
    <hyperlink ref="X65" r:id="rId337" display="https://twitter.com/lipbalmdesigns/status/1097892823322497024"/>
    <hyperlink ref="X66" r:id="rId338" display="https://twitter.com/accuchek_us/status/1094961234783469569"/>
    <hyperlink ref="X67" r:id="rId339" display="https://twitter.com/cwdiabetes/status/1094972786907451392"/>
    <hyperlink ref="X68" r:id="rId340" display="https://twitter.com/kfer_games/status/1094964746128969728"/>
    <hyperlink ref="X69" r:id="rId341" display="https://twitter.com/kfer_games/status/1094979721744605184"/>
    <hyperlink ref="X70" r:id="rId342" display="https://twitter.com/kfer_games/status/1094990731268313088"/>
    <hyperlink ref="X71" r:id="rId343" display="https://twitter.com/accuchek_us/status/1094963389053521920"/>
    <hyperlink ref="X72" r:id="rId344" display="https://twitter.com/accuchek_us/status/1094979975445467136"/>
    <hyperlink ref="X73" r:id="rId345" display="https://twitter.com/cwdiabetes/status/1094972786907451392"/>
    <hyperlink ref="X74" r:id="rId346" display="https://twitter.com/cwdiabetes/status/1094972786907451392"/>
    <hyperlink ref="X75" r:id="rId347" display="https://twitter.com/kfer_games/status/1094964746128969728"/>
    <hyperlink ref="X76" r:id="rId348" display="https://twitter.com/kfer_games/status/1094979721744605184"/>
    <hyperlink ref="X77" r:id="rId349" display="https://twitter.com/kfer_games/status/1094990731268313088"/>
    <hyperlink ref="X78" r:id="rId350" display="https://twitter.com/accuchek_us/status/1094963389053521920"/>
    <hyperlink ref="X79" r:id="rId351" display="https://twitter.com/accuchek_us/status/1094979975445467136"/>
    <hyperlink ref="X80" r:id="rId352" display="https://twitter.com/kfer_games/status/1094964746128969728"/>
    <hyperlink ref="X81" r:id="rId353" display="https://twitter.com/kfer_games/status/1094979721744605184"/>
    <hyperlink ref="X82" r:id="rId354" display="https://twitter.com/kfer_games/status/1094990731268313088"/>
    <hyperlink ref="X83" r:id="rId355" display="https://twitter.com/accuchek_us/status/1094963389053521920"/>
    <hyperlink ref="X84" r:id="rId356" display="https://twitter.com/accuchek_us/status/1094979975445467136"/>
    <hyperlink ref="X85" r:id="rId357" display="https://twitter.com/accuchek_us/status/1094995048243048448"/>
    <hyperlink ref="X86" r:id="rId358" display="https://twitter.com/ada_diabetespro/status/1094996096512868353"/>
    <hyperlink ref="X87" r:id="rId359" display="https://twitter.com/accuchek_us/status/1094996930118254593"/>
    <hyperlink ref="X88" r:id="rId360" display="https://twitter.com/diabetesheroes/status/1095013431420149760"/>
    <hyperlink ref="X89" r:id="rId361" display="https://twitter.com/accuchek_us/status/1095017037871616000"/>
    <hyperlink ref="X90" r:id="rId362" display="https://twitter.com/diatribenews/status/1092852858985172992"/>
    <hyperlink ref="X91" r:id="rId363" display="https://twitter.com/accuchek_us/status/1095051141421977601"/>
    <hyperlink ref="X92" r:id="rId364" display="https://twitter.com/accuchek_us/status/1095056813081399302"/>
    <hyperlink ref="X93" r:id="rId365" display="https://twitter.com/accuchek_us/status/1095310445706137603"/>
    <hyperlink ref="X94" r:id="rId366" display="https://twitter.com/hangrypancreas/status/1095043762957340672"/>
    <hyperlink ref="X95" r:id="rId367" display="https://twitter.com/hangrypancreas/status/1095063004020797440"/>
    <hyperlink ref="X96" r:id="rId368" display="https://twitter.com/accuchek_us/status/1095014493975916544"/>
    <hyperlink ref="X97" r:id="rId369" display="https://twitter.com/accuchek_us/status/1095053515179913222"/>
    <hyperlink ref="X98" r:id="rId370" display="https://twitter.com/accuchek_us/status/1095312023905292295"/>
    <hyperlink ref="X99" r:id="rId371" display="https://twitter.com/diabetesmine/status/1095057386744745984"/>
    <hyperlink ref="X100" r:id="rId372" display="https://twitter.com/accuchek_us/status/1095012830540115968"/>
    <hyperlink ref="X101" r:id="rId373" display="https://twitter.com/accuchek_us/status/1095331868218703872"/>
    <hyperlink ref="X102" r:id="rId374" display="https://twitter.com/johnspiral/status/1096031169777467394"/>
    <hyperlink ref="X103" r:id="rId375" display="https://twitter.com/johnspiral/status/1096493782726557697"/>
    <hyperlink ref="X104" r:id="rId376" display="https://twitter.com/accuchek_us/status/1096085331626082307"/>
    <hyperlink ref="X105" r:id="rId377" display="https://twitter.com/pbluenovember/status/1095673634377609217"/>
    <hyperlink ref="X106" r:id="rId378" display="https://twitter.com/accuchek_us/status/1096106178503999489"/>
    <hyperlink ref="X107" r:id="rId379" display="https://twitter.com/grumpy_pumper/status/1094845990392291328"/>
    <hyperlink ref="X108" r:id="rId380" display="https://twitter.com/grumpy_pumper/status/1095947477193236480"/>
    <hyperlink ref="X109" r:id="rId381" display="https://twitter.com/grumpy_pumper/status/1095418999326863360"/>
    <hyperlink ref="X110" r:id="rId382" display="https://twitter.com/grumpy_pumper/status/1095418999326863360"/>
    <hyperlink ref="X111" r:id="rId383" display="https://twitter.com/accuchek_us/status/1095050957065515008"/>
    <hyperlink ref="X112" r:id="rId384" display="https://twitter.com/accuchek_us/status/1095322750380584961"/>
    <hyperlink ref="X113" r:id="rId385" display="https://twitter.com/accuchek_us/status/1095418735077277696"/>
    <hyperlink ref="X114" r:id="rId386" display="https://twitter.com/accuchek_us/status/1095421481314648065"/>
    <hyperlink ref="X115" r:id="rId387" display="https://twitter.com/accuchek_us/status/1096107385184284673"/>
    <hyperlink ref="X116" r:id="rId388" display="https://twitter.com/accuchek_us/status/1096147700121251842"/>
    <hyperlink ref="X117" r:id="rId389" display="https://twitter.com/accuchek_us/status/1096159290451259398"/>
    <hyperlink ref="X118" r:id="rId390" display="https://twitter.com/lifeforachild/status/1096347064559067138"/>
    <hyperlink ref="X119" r:id="rId391" display="https://twitter.com/accuchek_us/status/1096461369975734273"/>
    <hyperlink ref="X120" r:id="rId392" display="https://twitter.com/accuchek_us/status/1096465632923652096"/>
    <hyperlink ref="X121" r:id="rId393" display="https://twitter.com/accuchek_us/status/1096466614642454528"/>
    <hyperlink ref="X122" r:id="rId394" display="https://twitter.com/marcynovakwx/status/1096466475177656320"/>
    <hyperlink ref="X123" r:id="rId395" display="https://twitter.com/accuchek_us/status/1096466183660994562"/>
    <hyperlink ref="X124" r:id="rId396" display="https://twitter.com/accuchek_us/status/1096486944882782210"/>
    <hyperlink ref="X125" r:id="rId397" display="https://twitter.com/justiceseeker03/status/1096112626218749953"/>
    <hyperlink ref="X126" r:id="rId398" display="https://twitter.com/justiceseeker03/status/1096497009186562049"/>
    <hyperlink ref="X127" r:id="rId399" display="https://twitter.com/justiceseeker03/status/1096507743857528832"/>
    <hyperlink ref="X128" r:id="rId400" display="https://twitter.com/accuchek_us/status/1096489135764881409"/>
    <hyperlink ref="X129" r:id="rId401" display="https://twitter.com/accuchek_us/status/1096505970077982722"/>
    <hyperlink ref="X130" r:id="rId402" display="https://twitter.com/chelcierice/status/1097230130051760128"/>
    <hyperlink ref="X131" r:id="rId403" display="https://twitter.com/accuchek_us/status/1097495487173849088"/>
    <hyperlink ref="X132" r:id="rId404" display="https://twitter.com/beyondtype2/status/1095389273585418240"/>
    <hyperlink ref="X133" r:id="rId405" display="https://twitter.com/beyondtype2/status/1096182997512900608"/>
    <hyperlink ref="X134" r:id="rId406" display="https://twitter.com/beyondtype2/status/1097608551109820416"/>
    <hyperlink ref="X135" r:id="rId407" display="https://twitter.com/accuchek_us/status/1095389494717661184"/>
    <hyperlink ref="X136" r:id="rId408" display="https://twitter.com/accuchek_us/status/1095390151268859904"/>
    <hyperlink ref="X137" r:id="rId409" display="https://twitter.com/accuchek_us/status/1096461635894591488"/>
    <hyperlink ref="X138" r:id="rId410" display="https://twitter.com/accuchek_us/status/1097605299148599298"/>
    <hyperlink ref="X139" r:id="rId411" display="https://twitter.com/peterbdale/status/1097768309141921793"/>
    <hyperlink ref="X140" r:id="rId412" display="https://twitter.com/accuchek_us/status/1097844450510942208"/>
    <hyperlink ref="X141" r:id="rId413" display="https://twitter.com/accuchek_us/status/1097846456474628096"/>
    <hyperlink ref="X142" r:id="rId414" display="https://twitter.com/accuchek_us/status/1097850428241428480"/>
    <hyperlink ref="X143" r:id="rId415" display="https://twitter.com/accuchek_us/status/1097851171048443904"/>
    <hyperlink ref="X144" r:id="rId416" display="https://twitter.com/renzas/status/1097825006434828288"/>
    <hyperlink ref="X145" r:id="rId417" display="https://twitter.com/accuchek_us/status/1095322750380584961"/>
    <hyperlink ref="X146" r:id="rId418" display="https://twitter.com/accuchek_us/status/1095418735077277696"/>
    <hyperlink ref="X147" r:id="rId419" display="https://twitter.com/accuchek_us/status/1095421481314648065"/>
    <hyperlink ref="X148" r:id="rId420" display="https://twitter.com/accuchek_us/status/1097868449886412800"/>
    <hyperlink ref="X149" r:id="rId421" display="https://twitter.com/pinkieheather/status/1096159387067076608"/>
    <hyperlink ref="X150" r:id="rId422" display="https://twitter.com/pinkieheather/status/1096495302540955651"/>
    <hyperlink ref="X151" r:id="rId423" display="https://twitter.com/pinkieheather/status/1097868832117542912"/>
    <hyperlink ref="X152" r:id="rId424" display="https://twitter.com/accuchek_us/status/1096158851018252288"/>
    <hyperlink ref="X153" r:id="rId425" display="https://twitter.com/accuchek_us/status/1096487826580013056"/>
    <hyperlink ref="X154" r:id="rId426" display="https://twitter.com/accuchek_us/status/1097867324797976578"/>
    <hyperlink ref="X155" r:id="rId427" display="https://twitter.com/accuchek_us/status/1097879906929856513"/>
    <hyperlink ref="X156" r:id="rId428" display="https://twitter.com/thedinobetic/status/1097895989099274240"/>
    <hyperlink ref="X157" r:id="rId429" display="https://twitter.com/accuchek_us/status/1097844084784418816"/>
    <hyperlink ref="X158" r:id="rId430" display="https://twitter.com/accuchek_us/status/1097910583213674498"/>
    <hyperlink ref="X159" r:id="rId431" display="https://twitter.com/lifeofadiabetic/status/1097622681472716803"/>
    <hyperlink ref="X160" r:id="rId432" display="https://twitter.com/accuchek_us/status/1097912228777521153"/>
    <hyperlink ref="X161" r:id="rId433" display="https://twitter.com/accuchek_us/status/1095056418141622274"/>
    <hyperlink ref="X162" r:id="rId434" display="https://twitter.com/accuchek_us/status/1095074317199642625"/>
    <hyperlink ref="X163" r:id="rId435" display="https://twitter.com/accuchek_us/status/1096105185963843584"/>
    <hyperlink ref="X164" r:id="rId436" display="https://twitter.com/accuchek_us/status/1096105912383746048"/>
    <hyperlink ref="X165" r:id="rId437" display="https://twitter.com/accuchek_us/status/1096107213553311746"/>
    <hyperlink ref="X166" r:id="rId438" display="https://twitter.com/accuchek_us/status/1096127977304272896"/>
    <hyperlink ref="X167" r:id="rId439" display="https://twitter.com/accuchek_us/status/1097606387499184128"/>
    <hyperlink ref="X168" r:id="rId440" display="https://twitter.com/accuchekchile/status/1094929044813111298"/>
    <hyperlink ref="X169" r:id="rId441" display="https://twitter.com/accuchekchile/status/1095382024901267456"/>
    <hyperlink ref="X170" r:id="rId442" display="https://twitter.com/accuchekchile/status/1096106802037604353"/>
    <hyperlink ref="X171" r:id="rId443" display="https://twitter.com/accuchekchile/status/1097925322052456448"/>
    <hyperlink ref="X172" r:id="rId444" display="https://twitter.com/accuchekchile/status/1097948939326754817"/>
    <hyperlink ref="X173" r:id="rId445" display="https://twitter.com/sweetpeagifts/status/1094684815587246080"/>
    <hyperlink ref="X174" r:id="rId446" display="https://twitter.com/sweetpeagifts/status/1094692667823411200"/>
    <hyperlink ref="X175" r:id="rId447" display="https://twitter.com/sweetpeagifts/status/1094770720742219777"/>
    <hyperlink ref="X176" r:id="rId448" display="https://twitter.com/sweetpeagifts/status/1095120435803492352"/>
    <hyperlink ref="X177" r:id="rId449" display="https://twitter.com/sweetpeagifts/status/1096919599931686912"/>
    <hyperlink ref="X178" r:id="rId450" display="https://twitter.com/sweetpeagifts/status/1096960067608473600"/>
    <hyperlink ref="X179" r:id="rId451" display="https://twitter.com/sweetpeagifts/status/1097183069247811587"/>
    <hyperlink ref="X180" r:id="rId452" display="https://twitter.com/sweetpeagifts/status/1097287250185019393"/>
    <hyperlink ref="X181" r:id="rId453" display="https://twitter.com/sweetpeagifts/status/1097875144826081283"/>
    <hyperlink ref="X182" r:id="rId454" display="https://twitter.com/sweetpeagifts/status/1097878406459469824"/>
    <hyperlink ref="X183" r:id="rId455" display="https://twitter.com/sweetpeagifts/status/1097949888481054720"/>
    <hyperlink ref="AZ4" r:id="rId456" display="https://api.twitter.com/1.1/geo/id/4ec01c9dbc693497.json"/>
    <hyperlink ref="AZ5" r:id="rId457" display="https://api.twitter.com/1.1/geo/id/4ec01c9dbc693497.json"/>
    <hyperlink ref="AZ6" r:id="rId458" display="https://api.twitter.com/1.1/geo/id/4ec01c9dbc693497.json"/>
    <hyperlink ref="AZ7" r:id="rId459" display="https://api.twitter.com/1.1/geo/id/4ec01c9dbc693497.json"/>
    <hyperlink ref="AZ8" r:id="rId460" display="https://api.twitter.com/1.1/geo/id/4ec01c9dbc693497.json"/>
    <hyperlink ref="AZ9" r:id="rId461" display="https://api.twitter.com/1.1/geo/id/4ec01c9dbc693497.json"/>
    <hyperlink ref="AZ10" r:id="rId462" display="https://api.twitter.com/1.1/geo/id/4ec01c9dbc693497.json"/>
    <hyperlink ref="AZ11" r:id="rId463" display="https://api.twitter.com/1.1/geo/id/4ec01c9dbc693497.json"/>
    <hyperlink ref="AZ12" r:id="rId464" display="https://api.twitter.com/1.1/geo/id/4ec01c9dbc693497.json"/>
    <hyperlink ref="AZ13" r:id="rId465" display="https://api.twitter.com/1.1/geo/id/4ec01c9dbc693497.json"/>
    <hyperlink ref="AZ14" r:id="rId466" display="https://api.twitter.com/1.1/geo/id/4ec01c9dbc693497.json"/>
    <hyperlink ref="AZ15" r:id="rId467" display="https://api.twitter.com/1.1/geo/id/4ec01c9dbc693497.json"/>
    <hyperlink ref="AZ16" r:id="rId468" display="https://api.twitter.com/1.1/geo/id/4ec01c9dbc693497.json"/>
    <hyperlink ref="AZ17" r:id="rId469" display="https://api.twitter.com/1.1/geo/id/4ec01c9dbc693497.json"/>
    <hyperlink ref="AZ18" r:id="rId470" display="https://api.twitter.com/1.1/geo/id/4ec01c9dbc693497.json"/>
    <hyperlink ref="AZ19" r:id="rId471" display="https://api.twitter.com/1.1/geo/id/4ec01c9dbc693497.json"/>
    <hyperlink ref="AZ20" r:id="rId472" display="https://api.twitter.com/1.1/geo/id/4ec01c9dbc693497.json"/>
    <hyperlink ref="AZ21" r:id="rId473" display="https://api.twitter.com/1.1/geo/id/4ec01c9dbc693497.json"/>
    <hyperlink ref="AZ22" r:id="rId474" display="https://api.twitter.com/1.1/geo/id/4ec01c9dbc693497.json"/>
    <hyperlink ref="AZ23" r:id="rId475" display="https://api.twitter.com/1.1/geo/id/4393349f368f67a1.json"/>
    <hyperlink ref="AZ24" r:id="rId476" display="https://api.twitter.com/1.1/geo/id/4393349f368f67a1.json"/>
    <hyperlink ref="AZ25" r:id="rId477" display="https://api.twitter.com/1.1/geo/id/4393349f368f67a1.json"/>
    <hyperlink ref="AZ156" r:id="rId478" display="https://api.twitter.com/1.1/geo/id/67b98f17fdcf20be.json"/>
    <hyperlink ref="AZ162" r:id="rId479" display="https://api.twitter.com/1.1/geo/id/1010ecfa7d3a40f8.json"/>
    <hyperlink ref="AZ167" r:id="rId480" display="https://api.twitter.com/1.1/geo/id/1010ecfa7d3a40f8.json"/>
    <hyperlink ref="R185" r:id="rId481" display="https://www.facebook.com/100009867372774/posts/808553339483571/"/>
    <hyperlink ref="R211" r:id="rId482" display="https://twitter.com/accuchek_us/status/1097606387499184128"/>
    <hyperlink ref="R217" r:id="rId483" display="https://twitter.com/accuchek_us/status/1095322750380584961"/>
    <hyperlink ref="R220" r:id="rId484" display="https://twitter.com/accuchek_us/status/1095056813081399302"/>
    <hyperlink ref="R221" r:id="rId485" display="https://diabetessisters.org/between-lines"/>
    <hyperlink ref="R227" r:id="rId486" display="https://twitter.com/hangrypancreas/status/1094423920483160065"/>
    <hyperlink ref="U184" r:id="rId487" display="https://pbs.twimg.com/media/DzC8UvMWkAA1_xg.jpg"/>
    <hyperlink ref="U187" r:id="rId488" display="https://pbs.twimg.com/media/DzJCWT6XQAALnlI.jpg"/>
    <hyperlink ref="U190" r:id="rId489" display="https://pbs.twimg.com/media/DzJCWT6XQAALnlI.jpg"/>
    <hyperlink ref="U192" r:id="rId490" display="https://pbs.twimg.com/media/DzJCWT6XQAALnlI.jpg"/>
    <hyperlink ref="U195" r:id="rId491" display="https://pbs.twimg.com/media/DzdrP9HV4AE5yTO.jpg"/>
    <hyperlink ref="U198" r:id="rId492" display="https://pbs.twimg.com/media/DzdrP9HV4AE5yTO.jpg"/>
    <hyperlink ref="U201" r:id="rId493" display="https://pbs.twimg.com/media/DzdrP9HV4AE5yTO.jpg"/>
    <hyperlink ref="U204" r:id="rId494" display="https://pbs.twimg.com/media/DzdrP9HV4AE5yTO.jpg"/>
    <hyperlink ref="U209" r:id="rId495" display="https://pbs.twimg.com/media/Dzs-TZrX0AABXAQ.jpg"/>
    <hyperlink ref="U213" r:id="rId496" display="https://pbs.twimg.com/media/DzHGZbdX4AAZcSe.jpg"/>
    <hyperlink ref="U215" r:id="rId497" display="https://pbs.twimg.com/media/DzYo8NoVAAAIbSL.jpg"/>
    <hyperlink ref="U221" r:id="rId498" display="https://pbs.twimg.com/media/DzJgWYDWoAUTzoi.jpg"/>
    <hyperlink ref="U222" r:id="rId499" display="https://pbs.twimg.com/media/DzQ0ICFX4AUsATM.jpg"/>
    <hyperlink ref="U228" r:id="rId500" display="https://pbs.twimg.com/media/DzBCOSVWsAAEYPu.jpg"/>
    <hyperlink ref="V184" r:id="rId501" display="https://pbs.twimg.com/media/DzC8UvMWkAA1_xg.jpg"/>
    <hyperlink ref="V185" r:id="rId502" display="http://pbs.twimg.com/profile_images/1071360286953738240/urVAUvCj_normal.jpg"/>
    <hyperlink ref="V186" r:id="rId503" display="http://pbs.twimg.com/profile_images/900718424346832897/4zSPcK38_normal.jpg"/>
    <hyperlink ref="V187" r:id="rId504" display="https://pbs.twimg.com/media/DzJCWT6XQAALnlI.jpg"/>
    <hyperlink ref="V188" r:id="rId505" display="http://pbs.twimg.com/profile_images/701523989575966724/dHBKCmgf_normal.jpg"/>
    <hyperlink ref="V189" r:id="rId506" display="http://pbs.twimg.com/profile_images/701523989575966724/dHBKCmgf_normal.jpg"/>
    <hyperlink ref="V190" r:id="rId507" display="https://pbs.twimg.com/media/DzJCWT6XQAALnlI.jpg"/>
    <hyperlink ref="V191" r:id="rId508" display="http://pbs.twimg.com/profile_images/686209922481139717/Cf6vU7zn_normal.jpg"/>
    <hyperlink ref="V192" r:id="rId509" display="https://pbs.twimg.com/media/DzJCWT6XQAALnlI.jpg"/>
    <hyperlink ref="V193" r:id="rId510" display="http://pbs.twimg.com/profile_images/1094373541657620480/dQo75JID_normal.jpg"/>
    <hyperlink ref="V194" r:id="rId511" display="http://pbs.twimg.com/profile_images/1082710482501419009/DEWwmdsh_normal.jpg"/>
    <hyperlink ref="V195" r:id="rId512" display="https://pbs.twimg.com/media/DzdrP9HV4AE5yTO.jpg"/>
    <hyperlink ref="V196" r:id="rId513" display="http://pbs.twimg.com/profile_images/887996557286666240/9U9sDjxr_normal.jpg"/>
    <hyperlink ref="V197" r:id="rId514" display="http://pbs.twimg.com/profile_images/1082710482501419009/DEWwmdsh_normal.jpg"/>
    <hyperlink ref="V198" r:id="rId515" display="https://pbs.twimg.com/media/DzdrP9HV4AE5yTO.jpg"/>
    <hyperlink ref="V199" r:id="rId516" display="http://pbs.twimg.com/profile_images/887996557286666240/9U9sDjxr_normal.jpg"/>
    <hyperlink ref="V200" r:id="rId517" display="http://pbs.twimg.com/profile_images/1082710482501419009/DEWwmdsh_normal.jpg"/>
    <hyperlink ref="V201" r:id="rId518" display="https://pbs.twimg.com/media/DzdrP9HV4AE5yTO.jpg"/>
    <hyperlink ref="V202" r:id="rId519" display="http://pbs.twimg.com/profile_images/887996557286666240/9U9sDjxr_normal.jpg"/>
    <hyperlink ref="V203" r:id="rId520" display="http://pbs.twimg.com/profile_images/1082710482501419009/DEWwmdsh_normal.jpg"/>
    <hyperlink ref="V204" r:id="rId521" display="https://pbs.twimg.com/media/DzdrP9HV4AE5yTO.jpg"/>
    <hyperlink ref="V205" r:id="rId522" display="http://pbs.twimg.com/profile_images/887996557286666240/9U9sDjxr_normal.jpg"/>
    <hyperlink ref="V206" r:id="rId523" display="http://pbs.twimg.com/profile_images/1082710482501419009/DEWwmdsh_normal.jpg"/>
    <hyperlink ref="V207" r:id="rId524" display="http://pbs.twimg.com/profile_images/887996557286666240/9U9sDjxr_normal.jpg"/>
    <hyperlink ref="V208" r:id="rId525" display="http://pbs.twimg.com/profile_images/893913189502640128/oz-i_N9-_normal.jpg"/>
    <hyperlink ref="V209" r:id="rId526" display="https://pbs.twimg.com/media/Dzs-TZrX0AABXAQ.jpg"/>
    <hyperlink ref="V210" r:id="rId527" display="http://pbs.twimg.com/profile_images/800489830694187008/lVapsDEB_normal.jpg"/>
    <hyperlink ref="V211" r:id="rId528" display="http://pbs.twimg.com/profile_images/813405483243544576/PdVBN43__normal.jpg"/>
    <hyperlink ref="V212" r:id="rId529" display="http://pbs.twimg.com/profile_images/1081346976988446720/YBbLtkH6_normal.jpg"/>
    <hyperlink ref="V213" r:id="rId530" display="https://pbs.twimg.com/media/DzHGZbdX4AAZcSe.jpg"/>
    <hyperlink ref="V214" r:id="rId531" display="http://pbs.twimg.com/profile_images/1090847390570037249/vWZkgBmV_normal.jpg"/>
    <hyperlink ref="V215" r:id="rId532" display="https://pbs.twimg.com/media/DzYo8NoVAAAIbSL.jpg"/>
    <hyperlink ref="V216" r:id="rId533" display="http://pbs.twimg.com/profile_images/1097726252721557504/K5hgGbr9_normal.jpg"/>
    <hyperlink ref="V217" r:id="rId534" display="http://pbs.twimg.com/profile_images/901170317749571585/wdLRMqgZ_normal.jpg"/>
    <hyperlink ref="V218" r:id="rId535" display="http://pbs.twimg.com/profile_images/793498273403199488/OoFtxree_normal.jpg"/>
    <hyperlink ref="V219" r:id="rId536" display="http://pbs.twimg.com/profile_images/836155460193497089/t5prJNMQ_normal.jpg"/>
    <hyperlink ref="V220" r:id="rId537" display="http://pbs.twimg.com/profile_images/991864012592775168/dUBmousT_normal.jpg"/>
    <hyperlink ref="V221" r:id="rId538" display="https://pbs.twimg.com/media/DzJgWYDWoAUTzoi.jpg"/>
    <hyperlink ref="V222" r:id="rId539" display="https://pbs.twimg.com/media/DzQ0ICFX4AUsATM.jpg"/>
    <hyperlink ref="V223" r:id="rId540" display="http://pbs.twimg.com/profile_images/525254619211890689/9XJaUIH3_normal.jpeg"/>
    <hyperlink ref="V224" r:id="rId541" display="http://pbs.twimg.com/profile_images/525254619211890689/9XJaUIH3_normal.jpeg"/>
    <hyperlink ref="V225" r:id="rId542" display="http://pbs.twimg.com/profile_images/1011258903403917313/8KannnG-_normal.jpg"/>
    <hyperlink ref="V226" r:id="rId543" display="http://pbs.twimg.com/profile_images/525254619211890689/9XJaUIH3_normal.jpeg"/>
    <hyperlink ref="V227" r:id="rId544" display="http://pbs.twimg.com/profile_images/1088387094462877697/DxP6bQne_normal.jpg"/>
    <hyperlink ref="V228" r:id="rId545" display="https://pbs.twimg.com/media/DzBCOSVWsAAEYPu.jpg"/>
    <hyperlink ref="X184" r:id="rId546" display="https://twitter.com/freestylediabet/status/1094581777144971270"/>
    <hyperlink ref="X185" r:id="rId547" display="https://twitter.com/latboyd1/status/1096463757230764033"/>
    <hyperlink ref="X186" r:id="rId548" display="https://twitter.com/gbdoctchost/status/1095792054855262208"/>
    <hyperlink ref="X187" r:id="rId549" display="https://twitter.com/tims_pants/status/1095010616861958144"/>
    <hyperlink ref="X188" r:id="rId550" display="https://twitter.com/1paulcoker/status/1094985107918802944"/>
    <hyperlink ref="X189" r:id="rId551" display="https://twitter.com/1paulcoker/status/1094985107918802944"/>
    <hyperlink ref="X190" r:id="rId552" display="https://twitter.com/tims_pants/status/1095010616861958144"/>
    <hyperlink ref="X191" r:id="rId553" display="https://twitter.com/tims_pants/status/1094909528041246720"/>
    <hyperlink ref="X192" r:id="rId554" display="https://twitter.com/tims_pants/status/1095010616861958144"/>
    <hyperlink ref="X193" r:id="rId555" display="https://twitter.com/nelliexoxoxo/status/1097848621326831616"/>
    <hyperlink ref="X194" r:id="rId556" display="https://twitter.com/breckbear/status/1096463542876819457"/>
    <hyperlink ref="X195" r:id="rId557" display="https://twitter.com/marcynovakwx/status/1096462963735752706"/>
    <hyperlink ref="X196" r:id="rId558" display="https://twitter.com/marcynovakwx/status/1096463867633377290"/>
    <hyperlink ref="X197" r:id="rId559" display="https://twitter.com/breckbear/status/1096463542876819457"/>
    <hyperlink ref="X198" r:id="rId560" display="https://twitter.com/marcynovakwx/status/1096462963735752706"/>
    <hyperlink ref="X199" r:id="rId561" display="https://twitter.com/marcynovakwx/status/1096463867633377290"/>
    <hyperlink ref="X200" r:id="rId562" display="https://twitter.com/breckbear/status/1096463542876819457"/>
    <hyperlink ref="X201" r:id="rId563" display="https://twitter.com/marcynovakwx/status/1096462963735752706"/>
    <hyperlink ref="X202" r:id="rId564" display="https://twitter.com/marcynovakwx/status/1096463867633377290"/>
    <hyperlink ref="X203" r:id="rId565" display="https://twitter.com/breckbear/status/1096463542876819457"/>
    <hyperlink ref="X204" r:id="rId566" display="https://twitter.com/marcynovakwx/status/1096462963735752706"/>
    <hyperlink ref="X205" r:id="rId567" display="https://twitter.com/marcynovakwx/status/1096463867633377290"/>
    <hyperlink ref="X206" r:id="rId568" display="https://twitter.com/breckbear/status/1096463542876819457"/>
    <hyperlink ref="X207" r:id="rId569" display="https://twitter.com/marcynovakwx/status/1096463867633377290"/>
    <hyperlink ref="X208" r:id="rId570" display="https://twitter.com/thedinobetic/status/1097655674539069442"/>
    <hyperlink ref="X209" r:id="rId571" display="https://twitter.com/sopitas/status/1097559622326530048"/>
    <hyperlink ref="X210" r:id="rId572" display="https://twitter.com/aprilormand/status/1096097157990490113"/>
    <hyperlink ref="X211" r:id="rId573" display="https://twitter.com/krisguy/status/1097606494810386432"/>
    <hyperlink ref="X212" r:id="rId574" display="https://twitter.com/stephiesteez/status/1096464052438601734"/>
    <hyperlink ref="X213" r:id="rId575" display="https://twitter.com/kfer_games/status/1094874327500115970"/>
    <hyperlink ref="X214" r:id="rId576" display="https://twitter.com/kayratcliffff/status/1097842112526278656"/>
    <hyperlink ref="X215" r:id="rId577" display="https://twitter.com/pinkieheather/status/1096108582892900352"/>
    <hyperlink ref="X216" r:id="rId578" display="https://twitter.com/pinkieheather/status/1097823374787645442"/>
    <hyperlink ref="X217" r:id="rId579" display="https://twitter.com/grumpy_pumper/status/1095415709910396930"/>
    <hyperlink ref="X218" r:id="rId580" display="https://twitter.com/accuchek_us/status/964504200380993536"/>
    <hyperlink ref="X219" r:id="rId581" display="https://twitter.com/mistermints/status/1090395211015114752"/>
    <hyperlink ref="X220" r:id="rId582" display="https://twitter.com/diabetessisters/status/1095064108666404865"/>
    <hyperlink ref="X221" r:id="rId583" display="https://twitter.com/diabetessisters/status/1095043599320973320"/>
    <hyperlink ref="X222" r:id="rId584" display="https://twitter.com/therachelmayo/status/1095557926549422080"/>
    <hyperlink ref="X223" r:id="rId585" display="https://twitter.com/yoga_o/status/1097587795936329731"/>
    <hyperlink ref="X224" r:id="rId586" display="https://twitter.com/yoga_o/status/1097587795936329731"/>
    <hyperlink ref="X225" r:id="rId587" display="https://twitter.com/lifeofadiabetic/status/1097495036344877057"/>
    <hyperlink ref="X226" r:id="rId588" display="https://twitter.com/yoga_o/status/1097587795936329731"/>
    <hyperlink ref="X227" r:id="rId589" display="https://twitter.com/hangrypancreas/status/1094536735252332544"/>
    <hyperlink ref="X228" r:id="rId590" display="https://twitter.com/michaelschweitz/status/1094447527837995008"/>
    <hyperlink ref="AZ191" r:id="rId591" display="https://api.twitter.com/1.1/geo/id/3eb2c704fe8a50cb.json"/>
    <hyperlink ref="AZ208" r:id="rId592" display="https://api.twitter.com/1.1/geo/id/003a365b39428a40.json"/>
    <hyperlink ref="AZ210" r:id="rId593" display="https://api.twitter.com/1.1/geo/id/a6c257c61f294ec1.json"/>
  </hyperlinks>
  <printOptions/>
  <pageMargins left="0.7" right="0.7" top="0.75" bottom="0.75" header="0.3" footer="0.3"/>
  <pageSetup horizontalDpi="600" verticalDpi="600" orientation="portrait" r:id="rId597"/>
  <legacyDrawing r:id="rId595"/>
  <tableParts>
    <tablePart r:id="rId5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34.28125" style="0" bestFit="1" customWidth="1"/>
    <col min="10" max="10" width="36.421875" style="0" bestFit="1" customWidth="1"/>
    <col min="11" max="11" width="37.28125" style="0" bestFit="1" customWidth="1"/>
    <col min="12" max="12" width="34.28125" style="0" bestFit="1" customWidth="1"/>
    <col min="13" max="14" width="42.00390625" style="0" bestFit="1" customWidth="1"/>
  </cols>
  <sheetData>
    <row r="1" spans="1:14" ht="15" customHeight="1">
      <c r="A1" s="13" t="s">
        <v>1496</v>
      </c>
      <c r="B1" s="13" t="s">
        <v>1497</v>
      </c>
      <c r="C1" s="13" t="s">
        <v>1490</v>
      </c>
      <c r="D1" s="13" t="s">
        <v>1491</v>
      </c>
      <c r="E1" s="13" t="s">
        <v>1498</v>
      </c>
      <c r="F1" s="13" t="s">
        <v>144</v>
      </c>
      <c r="G1" s="13" t="s">
        <v>1499</v>
      </c>
      <c r="H1" s="13" t="s">
        <v>1500</v>
      </c>
      <c r="I1" s="81" t="s">
        <v>1501</v>
      </c>
      <c r="J1" s="13" t="s">
        <v>1502</v>
      </c>
      <c r="K1" s="13" t="s">
        <v>1503</v>
      </c>
      <c r="L1" s="81" t="s">
        <v>1504</v>
      </c>
      <c r="M1" s="13" t="s">
        <v>2249</v>
      </c>
      <c r="N1" s="13" t="s">
        <v>2250</v>
      </c>
    </row>
    <row r="2" spans="1:14" ht="15">
      <c r="A2" s="87" t="s">
        <v>1895</v>
      </c>
      <c r="B2" s="87" t="s">
        <v>1899</v>
      </c>
      <c r="C2" s="81">
        <v>25</v>
      </c>
      <c r="D2" s="122">
        <v>0.008735577096727759</v>
      </c>
      <c r="E2" s="122">
        <v>1.8020892578817327</v>
      </c>
      <c r="F2" s="81" t="s">
        <v>1492</v>
      </c>
      <c r="G2" s="81" t="b">
        <v>0</v>
      </c>
      <c r="H2" s="81" t="b">
        <v>0</v>
      </c>
      <c r="I2" s="81"/>
      <c r="J2" s="81" t="b">
        <v>0</v>
      </c>
      <c r="K2" s="81" t="b">
        <v>0</v>
      </c>
      <c r="L2" s="81"/>
      <c r="M2" s="81" t="b">
        <v>0</v>
      </c>
      <c r="N2" s="81" t="b">
        <v>0</v>
      </c>
    </row>
    <row r="3" spans="1:14" ht="15">
      <c r="A3" s="87" t="s">
        <v>493</v>
      </c>
      <c r="B3" s="87" t="s">
        <v>271</v>
      </c>
      <c r="C3" s="81">
        <v>18</v>
      </c>
      <c r="D3" s="122">
        <v>0.007234133468043566</v>
      </c>
      <c r="E3" s="122">
        <v>1.8812705039293574</v>
      </c>
      <c r="F3" s="81" t="s">
        <v>1492</v>
      </c>
      <c r="G3" s="81" t="b">
        <v>0</v>
      </c>
      <c r="H3" s="81" t="b">
        <v>0</v>
      </c>
      <c r="I3" s="82"/>
      <c r="J3" s="81" t="b">
        <v>0</v>
      </c>
      <c r="K3" s="81" t="b">
        <v>0</v>
      </c>
      <c r="L3" s="82"/>
      <c r="M3" s="81" t="b">
        <v>0</v>
      </c>
      <c r="N3" s="81" t="b">
        <v>0</v>
      </c>
    </row>
    <row r="4" spans="1:14" ht="15">
      <c r="A4" s="87" t="s">
        <v>1898</v>
      </c>
      <c r="B4" s="87" t="s">
        <v>1897</v>
      </c>
      <c r="C4" s="81">
        <v>13</v>
      </c>
      <c r="D4" s="122">
        <v>0.005996293690576469</v>
      </c>
      <c r="E4" s="122">
        <v>1.63079688170782</v>
      </c>
      <c r="F4" s="81" t="s">
        <v>1492</v>
      </c>
      <c r="G4" s="81" t="b">
        <v>0</v>
      </c>
      <c r="H4" s="81" t="b">
        <v>0</v>
      </c>
      <c r="I4" s="82"/>
      <c r="J4" s="81" t="b">
        <v>0</v>
      </c>
      <c r="K4" s="81" t="b">
        <v>0</v>
      </c>
      <c r="L4" s="82"/>
      <c r="M4" s="81" t="b">
        <v>0</v>
      </c>
      <c r="N4" s="81" t="b">
        <v>0</v>
      </c>
    </row>
    <row r="5" spans="1:14" ht="15">
      <c r="A5" s="87" t="s">
        <v>1906</v>
      </c>
      <c r="B5" s="87" t="s">
        <v>1900</v>
      </c>
      <c r="C5" s="81">
        <v>13</v>
      </c>
      <c r="D5" s="122">
        <v>0.005996293690576469</v>
      </c>
      <c r="E5" s="122">
        <v>1.9160326101885694</v>
      </c>
      <c r="F5" s="81" t="s">
        <v>1492</v>
      </c>
      <c r="G5" s="81" t="b">
        <v>0</v>
      </c>
      <c r="H5" s="81" t="b">
        <v>0</v>
      </c>
      <c r="I5" s="82"/>
      <c r="J5" s="81" t="b">
        <v>0</v>
      </c>
      <c r="K5" s="81" t="b">
        <v>0</v>
      </c>
      <c r="L5" s="82"/>
      <c r="M5" s="81" t="b">
        <v>0</v>
      </c>
      <c r="N5" s="81" t="b">
        <v>0</v>
      </c>
    </row>
    <row r="6" spans="1:14" ht="15">
      <c r="A6" s="87" t="s">
        <v>1897</v>
      </c>
      <c r="B6" s="87" t="s">
        <v>1895</v>
      </c>
      <c r="C6" s="81">
        <v>11</v>
      </c>
      <c r="D6" s="122">
        <v>0.005408964347628333</v>
      </c>
      <c r="E6" s="122">
        <v>1.4812149455851427</v>
      </c>
      <c r="F6" s="81" t="s">
        <v>1492</v>
      </c>
      <c r="G6" s="81" t="b">
        <v>0</v>
      </c>
      <c r="H6" s="81" t="b">
        <v>0</v>
      </c>
      <c r="I6" s="82"/>
      <c r="J6" s="81" t="b">
        <v>0</v>
      </c>
      <c r="K6" s="81" t="b">
        <v>0</v>
      </c>
      <c r="L6" s="82"/>
      <c r="M6" s="81" t="b">
        <v>0</v>
      </c>
      <c r="N6" s="81" t="b">
        <v>0</v>
      </c>
    </row>
    <row r="7" spans="1:14" ht="15">
      <c r="A7" s="87" t="s">
        <v>1912</v>
      </c>
      <c r="B7" s="87" t="s">
        <v>1902</v>
      </c>
      <c r="C7" s="81">
        <v>11</v>
      </c>
      <c r="D7" s="122">
        <v>0.005408964347628333</v>
      </c>
      <c r="E7" s="122">
        <v>2.090884797128702</v>
      </c>
      <c r="F7" s="81" t="s">
        <v>1492</v>
      </c>
      <c r="G7" s="81" t="b">
        <v>0</v>
      </c>
      <c r="H7" s="81" t="b">
        <v>0</v>
      </c>
      <c r="I7" s="82"/>
      <c r="J7" s="81" t="b">
        <v>0</v>
      </c>
      <c r="K7" s="81" t="b">
        <v>0</v>
      </c>
      <c r="L7" s="82"/>
      <c r="M7" s="81" t="b">
        <v>0</v>
      </c>
      <c r="N7" s="81" t="b">
        <v>0</v>
      </c>
    </row>
    <row r="8" spans="1:14" ht="15">
      <c r="A8" s="87" t="s">
        <v>1895</v>
      </c>
      <c r="B8" s="87" t="s">
        <v>1898</v>
      </c>
      <c r="C8" s="81">
        <v>10</v>
      </c>
      <c r="D8" s="122">
        <v>0.005283263733576787</v>
      </c>
      <c r="E8" s="122">
        <v>1.7229080118341078</v>
      </c>
      <c r="F8" s="81" t="s">
        <v>1492</v>
      </c>
      <c r="G8" s="81" t="b">
        <v>0</v>
      </c>
      <c r="H8" s="81" t="b">
        <v>0</v>
      </c>
      <c r="I8" s="82"/>
      <c r="J8" s="81" t="b">
        <v>0</v>
      </c>
      <c r="K8" s="81" t="b">
        <v>0</v>
      </c>
      <c r="L8" s="82"/>
      <c r="M8" s="81" t="b">
        <v>0</v>
      </c>
      <c r="N8" s="81" t="b">
        <v>0</v>
      </c>
    </row>
    <row r="9" spans="1:14" ht="15">
      <c r="A9" s="87" t="s">
        <v>1899</v>
      </c>
      <c r="B9" s="87" t="s">
        <v>1907</v>
      </c>
      <c r="C9" s="81">
        <v>9</v>
      </c>
      <c r="D9" s="122">
        <v>0.004754937360219108</v>
      </c>
      <c r="E9" s="122">
        <v>1.7563317673210574</v>
      </c>
      <c r="F9" s="81" t="s">
        <v>1492</v>
      </c>
      <c r="G9" s="81" t="b">
        <v>0</v>
      </c>
      <c r="H9" s="81" t="b">
        <v>0</v>
      </c>
      <c r="I9" s="82"/>
      <c r="J9" s="81" t="b">
        <v>0</v>
      </c>
      <c r="K9" s="81" t="b">
        <v>0</v>
      </c>
      <c r="L9" s="82"/>
      <c r="M9" s="81" t="b">
        <v>0</v>
      </c>
      <c r="N9" s="81" t="b">
        <v>0</v>
      </c>
    </row>
    <row r="10" spans="1:14" ht="15">
      <c r="A10" s="87" t="s">
        <v>1903</v>
      </c>
      <c r="B10" s="87" t="s">
        <v>1920</v>
      </c>
      <c r="C10" s="81">
        <v>8</v>
      </c>
      <c r="D10" s="122">
        <v>0.0043984800249038695</v>
      </c>
      <c r="E10" s="122">
        <v>2.1700660431763272</v>
      </c>
      <c r="F10" s="81" t="s">
        <v>1492</v>
      </c>
      <c r="G10" s="81" t="b">
        <v>0</v>
      </c>
      <c r="H10" s="81" t="b">
        <v>0</v>
      </c>
      <c r="I10" s="82"/>
      <c r="J10" s="81" t="b">
        <v>0</v>
      </c>
      <c r="K10" s="81" t="b">
        <v>0</v>
      </c>
      <c r="L10" s="82"/>
      <c r="M10" s="81" t="b">
        <v>0</v>
      </c>
      <c r="N10" s="81" t="b">
        <v>0</v>
      </c>
    </row>
    <row r="11" spans="1:14" ht="15">
      <c r="A11" s="87" t="s">
        <v>1907</v>
      </c>
      <c r="B11" s="87" t="s">
        <v>1912</v>
      </c>
      <c r="C11" s="81">
        <v>7</v>
      </c>
      <c r="D11" s="122">
        <v>0.004019162936047</v>
      </c>
      <c r="E11" s="122">
        <v>2.003734621409802</v>
      </c>
      <c r="F11" s="81" t="s">
        <v>1492</v>
      </c>
      <c r="G11" s="81" t="b">
        <v>0</v>
      </c>
      <c r="H11" s="81" t="b">
        <v>0</v>
      </c>
      <c r="I11" s="82"/>
      <c r="J11" s="81" t="b">
        <v>0</v>
      </c>
      <c r="K11" s="81" t="b">
        <v>0</v>
      </c>
      <c r="L11" s="82"/>
      <c r="M11" s="81" t="b">
        <v>0</v>
      </c>
      <c r="N11" s="81" t="b">
        <v>0</v>
      </c>
    </row>
    <row r="12" spans="1:14" ht="15">
      <c r="A12" s="87" t="s">
        <v>1902</v>
      </c>
      <c r="B12" s="87" t="s">
        <v>1931</v>
      </c>
      <c r="C12" s="81">
        <v>7</v>
      </c>
      <c r="D12" s="122">
        <v>0.004019162936047</v>
      </c>
      <c r="E12" s="122">
        <v>2.090884797128702</v>
      </c>
      <c r="F12" s="81" t="s">
        <v>1492</v>
      </c>
      <c r="G12" s="81" t="b">
        <v>0</v>
      </c>
      <c r="H12" s="81" t="b">
        <v>0</v>
      </c>
      <c r="I12" s="82"/>
      <c r="J12" s="81" t="b">
        <v>0</v>
      </c>
      <c r="K12" s="81" t="b">
        <v>0</v>
      </c>
      <c r="L12" s="82"/>
      <c r="M12" s="81" t="b">
        <v>0</v>
      </c>
      <c r="N12" s="81" t="b">
        <v>0</v>
      </c>
    </row>
    <row r="13" spans="1:14" ht="15">
      <c r="A13" s="87" t="s">
        <v>1931</v>
      </c>
      <c r="B13" s="87" t="s">
        <v>1903</v>
      </c>
      <c r="C13" s="81">
        <v>7</v>
      </c>
      <c r="D13" s="122">
        <v>0.004019162936047</v>
      </c>
      <c r="E13" s="122">
        <v>2.1420373195760836</v>
      </c>
      <c r="F13" s="81" t="s">
        <v>1492</v>
      </c>
      <c r="G13" s="81" t="b">
        <v>0</v>
      </c>
      <c r="H13" s="81" t="b">
        <v>0</v>
      </c>
      <c r="I13" s="82"/>
      <c r="J13" s="81" t="b">
        <v>0</v>
      </c>
      <c r="K13" s="81" t="b">
        <v>0</v>
      </c>
      <c r="L13" s="82"/>
      <c r="M13" s="81" t="b">
        <v>0</v>
      </c>
      <c r="N13" s="81" t="b">
        <v>0</v>
      </c>
    </row>
    <row r="14" spans="1:14" ht="15">
      <c r="A14" s="87" t="s">
        <v>1920</v>
      </c>
      <c r="B14" s="87" t="s">
        <v>1932</v>
      </c>
      <c r="C14" s="81">
        <v>7</v>
      </c>
      <c r="D14" s="122">
        <v>0.004019162936047</v>
      </c>
      <c r="E14" s="122">
        <v>2.443067315240065</v>
      </c>
      <c r="F14" s="81" t="s">
        <v>1492</v>
      </c>
      <c r="G14" s="81" t="b">
        <v>0</v>
      </c>
      <c r="H14" s="81" t="b">
        <v>0</v>
      </c>
      <c r="I14" s="82"/>
      <c r="J14" s="81" t="b">
        <v>0</v>
      </c>
      <c r="K14" s="81" t="b">
        <v>0</v>
      </c>
      <c r="L14" s="82"/>
      <c r="M14" s="81" t="b">
        <v>0</v>
      </c>
      <c r="N14" s="81" t="b">
        <v>0</v>
      </c>
    </row>
    <row r="15" spans="1:14" ht="15">
      <c r="A15" s="87" t="s">
        <v>1932</v>
      </c>
      <c r="B15" s="87" t="s">
        <v>1906</v>
      </c>
      <c r="C15" s="81">
        <v>7</v>
      </c>
      <c r="D15" s="122">
        <v>0.004019162936047</v>
      </c>
      <c r="E15" s="122">
        <v>2.2000292665537704</v>
      </c>
      <c r="F15" s="81" t="s">
        <v>1492</v>
      </c>
      <c r="G15" s="81" t="b">
        <v>0</v>
      </c>
      <c r="H15" s="81" t="b">
        <v>0</v>
      </c>
      <c r="I15" s="82"/>
      <c r="J15" s="81" t="b">
        <v>0</v>
      </c>
      <c r="K15" s="81" t="b">
        <v>0</v>
      </c>
      <c r="L15" s="82"/>
      <c r="M15" s="81" t="b">
        <v>0</v>
      </c>
      <c r="N15" s="81" t="b">
        <v>0</v>
      </c>
    </row>
    <row r="16" spans="1:14" ht="15">
      <c r="A16" s="87" t="s">
        <v>1900</v>
      </c>
      <c r="B16" s="87" t="s">
        <v>1904</v>
      </c>
      <c r="C16" s="81">
        <v>7</v>
      </c>
      <c r="D16" s="122">
        <v>0.004019162936047</v>
      </c>
      <c r="E16" s="122">
        <v>1.5805951791563853</v>
      </c>
      <c r="F16" s="81" t="s">
        <v>1492</v>
      </c>
      <c r="G16" s="81" t="b">
        <v>0</v>
      </c>
      <c r="H16" s="81" t="b">
        <v>0</v>
      </c>
      <c r="I16" s="82"/>
      <c r="J16" s="81" t="b">
        <v>0</v>
      </c>
      <c r="K16" s="81" t="b">
        <v>0</v>
      </c>
      <c r="L16" s="82"/>
      <c r="M16" s="81" t="b">
        <v>0</v>
      </c>
      <c r="N16" s="81" t="b">
        <v>0</v>
      </c>
    </row>
    <row r="17" spans="1:14" ht="15">
      <c r="A17" s="87" t="s">
        <v>1904</v>
      </c>
      <c r="B17" s="87" t="s">
        <v>1918</v>
      </c>
      <c r="C17" s="81">
        <v>7</v>
      </c>
      <c r="D17" s="122">
        <v>0.004019162936047</v>
      </c>
      <c r="E17" s="122">
        <v>2.006563911428666</v>
      </c>
      <c r="F17" s="81" t="s">
        <v>1492</v>
      </c>
      <c r="G17" s="81" t="b">
        <v>0</v>
      </c>
      <c r="H17" s="81" t="b">
        <v>0</v>
      </c>
      <c r="I17" s="82"/>
      <c r="J17" s="81" t="b">
        <v>0</v>
      </c>
      <c r="K17" s="81" t="b">
        <v>0</v>
      </c>
      <c r="L17" s="82"/>
      <c r="M17" s="81" t="b">
        <v>0</v>
      </c>
      <c r="N17" s="81" t="b">
        <v>0</v>
      </c>
    </row>
    <row r="18" spans="1:14" ht="15">
      <c r="A18" s="87" t="s">
        <v>1918</v>
      </c>
      <c r="B18" s="87" t="s">
        <v>1933</v>
      </c>
      <c r="C18" s="81">
        <v>7</v>
      </c>
      <c r="D18" s="122">
        <v>0.004019162936047</v>
      </c>
      <c r="E18" s="122">
        <v>2.3919147927926834</v>
      </c>
      <c r="F18" s="81" t="s">
        <v>1492</v>
      </c>
      <c r="G18" s="81" t="b">
        <v>0</v>
      </c>
      <c r="H18" s="81" t="b">
        <v>0</v>
      </c>
      <c r="I18" s="82"/>
      <c r="J18" s="81" t="b">
        <v>0</v>
      </c>
      <c r="K18" s="81" t="b">
        <v>0</v>
      </c>
      <c r="L18" s="82"/>
      <c r="M18" s="81" t="b">
        <v>0</v>
      </c>
      <c r="N18" s="81" t="b">
        <v>0</v>
      </c>
    </row>
    <row r="19" spans="1:14" ht="15">
      <c r="A19" s="87" t="s">
        <v>1933</v>
      </c>
      <c r="B19" s="87" t="s">
        <v>493</v>
      </c>
      <c r="C19" s="81">
        <v>7</v>
      </c>
      <c r="D19" s="122">
        <v>0.004019162936047</v>
      </c>
      <c r="E19" s="122">
        <v>1.8410073239121023</v>
      </c>
      <c r="F19" s="81" t="s">
        <v>1492</v>
      </c>
      <c r="G19" s="81" t="b">
        <v>0</v>
      </c>
      <c r="H19" s="81" t="b">
        <v>0</v>
      </c>
      <c r="I19" s="82"/>
      <c r="J19" s="81" t="b">
        <v>0</v>
      </c>
      <c r="K19" s="81" t="b">
        <v>0</v>
      </c>
      <c r="L19" s="82"/>
      <c r="M19" s="81" t="b">
        <v>0</v>
      </c>
      <c r="N19" s="81" t="b">
        <v>0</v>
      </c>
    </row>
    <row r="20" spans="1:14" ht="15">
      <c r="A20" s="87" t="s">
        <v>1899</v>
      </c>
      <c r="B20" s="87" t="s">
        <v>1909</v>
      </c>
      <c r="C20" s="81">
        <v>6</v>
      </c>
      <c r="D20" s="122">
        <v>0.0036136993381444293</v>
      </c>
      <c r="E20" s="122">
        <v>1.6471872978959894</v>
      </c>
      <c r="F20" s="81" t="s">
        <v>1492</v>
      </c>
      <c r="G20" s="81" t="b">
        <v>0</v>
      </c>
      <c r="H20" s="81" t="b">
        <v>0</v>
      </c>
      <c r="I20" s="82"/>
      <c r="J20" s="81" t="b">
        <v>0</v>
      </c>
      <c r="K20" s="81" t="b">
        <v>0</v>
      </c>
      <c r="L20" s="82"/>
      <c r="M20" s="81" t="b">
        <v>0</v>
      </c>
      <c r="N20" s="81" t="b">
        <v>0</v>
      </c>
    </row>
    <row r="21" spans="1:14" ht="15">
      <c r="A21" s="87" t="s">
        <v>1909</v>
      </c>
      <c r="B21" s="87" t="s">
        <v>1929</v>
      </c>
      <c r="C21" s="81">
        <v>6</v>
      </c>
      <c r="D21" s="122">
        <v>0.0036136993381444293</v>
      </c>
      <c r="E21" s="122">
        <v>2.2000292665537704</v>
      </c>
      <c r="F21" s="81" t="s">
        <v>1492</v>
      </c>
      <c r="G21" s="81" t="b">
        <v>0</v>
      </c>
      <c r="H21" s="81" t="b">
        <v>0</v>
      </c>
      <c r="I21" s="82"/>
      <c r="J21" s="81" t="b">
        <v>0</v>
      </c>
      <c r="K21" s="81" t="b">
        <v>0</v>
      </c>
      <c r="L21" s="82"/>
      <c r="M21" s="81" t="b">
        <v>0</v>
      </c>
      <c r="N21" s="81" t="b">
        <v>0</v>
      </c>
    </row>
    <row r="22" spans="1:14" ht="15">
      <c r="A22" s="87" t="s">
        <v>1929</v>
      </c>
      <c r="B22" s="87" t="s">
        <v>1901</v>
      </c>
      <c r="C22" s="81">
        <v>6</v>
      </c>
      <c r="D22" s="122">
        <v>0.0036136993381444293</v>
      </c>
      <c r="E22" s="122">
        <v>1.978180516937414</v>
      </c>
      <c r="F22" s="81" t="s">
        <v>1492</v>
      </c>
      <c r="G22" s="81" t="b">
        <v>0</v>
      </c>
      <c r="H22" s="81" t="b">
        <v>0</v>
      </c>
      <c r="I22" s="82"/>
      <c r="J22" s="81" t="b">
        <v>0</v>
      </c>
      <c r="K22" s="81" t="b">
        <v>0</v>
      </c>
      <c r="L22" s="82"/>
      <c r="M22" s="81" t="b">
        <v>0</v>
      </c>
      <c r="N22" s="81" t="b">
        <v>0</v>
      </c>
    </row>
    <row r="23" spans="1:14" ht="15">
      <c r="A23" s="87" t="s">
        <v>1901</v>
      </c>
      <c r="B23" s="87" t="s">
        <v>1944</v>
      </c>
      <c r="C23" s="81">
        <v>6</v>
      </c>
      <c r="D23" s="122">
        <v>0.0036136993381444293</v>
      </c>
      <c r="E23" s="122">
        <v>2.0451273065680273</v>
      </c>
      <c r="F23" s="81" t="s">
        <v>1492</v>
      </c>
      <c r="G23" s="81" t="b">
        <v>0</v>
      </c>
      <c r="H23" s="81" t="b">
        <v>0</v>
      </c>
      <c r="I23" s="82"/>
      <c r="J23" s="81" t="b">
        <v>0</v>
      </c>
      <c r="K23" s="81" t="b">
        <v>0</v>
      </c>
      <c r="L23" s="82"/>
      <c r="M23" s="81" t="b">
        <v>0</v>
      </c>
      <c r="N23" s="81" t="b">
        <v>0</v>
      </c>
    </row>
    <row r="24" spans="1:14" ht="15">
      <c r="A24" s="87" t="s">
        <v>1944</v>
      </c>
      <c r="B24" s="87" t="s">
        <v>1910</v>
      </c>
      <c r="C24" s="81">
        <v>6</v>
      </c>
      <c r="D24" s="122">
        <v>0.0036136993381444293</v>
      </c>
      <c r="E24" s="122">
        <v>2.2669760561843835</v>
      </c>
      <c r="F24" s="81" t="s">
        <v>1492</v>
      </c>
      <c r="G24" s="81" t="b">
        <v>0</v>
      </c>
      <c r="H24" s="81" t="b">
        <v>0</v>
      </c>
      <c r="I24" s="82"/>
      <c r="J24" s="81" t="b">
        <v>0</v>
      </c>
      <c r="K24" s="81" t="b">
        <v>0</v>
      </c>
      <c r="L24" s="82"/>
      <c r="M24" s="81" t="b">
        <v>0</v>
      </c>
      <c r="N24" s="81" t="b">
        <v>0</v>
      </c>
    </row>
    <row r="25" spans="1:14" ht="15">
      <c r="A25" s="87" t="s">
        <v>1910</v>
      </c>
      <c r="B25" s="87" t="s">
        <v>1930</v>
      </c>
      <c r="C25" s="81">
        <v>6</v>
      </c>
      <c r="D25" s="122">
        <v>0.0036136993381444293</v>
      </c>
      <c r="E25" s="122">
        <v>2.23781782744317</v>
      </c>
      <c r="F25" s="81" t="s">
        <v>1492</v>
      </c>
      <c r="G25" s="81" t="b">
        <v>0</v>
      </c>
      <c r="H25" s="81" t="b">
        <v>0</v>
      </c>
      <c r="I25" s="82"/>
      <c r="J25" s="81" t="b">
        <v>0</v>
      </c>
      <c r="K25" s="81" t="b">
        <v>0</v>
      </c>
      <c r="L25" s="82"/>
      <c r="M25" s="81" t="b">
        <v>0</v>
      </c>
      <c r="N25" s="81" t="b">
        <v>0</v>
      </c>
    </row>
    <row r="26" spans="1:14" ht="15">
      <c r="A26" s="87" t="s">
        <v>1930</v>
      </c>
      <c r="B26" s="87" t="s">
        <v>1945</v>
      </c>
      <c r="C26" s="81">
        <v>6</v>
      </c>
      <c r="D26" s="122">
        <v>0.0036136993381444293</v>
      </c>
      <c r="E26" s="122">
        <v>2.5010592622177517</v>
      </c>
      <c r="F26" s="81" t="s">
        <v>1492</v>
      </c>
      <c r="G26" s="81" t="b">
        <v>0</v>
      </c>
      <c r="H26" s="81" t="b">
        <v>0</v>
      </c>
      <c r="I26" s="82"/>
      <c r="J26" s="81" t="b">
        <v>0</v>
      </c>
      <c r="K26" s="81" t="b">
        <v>0</v>
      </c>
      <c r="L26" s="82"/>
      <c r="M26" s="81" t="b">
        <v>0</v>
      </c>
      <c r="N26" s="81" t="b">
        <v>0</v>
      </c>
    </row>
    <row r="27" spans="1:14" ht="15">
      <c r="A27" s="87" t="s">
        <v>1945</v>
      </c>
      <c r="B27" s="87" t="s">
        <v>1904</v>
      </c>
      <c r="C27" s="81">
        <v>6</v>
      </c>
      <c r="D27" s="122">
        <v>0.0036136993381444293</v>
      </c>
      <c r="E27" s="122">
        <v>2.1157083808537345</v>
      </c>
      <c r="F27" s="81" t="s">
        <v>1492</v>
      </c>
      <c r="G27" s="81" t="b">
        <v>0</v>
      </c>
      <c r="H27" s="81" t="b">
        <v>0</v>
      </c>
      <c r="I27" s="82"/>
      <c r="J27" s="81" t="b">
        <v>0</v>
      </c>
      <c r="K27" s="81" t="b">
        <v>0</v>
      </c>
      <c r="L27" s="82"/>
      <c r="M27" s="81" t="b">
        <v>0</v>
      </c>
      <c r="N27" s="81" t="b">
        <v>0</v>
      </c>
    </row>
    <row r="28" spans="1:14" ht="15">
      <c r="A28" s="87" t="s">
        <v>1904</v>
      </c>
      <c r="B28" s="87" t="s">
        <v>1913</v>
      </c>
      <c r="C28" s="81">
        <v>6</v>
      </c>
      <c r="D28" s="122">
        <v>0.0036136993381444293</v>
      </c>
      <c r="E28" s="122">
        <v>1.852466946079153</v>
      </c>
      <c r="F28" s="81" t="s">
        <v>1492</v>
      </c>
      <c r="G28" s="81" t="b">
        <v>0</v>
      </c>
      <c r="H28" s="81" t="b">
        <v>0</v>
      </c>
      <c r="I28" s="82"/>
      <c r="J28" s="81" t="b">
        <v>0</v>
      </c>
      <c r="K28" s="81" t="b">
        <v>0</v>
      </c>
      <c r="L28" s="82"/>
      <c r="M28" s="81" t="b">
        <v>0</v>
      </c>
      <c r="N28" s="81" t="b">
        <v>0</v>
      </c>
    </row>
    <row r="29" spans="1:14" ht="15">
      <c r="A29" s="87" t="s">
        <v>1913</v>
      </c>
      <c r="B29" s="87" t="s">
        <v>1906</v>
      </c>
      <c r="C29" s="81">
        <v>6</v>
      </c>
      <c r="D29" s="122">
        <v>0.0036136993381444293</v>
      </c>
      <c r="E29" s="122">
        <v>1.936787831779189</v>
      </c>
      <c r="F29" s="81" t="s">
        <v>1492</v>
      </c>
      <c r="G29" s="81" t="b">
        <v>0</v>
      </c>
      <c r="H29" s="81" t="b">
        <v>0</v>
      </c>
      <c r="I29" s="82"/>
      <c r="J29" s="81" t="b">
        <v>0</v>
      </c>
      <c r="K29" s="81" t="b">
        <v>0</v>
      </c>
      <c r="L29" s="82"/>
      <c r="M29" s="81" t="b">
        <v>0</v>
      </c>
      <c r="N29" s="81" t="b">
        <v>0</v>
      </c>
    </row>
    <row r="30" spans="1:14" ht="15">
      <c r="A30" s="87" t="s">
        <v>1900</v>
      </c>
      <c r="B30" s="87" t="s">
        <v>1946</v>
      </c>
      <c r="C30" s="81">
        <v>6</v>
      </c>
      <c r="D30" s="122">
        <v>0.0036136993381444293</v>
      </c>
      <c r="E30" s="122">
        <v>1.9659460605204022</v>
      </c>
      <c r="F30" s="81" t="s">
        <v>1492</v>
      </c>
      <c r="G30" s="81" t="b">
        <v>0</v>
      </c>
      <c r="H30" s="81" t="b">
        <v>0</v>
      </c>
      <c r="I30" s="82"/>
      <c r="J30" s="81" t="b">
        <v>0</v>
      </c>
      <c r="K30" s="81" t="b">
        <v>0</v>
      </c>
      <c r="L30" s="82"/>
      <c r="M30" s="81" t="b">
        <v>0</v>
      </c>
      <c r="N30" s="81" t="b">
        <v>0</v>
      </c>
    </row>
    <row r="31" spans="1:14" ht="15">
      <c r="A31" s="87" t="s">
        <v>1946</v>
      </c>
      <c r="B31" s="87" t="s">
        <v>493</v>
      </c>
      <c r="C31" s="81">
        <v>6</v>
      </c>
      <c r="D31" s="122">
        <v>0.0036136993381444293</v>
      </c>
      <c r="E31" s="122">
        <v>1.8410073239121023</v>
      </c>
      <c r="F31" s="81" t="s">
        <v>1492</v>
      </c>
      <c r="G31" s="81" t="b">
        <v>0</v>
      </c>
      <c r="H31" s="81" t="b">
        <v>0</v>
      </c>
      <c r="I31" s="82"/>
      <c r="J31" s="81" t="b">
        <v>0</v>
      </c>
      <c r="K31" s="81" t="b">
        <v>0</v>
      </c>
      <c r="L31" s="82"/>
      <c r="M31" s="81" t="b">
        <v>0</v>
      </c>
      <c r="N31" s="81" t="b">
        <v>0</v>
      </c>
    </row>
    <row r="32" spans="1:14" ht="15">
      <c r="A32" s="87" t="s">
        <v>1917</v>
      </c>
      <c r="B32" s="87" t="s">
        <v>1903</v>
      </c>
      <c r="C32" s="81">
        <v>5</v>
      </c>
      <c r="D32" s="122">
        <v>0.0031776934062745467</v>
      </c>
      <c r="E32" s="122">
        <v>1.8410073239121023</v>
      </c>
      <c r="F32" s="81" t="s">
        <v>1492</v>
      </c>
      <c r="G32" s="81" t="b">
        <v>0</v>
      </c>
      <c r="H32" s="81" t="b">
        <v>0</v>
      </c>
      <c r="I32" s="82"/>
      <c r="J32" s="81" t="b">
        <v>0</v>
      </c>
      <c r="K32" s="81" t="b">
        <v>0</v>
      </c>
      <c r="L32" s="82"/>
      <c r="M32" s="81" t="b">
        <v>0</v>
      </c>
      <c r="N32" s="81" t="b">
        <v>0</v>
      </c>
    </row>
    <row r="33" spans="1:14" ht="15">
      <c r="A33" s="87" t="s">
        <v>1898</v>
      </c>
      <c r="B33" s="87" t="s">
        <v>1909</v>
      </c>
      <c r="C33" s="81">
        <v>5</v>
      </c>
      <c r="D33" s="122">
        <v>0.0031776934062745467</v>
      </c>
      <c r="E33" s="122">
        <v>1.5680060518483647</v>
      </c>
      <c r="F33" s="81" t="s">
        <v>1492</v>
      </c>
      <c r="G33" s="81" t="b">
        <v>0</v>
      </c>
      <c r="H33" s="81" t="b">
        <v>0</v>
      </c>
      <c r="I33" s="82"/>
      <c r="J33" s="81" t="b">
        <v>0</v>
      </c>
      <c r="K33" s="81" t="b">
        <v>0</v>
      </c>
      <c r="L33" s="82"/>
      <c r="M33" s="81" t="b">
        <v>0</v>
      </c>
      <c r="N33" s="81" t="b">
        <v>0</v>
      </c>
    </row>
    <row r="34" spans="1:14" ht="15">
      <c r="A34" s="87" t="s">
        <v>1937</v>
      </c>
      <c r="B34" s="87" t="s">
        <v>1938</v>
      </c>
      <c r="C34" s="81">
        <v>5</v>
      </c>
      <c r="D34" s="122">
        <v>0.0031776934062745467</v>
      </c>
      <c r="E34" s="122">
        <v>2.4218780161701265</v>
      </c>
      <c r="F34" s="81" t="s">
        <v>1492</v>
      </c>
      <c r="G34" s="81" t="b">
        <v>0</v>
      </c>
      <c r="H34" s="81" t="b">
        <v>1</v>
      </c>
      <c r="I34" s="82"/>
      <c r="J34" s="81" t="b">
        <v>0</v>
      </c>
      <c r="K34" s="81" t="b">
        <v>0</v>
      </c>
      <c r="L34" s="82"/>
      <c r="M34" s="81" t="b">
        <v>0</v>
      </c>
      <c r="N34" s="81" t="b">
        <v>0</v>
      </c>
    </row>
    <row r="35" spans="1:14" ht="15">
      <c r="A35" s="87" t="s">
        <v>1942</v>
      </c>
      <c r="B35" s="87" t="s">
        <v>1927</v>
      </c>
      <c r="C35" s="81">
        <v>5</v>
      </c>
      <c r="D35" s="122">
        <v>0.0031776934062745467</v>
      </c>
      <c r="E35" s="122">
        <v>2.2969392795618266</v>
      </c>
      <c r="F35" s="81" t="s">
        <v>1492</v>
      </c>
      <c r="G35" s="81" t="b">
        <v>0</v>
      </c>
      <c r="H35" s="81" t="b">
        <v>0</v>
      </c>
      <c r="I35" s="82"/>
      <c r="J35" s="81" t="b">
        <v>0</v>
      </c>
      <c r="K35" s="81" t="b">
        <v>0</v>
      </c>
      <c r="L35" s="82"/>
      <c r="M35" s="81" t="b">
        <v>0</v>
      </c>
      <c r="N35" s="81" t="b">
        <v>0</v>
      </c>
    </row>
    <row r="36" spans="1:14" ht="15">
      <c r="A36" s="87" t="s">
        <v>1943</v>
      </c>
      <c r="B36" s="87" t="s">
        <v>1901</v>
      </c>
      <c r="C36" s="81">
        <v>5</v>
      </c>
      <c r="D36" s="122">
        <v>0.00364356646300776</v>
      </c>
      <c r="E36" s="122">
        <v>1.8989992708897891</v>
      </c>
      <c r="F36" s="81" t="s">
        <v>1492</v>
      </c>
      <c r="G36" s="81" t="b">
        <v>0</v>
      </c>
      <c r="H36" s="81" t="b">
        <v>0</v>
      </c>
      <c r="I36" s="82"/>
      <c r="J36" s="81" t="b">
        <v>0</v>
      </c>
      <c r="K36" s="81" t="b">
        <v>0</v>
      </c>
      <c r="L36" s="82"/>
      <c r="M36" s="81" t="b">
        <v>0</v>
      </c>
      <c r="N36" s="81" t="b">
        <v>0</v>
      </c>
    </row>
    <row r="37" spans="1:14" ht="15">
      <c r="A37" s="87" t="s">
        <v>1909</v>
      </c>
      <c r="B37" s="87" t="s">
        <v>1983</v>
      </c>
      <c r="C37" s="81">
        <v>4</v>
      </c>
      <c r="D37" s="122">
        <v>0.002704960290761857</v>
      </c>
      <c r="E37" s="122">
        <v>2.2669760561843835</v>
      </c>
      <c r="F37" s="81" t="s">
        <v>1492</v>
      </c>
      <c r="G37" s="81" t="b">
        <v>0</v>
      </c>
      <c r="H37" s="81" t="b">
        <v>0</v>
      </c>
      <c r="I37" s="82"/>
      <c r="J37" s="81" t="b">
        <v>0</v>
      </c>
      <c r="K37" s="81" t="b">
        <v>0</v>
      </c>
      <c r="L37" s="82"/>
      <c r="M37" s="81" t="b">
        <v>0</v>
      </c>
      <c r="N37" s="81" t="b">
        <v>0</v>
      </c>
    </row>
    <row r="38" spans="1:14" ht="15">
      <c r="A38" s="87" t="s">
        <v>1983</v>
      </c>
      <c r="B38" s="87" t="s">
        <v>1969</v>
      </c>
      <c r="C38" s="81">
        <v>4</v>
      </c>
      <c r="D38" s="122">
        <v>0.002704960290761857</v>
      </c>
      <c r="E38" s="122">
        <v>2.6471872978959894</v>
      </c>
      <c r="F38" s="81" t="s">
        <v>1492</v>
      </c>
      <c r="G38" s="81" t="b">
        <v>0</v>
      </c>
      <c r="H38" s="81" t="b">
        <v>0</v>
      </c>
      <c r="I38" s="82"/>
      <c r="J38" s="81" t="b">
        <v>0</v>
      </c>
      <c r="K38" s="81" t="b">
        <v>0</v>
      </c>
      <c r="L38" s="82"/>
      <c r="M38" s="81" t="b">
        <v>0</v>
      </c>
      <c r="N38" s="81" t="b">
        <v>0</v>
      </c>
    </row>
    <row r="39" spans="1:14" ht="15">
      <c r="A39" s="87" t="s">
        <v>1969</v>
      </c>
      <c r="B39" s="87" t="s">
        <v>1984</v>
      </c>
      <c r="C39" s="81">
        <v>4</v>
      </c>
      <c r="D39" s="122">
        <v>0.002704960290761857</v>
      </c>
      <c r="E39" s="122">
        <v>2.6471872978959894</v>
      </c>
      <c r="F39" s="81" t="s">
        <v>1492</v>
      </c>
      <c r="G39" s="81" t="b">
        <v>0</v>
      </c>
      <c r="H39" s="81" t="b">
        <v>0</v>
      </c>
      <c r="I39" s="82"/>
      <c r="J39" s="81" t="b">
        <v>0</v>
      </c>
      <c r="K39" s="81" t="b">
        <v>0</v>
      </c>
      <c r="L39" s="82"/>
      <c r="M39" s="81" t="b">
        <v>0</v>
      </c>
      <c r="N39" s="81" t="b">
        <v>0</v>
      </c>
    </row>
    <row r="40" spans="1:14" ht="15">
      <c r="A40" s="87" t="s">
        <v>1984</v>
      </c>
      <c r="B40" s="87" t="s">
        <v>1912</v>
      </c>
      <c r="C40" s="81">
        <v>4</v>
      </c>
      <c r="D40" s="122">
        <v>0.002704960290761857</v>
      </c>
      <c r="E40" s="122">
        <v>2.304764617073783</v>
      </c>
      <c r="F40" s="81" t="s">
        <v>1492</v>
      </c>
      <c r="G40" s="81" t="b">
        <v>0</v>
      </c>
      <c r="H40" s="81" t="b">
        <v>0</v>
      </c>
      <c r="I40" s="82"/>
      <c r="J40" s="81" t="b">
        <v>0</v>
      </c>
      <c r="K40" s="81" t="b">
        <v>0</v>
      </c>
      <c r="L40" s="82"/>
      <c r="M40" s="81" t="b">
        <v>0</v>
      </c>
      <c r="N40" s="81" t="b">
        <v>0</v>
      </c>
    </row>
    <row r="41" spans="1:14" ht="15">
      <c r="A41" s="87" t="s">
        <v>1902</v>
      </c>
      <c r="B41" s="87" t="s">
        <v>1928</v>
      </c>
      <c r="C41" s="81">
        <v>4</v>
      </c>
      <c r="D41" s="122">
        <v>0.002704960290761857</v>
      </c>
      <c r="E41" s="122">
        <v>1.847846748442408</v>
      </c>
      <c r="F41" s="81" t="s">
        <v>1492</v>
      </c>
      <c r="G41" s="81" t="b">
        <v>0</v>
      </c>
      <c r="H41" s="81" t="b">
        <v>0</v>
      </c>
      <c r="I41" s="82"/>
      <c r="J41" s="81" t="b">
        <v>1</v>
      </c>
      <c r="K41" s="81" t="b">
        <v>0</v>
      </c>
      <c r="L41" s="82"/>
      <c r="M41" s="81" t="b">
        <v>0</v>
      </c>
      <c r="N41" s="81" t="b">
        <v>0</v>
      </c>
    </row>
    <row r="42" spans="1:14" ht="15">
      <c r="A42" s="87" t="s">
        <v>1928</v>
      </c>
      <c r="B42" s="87" t="s">
        <v>1985</v>
      </c>
      <c r="C42" s="81">
        <v>4</v>
      </c>
      <c r="D42" s="122">
        <v>0.002704960290761857</v>
      </c>
      <c r="E42" s="122">
        <v>2.5010592622177517</v>
      </c>
      <c r="F42" s="81" t="s">
        <v>1492</v>
      </c>
      <c r="G42" s="81" t="b">
        <v>1</v>
      </c>
      <c r="H42" s="81" t="b">
        <v>0</v>
      </c>
      <c r="I42" s="82"/>
      <c r="J42" s="81" t="b">
        <v>0</v>
      </c>
      <c r="K42" s="81" t="b">
        <v>0</v>
      </c>
      <c r="L42" s="82"/>
      <c r="M42" s="81" t="b">
        <v>0</v>
      </c>
      <c r="N42" s="81" t="b">
        <v>0</v>
      </c>
    </row>
    <row r="43" spans="1:14" ht="15">
      <c r="A43" s="87" t="s">
        <v>1985</v>
      </c>
      <c r="B43" s="87" t="s">
        <v>1904</v>
      </c>
      <c r="C43" s="81">
        <v>4</v>
      </c>
      <c r="D43" s="122">
        <v>0.002704960290761857</v>
      </c>
      <c r="E43" s="122">
        <v>2.1157083808537345</v>
      </c>
      <c r="F43" s="81" t="s">
        <v>1492</v>
      </c>
      <c r="G43" s="81" t="b">
        <v>0</v>
      </c>
      <c r="H43" s="81" t="b">
        <v>0</v>
      </c>
      <c r="I43" s="82"/>
      <c r="J43" s="81" t="b">
        <v>0</v>
      </c>
      <c r="K43" s="81" t="b">
        <v>0</v>
      </c>
      <c r="L43" s="82"/>
      <c r="M43" s="81" t="b">
        <v>0</v>
      </c>
      <c r="N43" s="81" t="b">
        <v>0</v>
      </c>
    </row>
    <row r="44" spans="1:14" ht="15">
      <c r="A44" s="87" t="s">
        <v>1904</v>
      </c>
      <c r="B44" s="87" t="s">
        <v>1986</v>
      </c>
      <c r="C44" s="81">
        <v>4</v>
      </c>
      <c r="D44" s="122">
        <v>0.002704960290761857</v>
      </c>
      <c r="E44" s="122">
        <v>2.1157083808537345</v>
      </c>
      <c r="F44" s="81" t="s">
        <v>1492</v>
      </c>
      <c r="G44" s="81" t="b">
        <v>0</v>
      </c>
      <c r="H44" s="81" t="b">
        <v>0</v>
      </c>
      <c r="I44" s="82"/>
      <c r="J44" s="81" t="b">
        <v>0</v>
      </c>
      <c r="K44" s="81" t="b">
        <v>0</v>
      </c>
      <c r="L44" s="82"/>
      <c r="M44" s="81" t="b">
        <v>0</v>
      </c>
      <c r="N44" s="81" t="b">
        <v>0</v>
      </c>
    </row>
    <row r="45" spans="1:14" ht="15">
      <c r="A45" s="87" t="s">
        <v>1986</v>
      </c>
      <c r="B45" s="87" t="s">
        <v>1913</v>
      </c>
      <c r="C45" s="81">
        <v>4</v>
      </c>
      <c r="D45" s="122">
        <v>0.002704960290761857</v>
      </c>
      <c r="E45" s="122">
        <v>2.304764617073783</v>
      </c>
      <c r="F45" s="81" t="s">
        <v>1492</v>
      </c>
      <c r="G45" s="81" t="b">
        <v>0</v>
      </c>
      <c r="H45" s="81" t="b">
        <v>0</v>
      </c>
      <c r="I45" s="82"/>
      <c r="J45" s="81" t="b">
        <v>0</v>
      </c>
      <c r="K45" s="81" t="b">
        <v>0</v>
      </c>
      <c r="L45" s="82"/>
      <c r="M45" s="81" t="b">
        <v>0</v>
      </c>
      <c r="N45" s="81" t="b">
        <v>0</v>
      </c>
    </row>
    <row r="46" spans="1:14" ht="15">
      <c r="A46" s="87" t="s">
        <v>1913</v>
      </c>
      <c r="B46" s="87" t="s">
        <v>493</v>
      </c>
      <c r="C46" s="81">
        <v>4</v>
      </c>
      <c r="D46" s="122">
        <v>0.002704960290761857</v>
      </c>
      <c r="E46" s="122">
        <v>1.4016746300818397</v>
      </c>
      <c r="F46" s="81" t="s">
        <v>1492</v>
      </c>
      <c r="G46" s="81" t="b">
        <v>0</v>
      </c>
      <c r="H46" s="81" t="b">
        <v>0</v>
      </c>
      <c r="I46" s="82"/>
      <c r="J46" s="81" t="b">
        <v>0</v>
      </c>
      <c r="K46" s="81" t="b">
        <v>0</v>
      </c>
      <c r="L46" s="82"/>
      <c r="M46" s="81" t="b">
        <v>0</v>
      </c>
      <c r="N46" s="81" t="b">
        <v>0</v>
      </c>
    </row>
    <row r="47" spans="1:14" ht="15">
      <c r="A47" s="87" t="s">
        <v>271</v>
      </c>
      <c r="B47" s="87" t="s">
        <v>1987</v>
      </c>
      <c r="C47" s="81">
        <v>4</v>
      </c>
      <c r="D47" s="122">
        <v>0.002704960290761857</v>
      </c>
      <c r="E47" s="122">
        <v>2.443067315240065</v>
      </c>
      <c r="F47" s="81" t="s">
        <v>1492</v>
      </c>
      <c r="G47" s="81" t="b">
        <v>0</v>
      </c>
      <c r="H47" s="81" t="b">
        <v>0</v>
      </c>
      <c r="I47" s="82"/>
      <c r="J47" s="81" t="b">
        <v>0</v>
      </c>
      <c r="K47" s="81" t="b">
        <v>0</v>
      </c>
      <c r="L47" s="82"/>
      <c r="M47" s="81" t="b">
        <v>0</v>
      </c>
      <c r="N47" s="81" t="b">
        <v>0</v>
      </c>
    </row>
    <row r="48" spans="1:14" ht="15">
      <c r="A48" s="87" t="s">
        <v>1988</v>
      </c>
      <c r="B48" s="87" t="s">
        <v>1895</v>
      </c>
      <c r="C48" s="81">
        <v>4</v>
      </c>
      <c r="D48" s="122">
        <v>0.002704960290761857</v>
      </c>
      <c r="E48" s="122">
        <v>1.8547956083977357</v>
      </c>
      <c r="F48" s="81" t="s">
        <v>1492</v>
      </c>
      <c r="G48" s="81" t="b">
        <v>0</v>
      </c>
      <c r="H48" s="81" t="b">
        <v>0</v>
      </c>
      <c r="I48" s="82"/>
      <c r="J48" s="81" t="b">
        <v>0</v>
      </c>
      <c r="K48" s="81" t="b">
        <v>0</v>
      </c>
      <c r="L48" s="82"/>
      <c r="M48" s="81" t="b">
        <v>0</v>
      </c>
      <c r="N48" s="81" t="b">
        <v>0</v>
      </c>
    </row>
    <row r="49" spans="1:14" ht="15">
      <c r="A49" s="87" t="s">
        <v>2001</v>
      </c>
      <c r="B49" s="87" t="s">
        <v>1940</v>
      </c>
      <c r="C49" s="81">
        <v>4</v>
      </c>
      <c r="D49" s="122">
        <v>0.002704960290761857</v>
      </c>
      <c r="E49" s="122">
        <v>2.5010592622177517</v>
      </c>
      <c r="F49" s="81" t="s">
        <v>1492</v>
      </c>
      <c r="G49" s="81" t="b">
        <v>0</v>
      </c>
      <c r="H49" s="81" t="b">
        <v>0</v>
      </c>
      <c r="I49" s="82"/>
      <c r="J49" s="81" t="b">
        <v>0</v>
      </c>
      <c r="K49" s="81" t="b">
        <v>0</v>
      </c>
      <c r="L49" s="82"/>
      <c r="M49" s="81" t="b">
        <v>0</v>
      </c>
      <c r="N49" s="81" t="b">
        <v>0</v>
      </c>
    </row>
    <row r="50" spans="1:14" ht="15">
      <c r="A50" s="87" t="s">
        <v>2002</v>
      </c>
      <c r="B50" s="87" t="s">
        <v>1963</v>
      </c>
      <c r="C50" s="81">
        <v>4</v>
      </c>
      <c r="D50" s="122">
        <v>0.0032106805690717793</v>
      </c>
      <c r="E50" s="122">
        <v>2.5680060518483647</v>
      </c>
      <c r="F50" s="81" t="s">
        <v>1492</v>
      </c>
      <c r="G50" s="81" t="b">
        <v>0</v>
      </c>
      <c r="H50" s="81" t="b">
        <v>0</v>
      </c>
      <c r="I50" s="82"/>
      <c r="J50" s="81" t="b">
        <v>0</v>
      </c>
      <c r="K50" s="81" t="b">
        <v>0</v>
      </c>
      <c r="L50" s="82"/>
      <c r="M50" s="81" t="b">
        <v>0</v>
      </c>
      <c r="N50" s="81" t="b">
        <v>0</v>
      </c>
    </row>
    <row r="51" spans="1:14" ht="15">
      <c r="A51" s="87" t="s">
        <v>2004</v>
      </c>
      <c r="B51" s="87" t="s">
        <v>1905</v>
      </c>
      <c r="C51" s="81">
        <v>4</v>
      </c>
      <c r="D51" s="122">
        <v>0.002704960290761857</v>
      </c>
      <c r="E51" s="122">
        <v>2.2000292665537704</v>
      </c>
      <c r="F51" s="81" t="s">
        <v>1492</v>
      </c>
      <c r="G51" s="81" t="b">
        <v>0</v>
      </c>
      <c r="H51" s="81" t="b">
        <v>0</v>
      </c>
      <c r="I51" s="82"/>
      <c r="J51" s="81" t="b">
        <v>0</v>
      </c>
      <c r="K51" s="81" t="b">
        <v>0</v>
      </c>
      <c r="L51" s="82"/>
      <c r="M51" s="81" t="b">
        <v>0</v>
      </c>
      <c r="N51" s="81" t="b">
        <v>0</v>
      </c>
    </row>
    <row r="52" spans="1:14" ht="15">
      <c r="A52" s="87" t="s">
        <v>1905</v>
      </c>
      <c r="B52" s="87" t="s">
        <v>1900</v>
      </c>
      <c r="C52" s="81">
        <v>4</v>
      </c>
      <c r="D52" s="122">
        <v>0.002704960290761857</v>
      </c>
      <c r="E52" s="122">
        <v>1.3461573022320084</v>
      </c>
      <c r="F52" s="81" t="s">
        <v>1492</v>
      </c>
      <c r="G52" s="81" t="b">
        <v>0</v>
      </c>
      <c r="H52" s="81" t="b">
        <v>0</v>
      </c>
      <c r="I52" s="82"/>
      <c r="J52" s="81" t="b">
        <v>0</v>
      </c>
      <c r="K52" s="81" t="b">
        <v>0</v>
      </c>
      <c r="L52" s="82"/>
      <c r="M52" s="81" t="b">
        <v>0</v>
      </c>
      <c r="N52" s="81" t="b">
        <v>0</v>
      </c>
    </row>
    <row r="53" spans="1:14" ht="15">
      <c r="A53" s="87" t="s">
        <v>1908</v>
      </c>
      <c r="B53" s="87" t="s">
        <v>1972</v>
      </c>
      <c r="C53" s="81">
        <v>4</v>
      </c>
      <c r="D53" s="122">
        <v>0.0032106805690717793</v>
      </c>
      <c r="E53" s="122">
        <v>2.1353039369171154</v>
      </c>
      <c r="F53" s="81" t="s">
        <v>1492</v>
      </c>
      <c r="G53" s="81" t="b">
        <v>0</v>
      </c>
      <c r="H53" s="81" t="b">
        <v>0</v>
      </c>
      <c r="I53" s="82"/>
      <c r="J53" s="81" t="b">
        <v>0</v>
      </c>
      <c r="K53" s="81" t="b">
        <v>0</v>
      </c>
      <c r="L53" s="82"/>
      <c r="M53" s="81" t="b">
        <v>0</v>
      </c>
      <c r="N53" s="81" t="b">
        <v>0</v>
      </c>
    </row>
    <row r="54" spans="1:14" ht="15">
      <c r="A54" s="87" t="s">
        <v>505</v>
      </c>
      <c r="B54" s="87" t="s">
        <v>1942</v>
      </c>
      <c r="C54" s="81">
        <v>4</v>
      </c>
      <c r="D54" s="122">
        <v>0.002704960290761857</v>
      </c>
      <c r="E54" s="122">
        <v>2.061726568387489</v>
      </c>
      <c r="F54" s="81" t="s">
        <v>1492</v>
      </c>
      <c r="G54" s="81" t="b">
        <v>0</v>
      </c>
      <c r="H54" s="81" t="b">
        <v>0</v>
      </c>
      <c r="I54" s="82"/>
      <c r="J54" s="81" t="b">
        <v>0</v>
      </c>
      <c r="K54" s="81" t="b">
        <v>0</v>
      </c>
      <c r="L54" s="82"/>
      <c r="M54" s="81" t="b">
        <v>0</v>
      </c>
      <c r="N54" s="81" t="b">
        <v>0</v>
      </c>
    </row>
    <row r="55" spans="1:14" ht="15">
      <c r="A55" s="87" t="s">
        <v>2005</v>
      </c>
      <c r="B55" s="87" t="s">
        <v>1979</v>
      </c>
      <c r="C55" s="81">
        <v>4</v>
      </c>
      <c r="D55" s="122">
        <v>0.002704960290761857</v>
      </c>
      <c r="E55" s="122">
        <v>2.6471872978959894</v>
      </c>
      <c r="F55" s="81" t="s">
        <v>1492</v>
      </c>
      <c r="G55" s="81" t="b">
        <v>0</v>
      </c>
      <c r="H55" s="81" t="b">
        <v>0</v>
      </c>
      <c r="I55" s="82"/>
      <c r="J55" s="81" t="b">
        <v>0</v>
      </c>
      <c r="K55" s="81" t="b">
        <v>0</v>
      </c>
      <c r="L55" s="82"/>
      <c r="M55" s="81" t="b">
        <v>0</v>
      </c>
      <c r="N55" s="81" t="b">
        <v>0</v>
      </c>
    </row>
    <row r="56" spans="1:14" ht="15">
      <c r="A56" s="87" t="s">
        <v>1901</v>
      </c>
      <c r="B56" s="87" t="s">
        <v>509</v>
      </c>
      <c r="C56" s="81">
        <v>4</v>
      </c>
      <c r="D56" s="122">
        <v>0.0032106805690717793</v>
      </c>
      <c r="E56" s="122">
        <v>1.013718842316403</v>
      </c>
      <c r="F56" s="81" t="s">
        <v>1492</v>
      </c>
      <c r="G56" s="81" t="b">
        <v>0</v>
      </c>
      <c r="H56" s="81" t="b">
        <v>0</v>
      </c>
      <c r="I56" s="82"/>
      <c r="J56" s="81" t="b">
        <v>0</v>
      </c>
      <c r="K56" s="81" t="b">
        <v>0</v>
      </c>
      <c r="L56" s="82"/>
      <c r="M56" s="81" t="b">
        <v>0</v>
      </c>
      <c r="N56" s="81" t="b">
        <v>0</v>
      </c>
    </row>
    <row r="57" spans="1:14" ht="15">
      <c r="A57" s="87" t="s">
        <v>1567</v>
      </c>
      <c r="B57" s="87" t="s">
        <v>1566</v>
      </c>
      <c r="C57" s="81">
        <v>3</v>
      </c>
      <c r="D57" s="122">
        <v>0.002186139877804656</v>
      </c>
      <c r="E57" s="122">
        <v>2.869036047512346</v>
      </c>
      <c r="F57" s="81" t="s">
        <v>1492</v>
      </c>
      <c r="G57" s="81" t="b">
        <v>0</v>
      </c>
      <c r="H57" s="81" t="b">
        <v>0</v>
      </c>
      <c r="I57" s="82"/>
      <c r="J57" s="81" t="b">
        <v>0</v>
      </c>
      <c r="K57" s="81" t="b">
        <v>0</v>
      </c>
      <c r="L57" s="82"/>
      <c r="M57" s="81" t="b">
        <v>0</v>
      </c>
      <c r="N57" s="81" t="b">
        <v>0</v>
      </c>
    </row>
    <row r="58" spans="1:14" ht="15">
      <c r="A58" s="87" t="s">
        <v>1565</v>
      </c>
      <c r="B58" s="87" t="s">
        <v>1564</v>
      </c>
      <c r="C58" s="81">
        <v>3</v>
      </c>
      <c r="D58" s="122">
        <v>0.002186139877804656</v>
      </c>
      <c r="E58" s="122">
        <v>2.869036047512346</v>
      </c>
      <c r="F58" s="81" t="s">
        <v>1492</v>
      </c>
      <c r="G58" s="81" t="b">
        <v>0</v>
      </c>
      <c r="H58" s="81" t="b">
        <v>0</v>
      </c>
      <c r="I58" s="82"/>
      <c r="J58" s="81" t="b">
        <v>0</v>
      </c>
      <c r="K58" s="81" t="b">
        <v>0</v>
      </c>
      <c r="L58" s="82"/>
      <c r="M58" s="81" t="b">
        <v>0</v>
      </c>
      <c r="N58" s="81" t="b">
        <v>0</v>
      </c>
    </row>
    <row r="59" spans="1:14" ht="15">
      <c r="A59" s="87" t="s">
        <v>2022</v>
      </c>
      <c r="B59" s="87" t="s">
        <v>1921</v>
      </c>
      <c r="C59" s="81">
        <v>3</v>
      </c>
      <c r="D59" s="122">
        <v>0.002186139877804656</v>
      </c>
      <c r="E59" s="122">
        <v>2.5010592622177517</v>
      </c>
      <c r="F59" s="81" t="s">
        <v>1492</v>
      </c>
      <c r="G59" s="81" t="b">
        <v>0</v>
      </c>
      <c r="H59" s="81" t="b">
        <v>0</v>
      </c>
      <c r="I59" s="82"/>
      <c r="J59" s="81" t="b">
        <v>0</v>
      </c>
      <c r="K59" s="81" t="b">
        <v>0</v>
      </c>
      <c r="L59" s="82"/>
      <c r="M59" s="81" t="b">
        <v>0</v>
      </c>
      <c r="N59" s="81" t="b">
        <v>0</v>
      </c>
    </row>
    <row r="60" spans="1:14" ht="15">
      <c r="A60" s="87" t="s">
        <v>1923</v>
      </c>
      <c r="B60" s="87" t="s">
        <v>2023</v>
      </c>
      <c r="C60" s="81">
        <v>3</v>
      </c>
      <c r="D60" s="122">
        <v>0.002186139877804656</v>
      </c>
      <c r="E60" s="122">
        <v>2.443067315240065</v>
      </c>
      <c r="F60" s="81" t="s">
        <v>1492</v>
      </c>
      <c r="G60" s="81" t="b">
        <v>0</v>
      </c>
      <c r="H60" s="81" t="b">
        <v>0</v>
      </c>
      <c r="I60" s="82"/>
      <c r="J60" s="81" t="b">
        <v>0</v>
      </c>
      <c r="K60" s="81" t="b">
        <v>0</v>
      </c>
      <c r="L60" s="82"/>
      <c r="M60" s="81" t="b">
        <v>0</v>
      </c>
      <c r="N60" s="81" t="b">
        <v>0</v>
      </c>
    </row>
    <row r="61" spans="1:14" ht="15">
      <c r="A61" s="87" t="s">
        <v>1971</v>
      </c>
      <c r="B61" s="87" t="s">
        <v>1974</v>
      </c>
      <c r="C61" s="81">
        <v>3</v>
      </c>
      <c r="D61" s="122">
        <v>0.002186139877804656</v>
      </c>
      <c r="E61" s="122">
        <v>2.4253385482796332</v>
      </c>
      <c r="F61" s="81" t="s">
        <v>1492</v>
      </c>
      <c r="G61" s="81" t="b">
        <v>1</v>
      </c>
      <c r="H61" s="81" t="b">
        <v>0</v>
      </c>
      <c r="I61" s="82"/>
      <c r="J61" s="81" t="b">
        <v>0</v>
      </c>
      <c r="K61" s="81" t="b">
        <v>0</v>
      </c>
      <c r="L61" s="82"/>
      <c r="M61" s="81" t="b">
        <v>0</v>
      </c>
      <c r="N61" s="81" t="b">
        <v>0</v>
      </c>
    </row>
    <row r="62" spans="1:14" ht="15">
      <c r="A62" s="87" t="s">
        <v>1974</v>
      </c>
      <c r="B62" s="87" t="s">
        <v>1896</v>
      </c>
      <c r="C62" s="81">
        <v>3</v>
      </c>
      <c r="D62" s="122">
        <v>0.002186139877804656</v>
      </c>
      <c r="E62" s="122">
        <v>1.6471872978959896</v>
      </c>
      <c r="F62" s="81" t="s">
        <v>1492</v>
      </c>
      <c r="G62" s="81" t="b">
        <v>0</v>
      </c>
      <c r="H62" s="81" t="b">
        <v>0</v>
      </c>
      <c r="I62" s="82"/>
      <c r="J62" s="81" t="b">
        <v>0</v>
      </c>
      <c r="K62" s="81" t="b">
        <v>0</v>
      </c>
      <c r="L62" s="82"/>
      <c r="M62" s="81" t="b">
        <v>0</v>
      </c>
      <c r="N62" s="81" t="b">
        <v>0</v>
      </c>
    </row>
    <row r="63" spans="1:14" ht="15">
      <c r="A63" s="87" t="s">
        <v>1911</v>
      </c>
      <c r="B63" s="87" t="s">
        <v>2026</v>
      </c>
      <c r="C63" s="81">
        <v>3</v>
      </c>
      <c r="D63" s="122">
        <v>0.002186139877804656</v>
      </c>
      <c r="E63" s="122">
        <v>2.346157302232008</v>
      </c>
      <c r="F63" s="81" t="s">
        <v>1492</v>
      </c>
      <c r="G63" s="81" t="b">
        <v>1</v>
      </c>
      <c r="H63" s="81" t="b">
        <v>0</v>
      </c>
      <c r="I63" s="82"/>
      <c r="J63" s="81" t="b">
        <v>1</v>
      </c>
      <c r="K63" s="81" t="b">
        <v>0</v>
      </c>
      <c r="L63" s="82"/>
      <c r="M63" s="81" t="b">
        <v>0</v>
      </c>
      <c r="N63" s="81" t="b">
        <v>0</v>
      </c>
    </row>
    <row r="64" spans="1:14" ht="15">
      <c r="A64" s="87" t="s">
        <v>2030</v>
      </c>
      <c r="B64" s="87" t="s">
        <v>1897</v>
      </c>
      <c r="C64" s="81">
        <v>3</v>
      </c>
      <c r="D64" s="122">
        <v>0.002186139877804656</v>
      </c>
      <c r="E64" s="122">
        <v>1.914793538073021</v>
      </c>
      <c r="F64" s="81" t="s">
        <v>1492</v>
      </c>
      <c r="G64" s="81" t="b">
        <v>0</v>
      </c>
      <c r="H64" s="81" t="b">
        <v>0</v>
      </c>
      <c r="I64" s="82"/>
      <c r="J64" s="81" t="b">
        <v>0</v>
      </c>
      <c r="K64" s="81" t="b">
        <v>0</v>
      </c>
      <c r="L64" s="82"/>
      <c r="M64" s="81" t="b">
        <v>0</v>
      </c>
      <c r="N64" s="81" t="b">
        <v>0</v>
      </c>
    </row>
    <row r="65" spans="1:14" ht="15">
      <c r="A65" s="87" t="s">
        <v>1908</v>
      </c>
      <c r="B65" s="87" t="s">
        <v>1950</v>
      </c>
      <c r="C65" s="81">
        <v>3</v>
      </c>
      <c r="D65" s="122">
        <v>0.002186139877804656</v>
      </c>
      <c r="E65" s="122">
        <v>1.9311839542611904</v>
      </c>
      <c r="F65" s="81" t="s">
        <v>1492</v>
      </c>
      <c r="G65" s="81" t="b">
        <v>0</v>
      </c>
      <c r="H65" s="81" t="b">
        <v>0</v>
      </c>
      <c r="I65" s="82"/>
      <c r="J65" s="81" t="b">
        <v>0</v>
      </c>
      <c r="K65" s="81" t="b">
        <v>0</v>
      </c>
      <c r="L65" s="82"/>
      <c r="M65" s="81" t="b">
        <v>0</v>
      </c>
      <c r="N65" s="81" t="b">
        <v>0</v>
      </c>
    </row>
    <row r="66" spans="1:14" ht="15">
      <c r="A66" s="87" t="s">
        <v>1916</v>
      </c>
      <c r="B66" s="87" t="s">
        <v>1927</v>
      </c>
      <c r="C66" s="81">
        <v>3</v>
      </c>
      <c r="D66" s="122">
        <v>0.002186139877804656</v>
      </c>
      <c r="E66" s="122">
        <v>1.8787958848015023</v>
      </c>
      <c r="F66" s="81" t="s">
        <v>1492</v>
      </c>
      <c r="G66" s="81" t="b">
        <v>0</v>
      </c>
      <c r="H66" s="81" t="b">
        <v>0</v>
      </c>
      <c r="I66" s="82"/>
      <c r="J66" s="81" t="b">
        <v>0</v>
      </c>
      <c r="K66" s="81" t="b">
        <v>0</v>
      </c>
      <c r="L66" s="82"/>
      <c r="M66" s="81" t="b">
        <v>0</v>
      </c>
      <c r="N66" s="81" t="b">
        <v>0</v>
      </c>
    </row>
    <row r="67" spans="1:14" ht="15">
      <c r="A67" s="87" t="s">
        <v>2048</v>
      </c>
      <c r="B67" s="87" t="s">
        <v>1940</v>
      </c>
      <c r="C67" s="81">
        <v>3</v>
      </c>
      <c r="D67" s="122">
        <v>0.002186139877804656</v>
      </c>
      <c r="E67" s="122">
        <v>2.5010592622177517</v>
      </c>
      <c r="F67" s="81" t="s">
        <v>1492</v>
      </c>
      <c r="G67" s="81" t="b">
        <v>1</v>
      </c>
      <c r="H67" s="81" t="b">
        <v>0</v>
      </c>
      <c r="I67" s="82"/>
      <c r="J67" s="81" t="b">
        <v>0</v>
      </c>
      <c r="K67" s="81" t="b">
        <v>0</v>
      </c>
      <c r="L67" s="82"/>
      <c r="M67" s="81" t="b">
        <v>0</v>
      </c>
      <c r="N67" s="81" t="b">
        <v>0</v>
      </c>
    </row>
    <row r="68" spans="1:14" ht="15">
      <c r="A68" s="87" t="s">
        <v>1975</v>
      </c>
      <c r="B68" s="87" t="s">
        <v>1908</v>
      </c>
      <c r="C68" s="81">
        <v>3</v>
      </c>
      <c r="D68" s="122">
        <v>0.002186139877804656</v>
      </c>
      <c r="E68" s="122">
        <v>2.010365200308815</v>
      </c>
      <c r="F68" s="81" t="s">
        <v>1492</v>
      </c>
      <c r="G68" s="81" t="b">
        <v>0</v>
      </c>
      <c r="H68" s="81" t="b">
        <v>0</v>
      </c>
      <c r="I68" s="82"/>
      <c r="J68" s="81" t="b">
        <v>0</v>
      </c>
      <c r="K68" s="81" t="b">
        <v>0</v>
      </c>
      <c r="L68" s="82"/>
      <c r="M68" s="81" t="b">
        <v>0</v>
      </c>
      <c r="N68" s="81" t="b">
        <v>0</v>
      </c>
    </row>
    <row r="69" spans="1:14" ht="15">
      <c r="A69" s="87" t="s">
        <v>1899</v>
      </c>
      <c r="B69" s="87" t="s">
        <v>2064</v>
      </c>
      <c r="C69" s="81">
        <v>3</v>
      </c>
      <c r="D69" s="122">
        <v>0.002408010426803835</v>
      </c>
      <c r="E69" s="122">
        <v>1.9482172935599706</v>
      </c>
      <c r="F69" s="81" t="s">
        <v>1492</v>
      </c>
      <c r="G69" s="81" t="b">
        <v>0</v>
      </c>
      <c r="H69" s="81" t="b">
        <v>0</v>
      </c>
      <c r="I69" s="82"/>
      <c r="J69" s="81" t="b">
        <v>0</v>
      </c>
      <c r="K69" s="81" t="b">
        <v>0</v>
      </c>
      <c r="L69" s="82"/>
      <c r="M69" s="81" t="b">
        <v>0</v>
      </c>
      <c r="N69" s="81" t="b">
        <v>0</v>
      </c>
    </row>
    <row r="70" spans="1:14" ht="15">
      <c r="A70" s="87" t="s">
        <v>251</v>
      </c>
      <c r="B70" s="87" t="s">
        <v>300</v>
      </c>
      <c r="C70" s="81">
        <v>3</v>
      </c>
      <c r="D70" s="122">
        <v>0.002186139877804656</v>
      </c>
      <c r="E70" s="122">
        <v>2.346157302232008</v>
      </c>
      <c r="F70" s="81" t="s">
        <v>1492</v>
      </c>
      <c r="G70" s="81" t="b">
        <v>0</v>
      </c>
      <c r="H70" s="81" t="b">
        <v>0</v>
      </c>
      <c r="I70" s="82"/>
      <c r="J70" s="81" t="b">
        <v>0</v>
      </c>
      <c r="K70" s="81" t="b">
        <v>0</v>
      </c>
      <c r="L70" s="82"/>
      <c r="M70" s="81" t="b">
        <v>0</v>
      </c>
      <c r="N70" s="81" t="b">
        <v>0</v>
      </c>
    </row>
    <row r="71" spans="1:14" ht="15">
      <c r="A71" s="87" t="s">
        <v>2011</v>
      </c>
      <c r="B71" s="87" t="s">
        <v>1914</v>
      </c>
      <c r="C71" s="81">
        <v>3</v>
      </c>
      <c r="D71" s="122">
        <v>0.002186139877804656</v>
      </c>
      <c r="E71" s="122">
        <v>2.304764617073783</v>
      </c>
      <c r="F71" s="81" t="s">
        <v>1492</v>
      </c>
      <c r="G71" s="81" t="b">
        <v>0</v>
      </c>
      <c r="H71" s="81" t="b">
        <v>0</v>
      </c>
      <c r="I71" s="82"/>
      <c r="J71" s="81" t="b">
        <v>0</v>
      </c>
      <c r="K71" s="81" t="b">
        <v>0</v>
      </c>
      <c r="L71" s="82"/>
      <c r="M71" s="81" t="b">
        <v>0</v>
      </c>
      <c r="N71" s="81" t="b">
        <v>0</v>
      </c>
    </row>
    <row r="72" spans="1:14" ht="15">
      <c r="A72" s="87" t="s">
        <v>1923</v>
      </c>
      <c r="B72" s="87" t="s">
        <v>1917</v>
      </c>
      <c r="C72" s="81">
        <v>3</v>
      </c>
      <c r="D72" s="122">
        <v>0.002186139877804656</v>
      </c>
      <c r="E72" s="122">
        <v>1.9659460605204024</v>
      </c>
      <c r="F72" s="81" t="s">
        <v>1492</v>
      </c>
      <c r="G72" s="81" t="b">
        <v>0</v>
      </c>
      <c r="H72" s="81" t="b">
        <v>0</v>
      </c>
      <c r="I72" s="82"/>
      <c r="J72" s="81" t="b">
        <v>0</v>
      </c>
      <c r="K72" s="81" t="b">
        <v>0</v>
      </c>
      <c r="L72" s="82"/>
      <c r="M72" s="81" t="b">
        <v>0</v>
      </c>
      <c r="N72" s="81" t="b">
        <v>0</v>
      </c>
    </row>
    <row r="73" spans="1:14" ht="15">
      <c r="A73" s="87" t="s">
        <v>1566</v>
      </c>
      <c r="B73" s="87" t="s">
        <v>1565</v>
      </c>
      <c r="C73" s="81">
        <v>2</v>
      </c>
      <c r="D73" s="122">
        <v>0.0016053402845358897</v>
      </c>
      <c r="E73" s="122">
        <v>2.6929447884566646</v>
      </c>
      <c r="F73" s="81" t="s">
        <v>1492</v>
      </c>
      <c r="G73" s="81" t="b">
        <v>0</v>
      </c>
      <c r="H73" s="81" t="b">
        <v>0</v>
      </c>
      <c r="I73" s="82"/>
      <c r="J73" s="81" t="b">
        <v>0</v>
      </c>
      <c r="K73" s="81" t="b">
        <v>0</v>
      </c>
      <c r="L73" s="82"/>
      <c r="M73" s="81" t="b">
        <v>0</v>
      </c>
      <c r="N73" s="81" t="b">
        <v>0</v>
      </c>
    </row>
    <row r="74" spans="1:14" ht="15">
      <c r="A74" s="87" t="s">
        <v>1987</v>
      </c>
      <c r="B74" s="87" t="s">
        <v>2076</v>
      </c>
      <c r="C74" s="81">
        <v>2</v>
      </c>
      <c r="D74" s="122">
        <v>0.0016053402845358897</v>
      </c>
      <c r="E74" s="122">
        <v>2.744097310904046</v>
      </c>
      <c r="F74" s="81" t="s">
        <v>1492</v>
      </c>
      <c r="G74" s="81" t="b">
        <v>0</v>
      </c>
      <c r="H74" s="81" t="b">
        <v>0</v>
      </c>
      <c r="I74" s="82"/>
      <c r="J74" s="81" t="b">
        <v>0</v>
      </c>
      <c r="K74" s="81" t="b">
        <v>0</v>
      </c>
      <c r="L74" s="82"/>
      <c r="M74" s="81" t="b">
        <v>0</v>
      </c>
      <c r="N74" s="81" t="b">
        <v>0</v>
      </c>
    </row>
    <row r="75" spans="1:14" ht="15">
      <c r="A75" s="87" t="s">
        <v>2076</v>
      </c>
      <c r="B75" s="87" t="s">
        <v>2077</v>
      </c>
      <c r="C75" s="81">
        <v>2</v>
      </c>
      <c r="D75" s="122">
        <v>0.0016053402845358897</v>
      </c>
      <c r="E75" s="122">
        <v>3.0451273065680273</v>
      </c>
      <c r="F75" s="81" t="s">
        <v>1492</v>
      </c>
      <c r="G75" s="81" t="b">
        <v>0</v>
      </c>
      <c r="H75" s="81" t="b">
        <v>0</v>
      </c>
      <c r="I75" s="82"/>
      <c r="J75" s="81" t="b">
        <v>0</v>
      </c>
      <c r="K75" s="81" t="b">
        <v>0</v>
      </c>
      <c r="L75" s="82"/>
      <c r="M75" s="81" t="b">
        <v>0</v>
      </c>
      <c r="N75" s="81" t="b">
        <v>0</v>
      </c>
    </row>
    <row r="76" spans="1:14" ht="15">
      <c r="A76" s="87" t="s">
        <v>2077</v>
      </c>
      <c r="B76" s="87" t="s">
        <v>2078</v>
      </c>
      <c r="C76" s="81">
        <v>2</v>
      </c>
      <c r="D76" s="122">
        <v>0.0016053402845358897</v>
      </c>
      <c r="E76" s="122">
        <v>3.0451273065680273</v>
      </c>
      <c r="F76" s="81" t="s">
        <v>1492</v>
      </c>
      <c r="G76" s="81" t="b">
        <v>0</v>
      </c>
      <c r="H76" s="81" t="b">
        <v>0</v>
      </c>
      <c r="I76" s="82"/>
      <c r="J76" s="81" t="b">
        <v>0</v>
      </c>
      <c r="K76" s="81" t="b">
        <v>0</v>
      </c>
      <c r="L76" s="82"/>
      <c r="M76" s="81" t="b">
        <v>0</v>
      </c>
      <c r="N76" s="81" t="b">
        <v>0</v>
      </c>
    </row>
    <row r="77" spans="1:14" ht="15">
      <c r="A77" s="87" t="s">
        <v>2078</v>
      </c>
      <c r="B77" s="87" t="s">
        <v>2079</v>
      </c>
      <c r="C77" s="81">
        <v>2</v>
      </c>
      <c r="D77" s="122">
        <v>0.0016053402845358897</v>
      </c>
      <c r="E77" s="122">
        <v>3.0451273065680273</v>
      </c>
      <c r="F77" s="81" t="s">
        <v>1492</v>
      </c>
      <c r="G77" s="81" t="b">
        <v>0</v>
      </c>
      <c r="H77" s="81" t="b">
        <v>0</v>
      </c>
      <c r="I77" s="82"/>
      <c r="J77" s="81" t="b">
        <v>0</v>
      </c>
      <c r="K77" s="81" t="b">
        <v>0</v>
      </c>
      <c r="L77" s="82"/>
      <c r="M77" s="81" t="b">
        <v>0</v>
      </c>
      <c r="N77" s="81" t="b">
        <v>0</v>
      </c>
    </row>
    <row r="78" spans="1:14" ht="15">
      <c r="A78" s="87" t="s">
        <v>2079</v>
      </c>
      <c r="B78" s="87" t="s">
        <v>2080</v>
      </c>
      <c r="C78" s="81">
        <v>2</v>
      </c>
      <c r="D78" s="122">
        <v>0.0016053402845358897</v>
      </c>
      <c r="E78" s="122">
        <v>3.0451273065680273</v>
      </c>
      <c r="F78" s="81" t="s">
        <v>1492</v>
      </c>
      <c r="G78" s="81" t="b">
        <v>0</v>
      </c>
      <c r="H78" s="81" t="b">
        <v>0</v>
      </c>
      <c r="I78" s="82"/>
      <c r="J78" s="81" t="b">
        <v>0</v>
      </c>
      <c r="K78" s="81" t="b">
        <v>0</v>
      </c>
      <c r="L78" s="82"/>
      <c r="M78" s="81" t="b">
        <v>0</v>
      </c>
      <c r="N78" s="81" t="b">
        <v>0</v>
      </c>
    </row>
    <row r="79" spans="1:14" ht="15">
      <c r="A79" s="87" t="s">
        <v>2080</v>
      </c>
      <c r="B79" s="87" t="s">
        <v>271</v>
      </c>
      <c r="C79" s="81">
        <v>2</v>
      </c>
      <c r="D79" s="122">
        <v>0.0016053402845358897</v>
      </c>
      <c r="E79" s="122">
        <v>2.023938007498089</v>
      </c>
      <c r="F79" s="81" t="s">
        <v>1492</v>
      </c>
      <c r="G79" s="81" t="b">
        <v>0</v>
      </c>
      <c r="H79" s="81" t="b">
        <v>0</v>
      </c>
      <c r="I79" s="82"/>
      <c r="J79" s="81" t="b">
        <v>0</v>
      </c>
      <c r="K79" s="81" t="b">
        <v>0</v>
      </c>
      <c r="L79" s="82"/>
      <c r="M79" s="81" t="b">
        <v>0</v>
      </c>
      <c r="N79" s="81" t="b">
        <v>0</v>
      </c>
    </row>
    <row r="80" spans="1:14" ht="15">
      <c r="A80" s="87" t="s">
        <v>271</v>
      </c>
      <c r="B80" s="87" t="s">
        <v>2081</v>
      </c>
      <c r="C80" s="81">
        <v>2</v>
      </c>
      <c r="D80" s="122">
        <v>0.0016053402845358897</v>
      </c>
      <c r="E80" s="122">
        <v>2.443067315240065</v>
      </c>
      <c r="F80" s="81" t="s">
        <v>1492</v>
      </c>
      <c r="G80" s="81" t="b">
        <v>0</v>
      </c>
      <c r="H80" s="81" t="b">
        <v>0</v>
      </c>
      <c r="I80" s="82"/>
      <c r="J80" s="81" t="b">
        <v>0</v>
      </c>
      <c r="K80" s="81" t="b">
        <v>0</v>
      </c>
      <c r="L80" s="82"/>
      <c r="M80" s="81" t="b">
        <v>0</v>
      </c>
      <c r="N80" s="81" t="b">
        <v>0</v>
      </c>
    </row>
    <row r="81" spans="1:14" ht="15">
      <c r="A81" s="87" t="s">
        <v>1987</v>
      </c>
      <c r="B81" s="87" t="s">
        <v>2082</v>
      </c>
      <c r="C81" s="81">
        <v>2</v>
      </c>
      <c r="D81" s="122">
        <v>0.0016053402845358897</v>
      </c>
      <c r="E81" s="122">
        <v>2.744097310904046</v>
      </c>
      <c r="F81" s="81" t="s">
        <v>1492</v>
      </c>
      <c r="G81" s="81" t="b">
        <v>0</v>
      </c>
      <c r="H81" s="81" t="b">
        <v>0</v>
      </c>
      <c r="I81" s="82"/>
      <c r="J81" s="81" t="b">
        <v>0</v>
      </c>
      <c r="K81" s="81" t="b">
        <v>0</v>
      </c>
      <c r="L81" s="82"/>
      <c r="M81" s="81" t="b">
        <v>0</v>
      </c>
      <c r="N81" s="81" t="b">
        <v>0</v>
      </c>
    </row>
    <row r="82" spans="1:14" ht="15">
      <c r="A82" s="87" t="s">
        <v>2082</v>
      </c>
      <c r="B82" s="87" t="s">
        <v>2083</v>
      </c>
      <c r="C82" s="81">
        <v>2</v>
      </c>
      <c r="D82" s="122">
        <v>0.0016053402845358897</v>
      </c>
      <c r="E82" s="122">
        <v>3.0451273065680273</v>
      </c>
      <c r="F82" s="81" t="s">
        <v>1492</v>
      </c>
      <c r="G82" s="81" t="b">
        <v>0</v>
      </c>
      <c r="H82" s="81" t="b">
        <v>0</v>
      </c>
      <c r="I82" s="82"/>
      <c r="J82" s="81" t="b">
        <v>0</v>
      </c>
      <c r="K82" s="81" t="b">
        <v>0</v>
      </c>
      <c r="L82" s="82"/>
      <c r="M82" s="81" t="b">
        <v>0</v>
      </c>
      <c r="N82" s="81" t="b">
        <v>0</v>
      </c>
    </row>
    <row r="83" spans="1:14" ht="15">
      <c r="A83" s="87" t="s">
        <v>2083</v>
      </c>
      <c r="B83" s="87" t="s">
        <v>2084</v>
      </c>
      <c r="C83" s="81">
        <v>2</v>
      </c>
      <c r="D83" s="122">
        <v>0.0016053402845358897</v>
      </c>
      <c r="E83" s="122">
        <v>3.0451273065680273</v>
      </c>
      <c r="F83" s="81" t="s">
        <v>1492</v>
      </c>
      <c r="G83" s="81" t="b">
        <v>0</v>
      </c>
      <c r="H83" s="81" t="b">
        <v>0</v>
      </c>
      <c r="I83" s="82"/>
      <c r="J83" s="81" t="b">
        <v>0</v>
      </c>
      <c r="K83" s="81" t="b">
        <v>0</v>
      </c>
      <c r="L83" s="82"/>
      <c r="M83" s="81" t="b">
        <v>0</v>
      </c>
      <c r="N83" s="81" t="b">
        <v>0</v>
      </c>
    </row>
    <row r="84" spans="1:14" ht="15">
      <c r="A84" s="87" t="s">
        <v>2084</v>
      </c>
      <c r="B84" s="87" t="s">
        <v>2085</v>
      </c>
      <c r="C84" s="81">
        <v>2</v>
      </c>
      <c r="D84" s="122">
        <v>0.0016053402845358897</v>
      </c>
      <c r="E84" s="122">
        <v>3.0451273065680273</v>
      </c>
      <c r="F84" s="81" t="s">
        <v>1492</v>
      </c>
      <c r="G84" s="81" t="b">
        <v>0</v>
      </c>
      <c r="H84" s="81" t="b">
        <v>0</v>
      </c>
      <c r="I84" s="82"/>
      <c r="J84" s="81" t="b">
        <v>0</v>
      </c>
      <c r="K84" s="81" t="b">
        <v>0</v>
      </c>
      <c r="L84" s="82"/>
      <c r="M84" s="81" t="b">
        <v>0</v>
      </c>
      <c r="N84" s="81" t="b">
        <v>0</v>
      </c>
    </row>
    <row r="85" spans="1:14" ht="15">
      <c r="A85" s="87" t="s">
        <v>2085</v>
      </c>
      <c r="B85" s="87" t="s">
        <v>2018</v>
      </c>
      <c r="C85" s="81">
        <v>2</v>
      </c>
      <c r="D85" s="122">
        <v>0.0016053402845358897</v>
      </c>
      <c r="E85" s="122">
        <v>2.869036047512346</v>
      </c>
      <c r="F85" s="81" t="s">
        <v>1492</v>
      </c>
      <c r="G85" s="81" t="b">
        <v>0</v>
      </c>
      <c r="H85" s="81" t="b">
        <v>0</v>
      </c>
      <c r="I85" s="82"/>
      <c r="J85" s="81" t="b">
        <v>0</v>
      </c>
      <c r="K85" s="81" t="b">
        <v>0</v>
      </c>
      <c r="L85" s="82"/>
      <c r="M85" s="81" t="b">
        <v>0</v>
      </c>
      <c r="N85" s="81" t="b">
        <v>0</v>
      </c>
    </row>
    <row r="86" spans="1:14" ht="15">
      <c r="A86" s="87" t="s">
        <v>2018</v>
      </c>
      <c r="B86" s="87" t="s">
        <v>2086</v>
      </c>
      <c r="C86" s="81">
        <v>2</v>
      </c>
      <c r="D86" s="122">
        <v>0.0016053402845358897</v>
      </c>
      <c r="E86" s="122">
        <v>2.869036047512346</v>
      </c>
      <c r="F86" s="81" t="s">
        <v>1492</v>
      </c>
      <c r="G86" s="81" t="b">
        <v>0</v>
      </c>
      <c r="H86" s="81" t="b">
        <v>0</v>
      </c>
      <c r="I86" s="82"/>
      <c r="J86" s="81" t="b">
        <v>0</v>
      </c>
      <c r="K86" s="81" t="b">
        <v>0</v>
      </c>
      <c r="L86" s="82"/>
      <c r="M86" s="81" t="b">
        <v>0</v>
      </c>
      <c r="N86" s="81" t="b">
        <v>0</v>
      </c>
    </row>
    <row r="87" spans="1:14" ht="15">
      <c r="A87" s="87" t="s">
        <v>2086</v>
      </c>
      <c r="B87" s="87" t="s">
        <v>2087</v>
      </c>
      <c r="C87" s="81">
        <v>2</v>
      </c>
      <c r="D87" s="122">
        <v>0.0016053402845358897</v>
      </c>
      <c r="E87" s="122">
        <v>3.0451273065680273</v>
      </c>
      <c r="F87" s="81" t="s">
        <v>1492</v>
      </c>
      <c r="G87" s="81" t="b">
        <v>0</v>
      </c>
      <c r="H87" s="81" t="b">
        <v>0</v>
      </c>
      <c r="I87" s="82"/>
      <c r="J87" s="81" t="b">
        <v>0</v>
      </c>
      <c r="K87" s="81" t="b">
        <v>0</v>
      </c>
      <c r="L87" s="82"/>
      <c r="M87" s="81" t="b">
        <v>0</v>
      </c>
      <c r="N87" s="81" t="b">
        <v>0</v>
      </c>
    </row>
    <row r="88" spans="1:14" ht="15">
      <c r="A88" s="87" t="s">
        <v>2087</v>
      </c>
      <c r="B88" s="87" t="s">
        <v>2088</v>
      </c>
      <c r="C88" s="81">
        <v>2</v>
      </c>
      <c r="D88" s="122">
        <v>0.0016053402845358897</v>
      </c>
      <c r="E88" s="122">
        <v>3.0451273065680273</v>
      </c>
      <c r="F88" s="81" t="s">
        <v>1492</v>
      </c>
      <c r="G88" s="81" t="b">
        <v>0</v>
      </c>
      <c r="H88" s="81" t="b">
        <v>0</v>
      </c>
      <c r="I88" s="82"/>
      <c r="J88" s="81" t="b">
        <v>0</v>
      </c>
      <c r="K88" s="81" t="b">
        <v>0</v>
      </c>
      <c r="L88" s="82"/>
      <c r="M88" s="81" t="b">
        <v>0</v>
      </c>
      <c r="N88" s="81" t="b">
        <v>0</v>
      </c>
    </row>
    <row r="89" spans="1:14" ht="15">
      <c r="A89" s="87" t="s">
        <v>493</v>
      </c>
      <c r="B89" s="87" t="s">
        <v>2090</v>
      </c>
      <c r="C89" s="81">
        <v>2</v>
      </c>
      <c r="D89" s="122">
        <v>0.0016053402845358897</v>
      </c>
      <c r="E89" s="122">
        <v>1.9482172935599706</v>
      </c>
      <c r="F89" s="81" t="s">
        <v>1492</v>
      </c>
      <c r="G89" s="81" t="b">
        <v>0</v>
      </c>
      <c r="H89" s="81" t="b">
        <v>0</v>
      </c>
      <c r="I89" s="82"/>
      <c r="J89" s="81" t="b">
        <v>0</v>
      </c>
      <c r="K89" s="81" t="b">
        <v>0</v>
      </c>
      <c r="L89" s="82"/>
      <c r="M89" s="81" t="b">
        <v>0</v>
      </c>
      <c r="N89" s="81" t="b">
        <v>0</v>
      </c>
    </row>
    <row r="90" spans="1:14" ht="15">
      <c r="A90" s="87" t="s">
        <v>2091</v>
      </c>
      <c r="B90" s="87" t="s">
        <v>2019</v>
      </c>
      <c r="C90" s="81">
        <v>2</v>
      </c>
      <c r="D90" s="122">
        <v>0.0016053402845358897</v>
      </c>
      <c r="E90" s="122">
        <v>2.869036047512346</v>
      </c>
      <c r="F90" s="81" t="s">
        <v>1492</v>
      </c>
      <c r="G90" s="81" t="b">
        <v>0</v>
      </c>
      <c r="H90" s="81" t="b">
        <v>0</v>
      </c>
      <c r="I90" s="82"/>
      <c r="J90" s="81" t="b">
        <v>0</v>
      </c>
      <c r="K90" s="81" t="b">
        <v>0</v>
      </c>
      <c r="L90" s="82"/>
      <c r="M90" s="81" t="b">
        <v>0</v>
      </c>
      <c r="N90" s="81" t="b">
        <v>0</v>
      </c>
    </row>
    <row r="91" spans="1:14" ht="15">
      <c r="A91" s="87" t="s">
        <v>2019</v>
      </c>
      <c r="B91" s="87" t="s">
        <v>2092</v>
      </c>
      <c r="C91" s="81">
        <v>2</v>
      </c>
      <c r="D91" s="122">
        <v>0.0016053402845358897</v>
      </c>
      <c r="E91" s="122">
        <v>2.869036047512346</v>
      </c>
      <c r="F91" s="81" t="s">
        <v>1492</v>
      </c>
      <c r="G91" s="81" t="b">
        <v>0</v>
      </c>
      <c r="H91" s="81" t="b">
        <v>0</v>
      </c>
      <c r="I91" s="82"/>
      <c r="J91" s="81" t="b">
        <v>0</v>
      </c>
      <c r="K91" s="81" t="b">
        <v>0</v>
      </c>
      <c r="L91" s="82"/>
      <c r="M91" s="81" t="b">
        <v>0</v>
      </c>
      <c r="N91" s="81" t="b">
        <v>0</v>
      </c>
    </row>
    <row r="92" spans="1:14" ht="15">
      <c r="A92" s="87" t="s">
        <v>1989</v>
      </c>
      <c r="B92" s="87" t="s">
        <v>2093</v>
      </c>
      <c r="C92" s="81">
        <v>2</v>
      </c>
      <c r="D92" s="122">
        <v>0.0018582004236908508</v>
      </c>
      <c r="E92" s="122">
        <v>2.744097310904046</v>
      </c>
      <c r="F92" s="81" t="s">
        <v>1492</v>
      </c>
      <c r="G92" s="81" t="b">
        <v>0</v>
      </c>
      <c r="H92" s="81" t="b">
        <v>0</v>
      </c>
      <c r="I92" s="82"/>
      <c r="J92" s="81" t="b">
        <v>0</v>
      </c>
      <c r="K92" s="81" t="b">
        <v>0</v>
      </c>
      <c r="L92" s="82"/>
      <c r="M92" s="81" t="b">
        <v>0</v>
      </c>
      <c r="N92" s="81" t="b">
        <v>0</v>
      </c>
    </row>
    <row r="93" spans="1:14" ht="15">
      <c r="A93" s="87" t="s">
        <v>1934</v>
      </c>
      <c r="B93" s="87" t="s">
        <v>1896</v>
      </c>
      <c r="C93" s="81">
        <v>2</v>
      </c>
      <c r="D93" s="122">
        <v>0.0016053402845358897</v>
      </c>
      <c r="E93" s="122">
        <v>1.3249680031620703</v>
      </c>
      <c r="F93" s="81" t="s">
        <v>1492</v>
      </c>
      <c r="G93" s="81" t="b">
        <v>1</v>
      </c>
      <c r="H93" s="81" t="b">
        <v>0</v>
      </c>
      <c r="I93" s="82"/>
      <c r="J93" s="81" t="b">
        <v>0</v>
      </c>
      <c r="K93" s="81" t="b">
        <v>0</v>
      </c>
      <c r="L93" s="82"/>
      <c r="M93" s="81" t="b">
        <v>0</v>
      </c>
      <c r="N93" s="81" t="b">
        <v>0</v>
      </c>
    </row>
    <row r="94" spans="1:14" ht="15">
      <c r="A94" s="87" t="s">
        <v>267</v>
      </c>
      <c r="B94" s="87" t="s">
        <v>1934</v>
      </c>
      <c r="C94" s="81">
        <v>2</v>
      </c>
      <c r="D94" s="122">
        <v>0.0016053402845358897</v>
      </c>
      <c r="E94" s="122">
        <v>2.2000292665537704</v>
      </c>
      <c r="F94" s="81" t="s">
        <v>1492</v>
      </c>
      <c r="G94" s="81" t="b">
        <v>0</v>
      </c>
      <c r="H94" s="81" t="b">
        <v>0</v>
      </c>
      <c r="I94" s="82"/>
      <c r="J94" s="81" t="b">
        <v>1</v>
      </c>
      <c r="K94" s="81" t="b">
        <v>0</v>
      </c>
      <c r="L94" s="82"/>
      <c r="M94" s="81" t="b">
        <v>0</v>
      </c>
      <c r="N94" s="81" t="b">
        <v>0</v>
      </c>
    </row>
    <row r="95" spans="1:14" ht="15">
      <c r="A95" s="87" t="s">
        <v>1992</v>
      </c>
      <c r="B95" s="87" t="s">
        <v>2022</v>
      </c>
      <c r="C95" s="81">
        <v>2</v>
      </c>
      <c r="D95" s="122">
        <v>0.0016053402845358897</v>
      </c>
      <c r="E95" s="122">
        <v>2.5680060518483647</v>
      </c>
      <c r="F95" s="81" t="s">
        <v>1492</v>
      </c>
      <c r="G95" s="81" t="b">
        <v>1</v>
      </c>
      <c r="H95" s="81" t="b">
        <v>0</v>
      </c>
      <c r="I95" s="82"/>
      <c r="J95" s="81" t="b">
        <v>0</v>
      </c>
      <c r="K95" s="81" t="b">
        <v>0</v>
      </c>
      <c r="L95" s="82"/>
      <c r="M95" s="81" t="b">
        <v>0</v>
      </c>
      <c r="N95" s="81" t="b">
        <v>0</v>
      </c>
    </row>
    <row r="96" spans="1:14" ht="15">
      <c r="A96" s="87" t="s">
        <v>1949</v>
      </c>
      <c r="B96" s="87" t="s">
        <v>1971</v>
      </c>
      <c r="C96" s="81">
        <v>2</v>
      </c>
      <c r="D96" s="122">
        <v>0.0016053402845358897</v>
      </c>
      <c r="E96" s="122">
        <v>2.1700660431763272</v>
      </c>
      <c r="F96" s="81" t="s">
        <v>1492</v>
      </c>
      <c r="G96" s="81" t="b">
        <v>0</v>
      </c>
      <c r="H96" s="81" t="b">
        <v>0</v>
      </c>
      <c r="I96" s="82"/>
      <c r="J96" s="81" t="b">
        <v>1</v>
      </c>
      <c r="K96" s="81" t="b">
        <v>0</v>
      </c>
      <c r="L96" s="82"/>
      <c r="M96" s="81" t="b">
        <v>0</v>
      </c>
      <c r="N96" s="81" t="b">
        <v>0</v>
      </c>
    </row>
    <row r="97" spans="1:14" ht="15">
      <c r="A97" s="87" t="s">
        <v>1921</v>
      </c>
      <c r="B97" s="87" t="s">
        <v>1896</v>
      </c>
      <c r="C97" s="81">
        <v>2</v>
      </c>
      <c r="D97" s="122">
        <v>0.0016053402845358897</v>
      </c>
      <c r="E97" s="122">
        <v>1.2669760561843835</v>
      </c>
      <c r="F97" s="81" t="s">
        <v>1492</v>
      </c>
      <c r="G97" s="81" t="b">
        <v>0</v>
      </c>
      <c r="H97" s="81" t="b">
        <v>0</v>
      </c>
      <c r="I97" s="82"/>
      <c r="J97" s="81" t="b">
        <v>0</v>
      </c>
      <c r="K97" s="81" t="b">
        <v>0</v>
      </c>
      <c r="L97" s="82"/>
      <c r="M97" s="81" t="b">
        <v>0</v>
      </c>
      <c r="N97" s="81" t="b">
        <v>0</v>
      </c>
    </row>
    <row r="98" spans="1:14" ht="15">
      <c r="A98" s="87" t="s">
        <v>250</v>
      </c>
      <c r="B98" s="87" t="s">
        <v>1993</v>
      </c>
      <c r="C98" s="81">
        <v>2</v>
      </c>
      <c r="D98" s="122">
        <v>0.0016053402845358897</v>
      </c>
      <c r="E98" s="122">
        <v>1.6301539585972091</v>
      </c>
      <c r="F98" s="81" t="s">
        <v>1492</v>
      </c>
      <c r="G98" s="81" t="b">
        <v>0</v>
      </c>
      <c r="H98" s="81" t="b">
        <v>0</v>
      </c>
      <c r="I98" s="82"/>
      <c r="J98" s="81" t="b">
        <v>0</v>
      </c>
      <c r="K98" s="81" t="b">
        <v>0</v>
      </c>
      <c r="L98" s="82"/>
      <c r="M98" s="81" t="b">
        <v>0</v>
      </c>
      <c r="N98" s="81" t="b">
        <v>0</v>
      </c>
    </row>
    <row r="99" spans="1:14" ht="15">
      <c r="A99" s="87" t="s">
        <v>1993</v>
      </c>
      <c r="B99" s="87" t="s">
        <v>1922</v>
      </c>
      <c r="C99" s="81">
        <v>2</v>
      </c>
      <c r="D99" s="122">
        <v>0.0016053402845358897</v>
      </c>
      <c r="E99" s="122">
        <v>2.1420373195760836</v>
      </c>
      <c r="F99" s="81" t="s">
        <v>1492</v>
      </c>
      <c r="G99" s="81" t="b">
        <v>0</v>
      </c>
      <c r="H99" s="81" t="b">
        <v>0</v>
      </c>
      <c r="I99" s="82"/>
      <c r="J99" s="81" t="b">
        <v>0</v>
      </c>
      <c r="K99" s="81" t="b">
        <v>0</v>
      </c>
      <c r="L99" s="82"/>
      <c r="M99" s="81" t="b">
        <v>0</v>
      </c>
      <c r="N99" s="81" t="b">
        <v>0</v>
      </c>
    </row>
    <row r="100" spans="1:14" ht="15">
      <c r="A100" s="87" t="s">
        <v>1954</v>
      </c>
      <c r="B100" s="87" t="s">
        <v>2027</v>
      </c>
      <c r="C100" s="81">
        <v>2</v>
      </c>
      <c r="D100" s="122">
        <v>0.0016053402845358897</v>
      </c>
      <c r="E100" s="122">
        <v>2.3919147927926834</v>
      </c>
      <c r="F100" s="81" t="s">
        <v>1492</v>
      </c>
      <c r="G100" s="81" t="b">
        <v>1</v>
      </c>
      <c r="H100" s="81" t="b">
        <v>0</v>
      </c>
      <c r="I100" s="82"/>
      <c r="J100" s="81" t="b">
        <v>0</v>
      </c>
      <c r="K100" s="81" t="b">
        <v>0</v>
      </c>
      <c r="L100" s="82"/>
      <c r="M100" s="81" t="b">
        <v>0</v>
      </c>
      <c r="N100" s="81" t="b">
        <v>0</v>
      </c>
    </row>
    <row r="101" spans="1:14" ht="15">
      <c r="A101" s="87" t="s">
        <v>1994</v>
      </c>
      <c r="B101" s="87" t="s">
        <v>2029</v>
      </c>
      <c r="C101" s="81">
        <v>2</v>
      </c>
      <c r="D101" s="122">
        <v>0.0016053402845358897</v>
      </c>
      <c r="E101" s="122">
        <v>2.6929447884566646</v>
      </c>
      <c r="F101" s="81" t="s">
        <v>1492</v>
      </c>
      <c r="G101" s="81" t="b">
        <v>0</v>
      </c>
      <c r="H101" s="81" t="b">
        <v>0</v>
      </c>
      <c r="I101" s="82"/>
      <c r="J101" s="81" t="b">
        <v>0</v>
      </c>
      <c r="K101" s="81" t="b">
        <v>0</v>
      </c>
      <c r="L101" s="82"/>
      <c r="M101" s="81" t="b">
        <v>0</v>
      </c>
      <c r="N101" s="81" t="b">
        <v>0</v>
      </c>
    </row>
    <row r="102" spans="1:14" ht="15">
      <c r="A102" s="87" t="s">
        <v>518</v>
      </c>
      <c r="B102" s="87" t="s">
        <v>1956</v>
      </c>
      <c r="C102" s="81">
        <v>2</v>
      </c>
      <c r="D102" s="122">
        <v>0.0016053402845358897</v>
      </c>
      <c r="E102" s="122">
        <v>2.5680060518483647</v>
      </c>
      <c r="F102" s="81" t="s">
        <v>1492</v>
      </c>
      <c r="G102" s="81" t="b">
        <v>0</v>
      </c>
      <c r="H102" s="81" t="b">
        <v>0</v>
      </c>
      <c r="I102" s="82"/>
      <c r="J102" s="81" t="b">
        <v>0</v>
      </c>
      <c r="K102" s="81" t="b">
        <v>0</v>
      </c>
      <c r="L102" s="82"/>
      <c r="M102" s="81" t="b">
        <v>0</v>
      </c>
      <c r="N102" s="81" t="b">
        <v>0</v>
      </c>
    </row>
    <row r="103" spans="1:14" ht="15">
      <c r="A103" s="87" t="s">
        <v>1956</v>
      </c>
      <c r="B103" s="87" t="s">
        <v>2030</v>
      </c>
      <c r="C103" s="81">
        <v>2</v>
      </c>
      <c r="D103" s="122">
        <v>0.0016053402845358897</v>
      </c>
      <c r="E103" s="122">
        <v>2.3919147927926834</v>
      </c>
      <c r="F103" s="81" t="s">
        <v>1492</v>
      </c>
      <c r="G103" s="81" t="b">
        <v>0</v>
      </c>
      <c r="H103" s="81" t="b">
        <v>0</v>
      </c>
      <c r="I103" s="82"/>
      <c r="J103" s="81" t="b">
        <v>0</v>
      </c>
      <c r="K103" s="81" t="b">
        <v>0</v>
      </c>
      <c r="L103" s="82"/>
      <c r="M103" s="81" t="b">
        <v>0</v>
      </c>
      <c r="N103" s="81" t="b">
        <v>0</v>
      </c>
    </row>
    <row r="104" spans="1:14" ht="15">
      <c r="A104" s="87" t="s">
        <v>1897</v>
      </c>
      <c r="B104" s="87" t="s">
        <v>2109</v>
      </c>
      <c r="C104" s="81">
        <v>2</v>
      </c>
      <c r="D104" s="122">
        <v>0.0016053402845358897</v>
      </c>
      <c r="E104" s="122">
        <v>1.9311839542611904</v>
      </c>
      <c r="F104" s="81" t="s">
        <v>1492</v>
      </c>
      <c r="G104" s="81" t="b">
        <v>0</v>
      </c>
      <c r="H104" s="81" t="b">
        <v>0</v>
      </c>
      <c r="I104" s="82"/>
      <c r="J104" s="81" t="b">
        <v>0</v>
      </c>
      <c r="K104" s="81" t="b">
        <v>1</v>
      </c>
      <c r="L104" s="82"/>
      <c r="M104" s="81" t="b">
        <v>0</v>
      </c>
      <c r="N104" s="81" t="b">
        <v>0</v>
      </c>
    </row>
    <row r="105" spans="1:14" ht="15">
      <c r="A105" s="87" t="s">
        <v>2109</v>
      </c>
      <c r="B105" s="87" t="s">
        <v>2110</v>
      </c>
      <c r="C105" s="81">
        <v>2</v>
      </c>
      <c r="D105" s="122">
        <v>0.0016053402845358897</v>
      </c>
      <c r="E105" s="122">
        <v>3.0451273065680273</v>
      </c>
      <c r="F105" s="81" t="s">
        <v>1492</v>
      </c>
      <c r="G105" s="81" t="b">
        <v>0</v>
      </c>
      <c r="H105" s="81" t="b">
        <v>1</v>
      </c>
      <c r="I105" s="82"/>
      <c r="J105" s="81" t="b">
        <v>0</v>
      </c>
      <c r="K105" s="81" t="b">
        <v>0</v>
      </c>
      <c r="L105" s="82"/>
      <c r="M105" s="81" t="b">
        <v>0</v>
      </c>
      <c r="N105" s="81" t="b">
        <v>0</v>
      </c>
    </row>
    <row r="106" spans="1:14" ht="15">
      <c r="A106" s="87" t="s">
        <v>2110</v>
      </c>
      <c r="B106" s="87" t="s">
        <v>2111</v>
      </c>
      <c r="C106" s="81">
        <v>2</v>
      </c>
      <c r="D106" s="122">
        <v>0.0016053402845358897</v>
      </c>
      <c r="E106" s="122">
        <v>3.0451273065680273</v>
      </c>
      <c r="F106" s="81" t="s">
        <v>1492</v>
      </c>
      <c r="G106" s="81" t="b">
        <v>0</v>
      </c>
      <c r="H106" s="81" t="b">
        <v>0</v>
      </c>
      <c r="I106" s="82"/>
      <c r="J106" s="81" t="b">
        <v>0</v>
      </c>
      <c r="K106" s="81" t="b">
        <v>0</v>
      </c>
      <c r="L106" s="82"/>
      <c r="M106" s="81" t="b">
        <v>0</v>
      </c>
      <c r="N106" s="81" t="b">
        <v>0</v>
      </c>
    </row>
    <row r="107" spans="1:14" ht="15">
      <c r="A107" s="87" t="s">
        <v>2111</v>
      </c>
      <c r="B107" s="87" t="s">
        <v>2112</v>
      </c>
      <c r="C107" s="81">
        <v>2</v>
      </c>
      <c r="D107" s="122">
        <v>0.0016053402845358897</v>
      </c>
      <c r="E107" s="122">
        <v>3.0451273065680273</v>
      </c>
      <c r="F107" s="81" t="s">
        <v>1492</v>
      </c>
      <c r="G107" s="81" t="b">
        <v>0</v>
      </c>
      <c r="H107" s="81" t="b">
        <v>0</v>
      </c>
      <c r="I107" s="82"/>
      <c r="J107" s="81" t="b">
        <v>0</v>
      </c>
      <c r="K107" s="81" t="b">
        <v>0</v>
      </c>
      <c r="L107" s="82"/>
      <c r="M107" s="81" t="b">
        <v>0</v>
      </c>
      <c r="N107" s="81" t="b">
        <v>0</v>
      </c>
    </row>
    <row r="108" spans="1:14" ht="15">
      <c r="A108" s="87" t="s">
        <v>2112</v>
      </c>
      <c r="B108" s="87" t="s">
        <v>1995</v>
      </c>
      <c r="C108" s="81">
        <v>2</v>
      </c>
      <c r="D108" s="122">
        <v>0.0016053402845358897</v>
      </c>
      <c r="E108" s="122">
        <v>2.744097310904046</v>
      </c>
      <c r="F108" s="81" t="s">
        <v>1492</v>
      </c>
      <c r="G108" s="81" t="b">
        <v>0</v>
      </c>
      <c r="H108" s="81" t="b">
        <v>0</v>
      </c>
      <c r="I108" s="82"/>
      <c r="J108" s="81" t="b">
        <v>0</v>
      </c>
      <c r="K108" s="81" t="b">
        <v>0</v>
      </c>
      <c r="L108" s="82"/>
      <c r="M108" s="81" t="b">
        <v>0</v>
      </c>
      <c r="N108" s="81" t="b">
        <v>0</v>
      </c>
    </row>
    <row r="109" spans="1:14" ht="15">
      <c r="A109" s="87" t="s">
        <v>1995</v>
      </c>
      <c r="B109" s="87" t="s">
        <v>2113</v>
      </c>
      <c r="C109" s="81">
        <v>2</v>
      </c>
      <c r="D109" s="122">
        <v>0.0016053402845358897</v>
      </c>
      <c r="E109" s="122">
        <v>2.744097310904046</v>
      </c>
      <c r="F109" s="81" t="s">
        <v>1492</v>
      </c>
      <c r="G109" s="81" t="b">
        <v>0</v>
      </c>
      <c r="H109" s="81" t="b">
        <v>0</v>
      </c>
      <c r="I109" s="82"/>
      <c r="J109" s="81" t="b">
        <v>0</v>
      </c>
      <c r="K109" s="81" t="b">
        <v>0</v>
      </c>
      <c r="L109" s="82"/>
      <c r="M109" s="81" t="b">
        <v>0</v>
      </c>
      <c r="N109" s="81" t="b">
        <v>0</v>
      </c>
    </row>
    <row r="110" spans="1:14" ht="15">
      <c r="A110" s="87" t="s">
        <v>2113</v>
      </c>
      <c r="B110" s="87" t="s">
        <v>1897</v>
      </c>
      <c r="C110" s="81">
        <v>2</v>
      </c>
      <c r="D110" s="122">
        <v>0.0016053402845358897</v>
      </c>
      <c r="E110" s="122">
        <v>1.914793538073021</v>
      </c>
      <c r="F110" s="81" t="s">
        <v>1492</v>
      </c>
      <c r="G110" s="81" t="b">
        <v>0</v>
      </c>
      <c r="H110" s="81" t="b">
        <v>0</v>
      </c>
      <c r="I110" s="82"/>
      <c r="J110" s="81" t="b">
        <v>0</v>
      </c>
      <c r="K110" s="81" t="b">
        <v>0</v>
      </c>
      <c r="L110" s="82"/>
      <c r="M110" s="81" t="b">
        <v>0</v>
      </c>
      <c r="N110" s="81" t="b">
        <v>0</v>
      </c>
    </row>
    <row r="111" spans="1:14" ht="15">
      <c r="A111" s="87" t="s">
        <v>1897</v>
      </c>
      <c r="B111" s="87" t="s">
        <v>2114</v>
      </c>
      <c r="C111" s="81">
        <v>2</v>
      </c>
      <c r="D111" s="122">
        <v>0.0016053402845358897</v>
      </c>
      <c r="E111" s="122">
        <v>1.9311839542611904</v>
      </c>
      <c r="F111" s="81" t="s">
        <v>1492</v>
      </c>
      <c r="G111" s="81" t="b">
        <v>0</v>
      </c>
      <c r="H111" s="81" t="b">
        <v>0</v>
      </c>
      <c r="I111" s="82"/>
      <c r="J111" s="81" t="b">
        <v>0</v>
      </c>
      <c r="K111" s="81" t="b">
        <v>0</v>
      </c>
      <c r="L111" s="82"/>
      <c r="M111" s="81" t="b">
        <v>0</v>
      </c>
      <c r="N111" s="81" t="b">
        <v>0</v>
      </c>
    </row>
    <row r="112" spans="1:14" ht="15">
      <c r="A112" s="87" t="s">
        <v>2114</v>
      </c>
      <c r="B112" s="87" t="s">
        <v>1996</v>
      </c>
      <c r="C112" s="81">
        <v>2</v>
      </c>
      <c r="D112" s="122">
        <v>0.0016053402845358897</v>
      </c>
      <c r="E112" s="122">
        <v>2.744097310904046</v>
      </c>
      <c r="F112" s="81" t="s">
        <v>1492</v>
      </c>
      <c r="G112" s="81" t="b">
        <v>0</v>
      </c>
      <c r="H112" s="81" t="b">
        <v>0</v>
      </c>
      <c r="I112" s="82"/>
      <c r="J112" s="81" t="b">
        <v>0</v>
      </c>
      <c r="K112" s="81" t="b">
        <v>0</v>
      </c>
      <c r="L112" s="82"/>
      <c r="M112" s="81" t="b">
        <v>0</v>
      </c>
      <c r="N112" s="81" t="b">
        <v>0</v>
      </c>
    </row>
    <row r="113" spans="1:14" ht="15">
      <c r="A113" s="87" t="s">
        <v>250</v>
      </c>
      <c r="B113" s="87" t="s">
        <v>1925</v>
      </c>
      <c r="C113" s="81">
        <v>2</v>
      </c>
      <c r="D113" s="122">
        <v>0.0016053402845358897</v>
      </c>
      <c r="E113" s="122">
        <v>1.329123962933228</v>
      </c>
      <c r="F113" s="81" t="s">
        <v>1492</v>
      </c>
      <c r="G113" s="81" t="b">
        <v>0</v>
      </c>
      <c r="H113" s="81" t="b">
        <v>0</v>
      </c>
      <c r="I113" s="82"/>
      <c r="J113" s="81" t="b">
        <v>1</v>
      </c>
      <c r="K113" s="81" t="b">
        <v>0</v>
      </c>
      <c r="L113" s="82"/>
      <c r="M113" s="81" t="b">
        <v>0</v>
      </c>
      <c r="N113" s="81" t="b">
        <v>0</v>
      </c>
    </row>
    <row r="114" spans="1:14" ht="15">
      <c r="A114" s="87" t="s">
        <v>1954</v>
      </c>
      <c r="B114" s="87" t="s">
        <v>1900</v>
      </c>
      <c r="C114" s="81">
        <v>2</v>
      </c>
      <c r="D114" s="122">
        <v>0.0016053402845358897</v>
      </c>
      <c r="E114" s="122">
        <v>1.4710960388403083</v>
      </c>
      <c r="F114" s="81" t="s">
        <v>1492</v>
      </c>
      <c r="G114" s="81" t="b">
        <v>1</v>
      </c>
      <c r="H114" s="81" t="b">
        <v>0</v>
      </c>
      <c r="I114" s="82"/>
      <c r="J114" s="81" t="b">
        <v>0</v>
      </c>
      <c r="K114" s="81" t="b">
        <v>0</v>
      </c>
      <c r="L114" s="82"/>
      <c r="M114" s="81" t="b">
        <v>0</v>
      </c>
      <c r="N114" s="81" t="b">
        <v>0</v>
      </c>
    </row>
    <row r="115" spans="1:14" ht="15">
      <c r="A115" s="87" t="s">
        <v>1900</v>
      </c>
      <c r="B115" s="87" t="s">
        <v>2117</v>
      </c>
      <c r="C115" s="81">
        <v>2</v>
      </c>
      <c r="D115" s="122">
        <v>0.0016053402845358897</v>
      </c>
      <c r="E115" s="122">
        <v>1.9659460605204022</v>
      </c>
      <c r="F115" s="81" t="s">
        <v>1492</v>
      </c>
      <c r="G115" s="81" t="b">
        <v>0</v>
      </c>
      <c r="H115" s="81" t="b">
        <v>0</v>
      </c>
      <c r="I115" s="82"/>
      <c r="J115" s="81" t="b">
        <v>0</v>
      </c>
      <c r="K115" s="81" t="b">
        <v>0</v>
      </c>
      <c r="L115" s="82"/>
      <c r="M115" s="81" t="b">
        <v>0</v>
      </c>
      <c r="N115" s="81" t="b">
        <v>0</v>
      </c>
    </row>
    <row r="116" spans="1:14" ht="15">
      <c r="A116" s="87" t="s">
        <v>1938</v>
      </c>
      <c r="B116" s="87" t="s">
        <v>1926</v>
      </c>
      <c r="C116" s="81">
        <v>2</v>
      </c>
      <c r="D116" s="122">
        <v>0.0016053402845358897</v>
      </c>
      <c r="E116" s="122">
        <v>1.9569912178674758</v>
      </c>
      <c r="F116" s="81" t="s">
        <v>1492</v>
      </c>
      <c r="G116" s="81" t="b">
        <v>0</v>
      </c>
      <c r="H116" s="81" t="b">
        <v>0</v>
      </c>
      <c r="I116" s="82"/>
      <c r="J116" s="81" t="b">
        <v>0</v>
      </c>
      <c r="K116" s="81" t="b">
        <v>0</v>
      </c>
      <c r="L116" s="82"/>
      <c r="M116" s="81" t="b">
        <v>0</v>
      </c>
      <c r="N116" s="81" t="b">
        <v>0</v>
      </c>
    </row>
    <row r="117" spans="1:14" ht="15">
      <c r="A117" s="87" t="s">
        <v>1926</v>
      </c>
      <c r="B117" s="87" t="s">
        <v>1960</v>
      </c>
      <c r="C117" s="81">
        <v>2</v>
      </c>
      <c r="D117" s="122">
        <v>0.0016053402845358897</v>
      </c>
      <c r="E117" s="122">
        <v>1.9659460605204022</v>
      </c>
      <c r="F117" s="81" t="s">
        <v>1492</v>
      </c>
      <c r="G117" s="81" t="b">
        <v>0</v>
      </c>
      <c r="H117" s="81" t="b">
        <v>0</v>
      </c>
      <c r="I117" s="82"/>
      <c r="J117" s="81" t="b">
        <v>0</v>
      </c>
      <c r="K117" s="81" t="b">
        <v>0</v>
      </c>
      <c r="L117" s="82"/>
      <c r="M117" s="81" t="b">
        <v>0</v>
      </c>
      <c r="N117" s="81" t="b">
        <v>0</v>
      </c>
    </row>
    <row r="118" spans="1:14" ht="15">
      <c r="A118" s="87" t="s">
        <v>1960</v>
      </c>
      <c r="B118" s="87" t="s">
        <v>1910</v>
      </c>
      <c r="C118" s="81">
        <v>2</v>
      </c>
      <c r="D118" s="122">
        <v>0.0016053402845358897</v>
      </c>
      <c r="E118" s="122">
        <v>1.789854801464721</v>
      </c>
      <c r="F118" s="81" t="s">
        <v>1492</v>
      </c>
      <c r="G118" s="81" t="b">
        <v>0</v>
      </c>
      <c r="H118" s="81" t="b">
        <v>0</v>
      </c>
      <c r="I118" s="82"/>
      <c r="J118" s="81" t="b">
        <v>0</v>
      </c>
      <c r="K118" s="81" t="b">
        <v>0</v>
      </c>
      <c r="L118" s="82"/>
      <c r="M118" s="81" t="b">
        <v>0</v>
      </c>
      <c r="N118" s="81" t="b">
        <v>0</v>
      </c>
    </row>
    <row r="119" spans="1:14" ht="15">
      <c r="A119" s="87" t="s">
        <v>1910</v>
      </c>
      <c r="B119" s="87" t="s">
        <v>2118</v>
      </c>
      <c r="C119" s="81">
        <v>2</v>
      </c>
      <c r="D119" s="122">
        <v>0.0016053402845358897</v>
      </c>
      <c r="E119" s="122">
        <v>2.304764617073783</v>
      </c>
      <c r="F119" s="81" t="s">
        <v>1492</v>
      </c>
      <c r="G119" s="81" t="b">
        <v>0</v>
      </c>
      <c r="H119" s="81" t="b">
        <v>0</v>
      </c>
      <c r="I119" s="82"/>
      <c r="J119" s="81" t="b">
        <v>0</v>
      </c>
      <c r="K119" s="81" t="b">
        <v>0</v>
      </c>
      <c r="L119" s="82"/>
      <c r="M119" s="81" t="b">
        <v>0</v>
      </c>
      <c r="N119" s="81" t="b">
        <v>0</v>
      </c>
    </row>
    <row r="120" spans="1:14" ht="15">
      <c r="A120" s="87" t="s">
        <v>2118</v>
      </c>
      <c r="B120" s="87" t="s">
        <v>2119</v>
      </c>
      <c r="C120" s="81">
        <v>2</v>
      </c>
      <c r="D120" s="122">
        <v>0.0016053402845358897</v>
      </c>
      <c r="E120" s="122">
        <v>3.0451273065680273</v>
      </c>
      <c r="F120" s="81" t="s">
        <v>1492</v>
      </c>
      <c r="G120" s="81" t="b">
        <v>0</v>
      </c>
      <c r="H120" s="81" t="b">
        <v>0</v>
      </c>
      <c r="I120" s="82"/>
      <c r="J120" s="81" t="b">
        <v>0</v>
      </c>
      <c r="K120" s="81" t="b">
        <v>0</v>
      </c>
      <c r="L120" s="82"/>
      <c r="M120" s="81" t="b">
        <v>0</v>
      </c>
      <c r="N120" s="81" t="b">
        <v>0</v>
      </c>
    </row>
    <row r="121" spans="1:14" ht="15">
      <c r="A121" s="87" t="s">
        <v>2119</v>
      </c>
      <c r="B121" s="87" t="s">
        <v>2120</v>
      </c>
      <c r="C121" s="81">
        <v>2</v>
      </c>
      <c r="D121" s="122">
        <v>0.0016053402845358897</v>
      </c>
      <c r="E121" s="122">
        <v>3.0451273065680273</v>
      </c>
      <c r="F121" s="81" t="s">
        <v>1492</v>
      </c>
      <c r="G121" s="81" t="b">
        <v>0</v>
      </c>
      <c r="H121" s="81" t="b">
        <v>0</v>
      </c>
      <c r="I121" s="82"/>
      <c r="J121" s="81" t="b">
        <v>0</v>
      </c>
      <c r="K121" s="81" t="b">
        <v>0</v>
      </c>
      <c r="L121" s="82"/>
      <c r="M121" s="81" t="b">
        <v>0</v>
      </c>
      <c r="N121" s="81" t="b">
        <v>0</v>
      </c>
    </row>
    <row r="122" spans="1:14" ht="15">
      <c r="A122" s="87" t="s">
        <v>1960</v>
      </c>
      <c r="B122" s="87" t="s">
        <v>1956</v>
      </c>
      <c r="C122" s="81">
        <v>2</v>
      </c>
      <c r="D122" s="122">
        <v>0.0018582004236908508</v>
      </c>
      <c r="E122" s="122">
        <v>2.090884797128702</v>
      </c>
      <c r="F122" s="81" t="s">
        <v>1492</v>
      </c>
      <c r="G122" s="81" t="b">
        <v>0</v>
      </c>
      <c r="H122" s="81" t="b">
        <v>0</v>
      </c>
      <c r="I122" s="82"/>
      <c r="J122" s="81" t="b">
        <v>0</v>
      </c>
      <c r="K122" s="81" t="b">
        <v>0</v>
      </c>
      <c r="L122" s="82"/>
      <c r="M122" s="81" t="b">
        <v>0</v>
      </c>
      <c r="N122" s="81" t="b">
        <v>0</v>
      </c>
    </row>
    <row r="123" spans="1:14" ht="15">
      <c r="A123" s="87" t="s">
        <v>1956</v>
      </c>
      <c r="B123" s="87" t="s">
        <v>1897</v>
      </c>
      <c r="C123" s="81">
        <v>2</v>
      </c>
      <c r="D123" s="122">
        <v>0.0018582004236908508</v>
      </c>
      <c r="E123" s="122">
        <v>1.4376722833533586</v>
      </c>
      <c r="F123" s="81" t="s">
        <v>1492</v>
      </c>
      <c r="G123" s="81" t="b">
        <v>0</v>
      </c>
      <c r="H123" s="81" t="b">
        <v>0</v>
      </c>
      <c r="I123" s="82"/>
      <c r="J123" s="81" t="b">
        <v>0</v>
      </c>
      <c r="K123" s="81" t="b">
        <v>0</v>
      </c>
      <c r="L123" s="82"/>
      <c r="M123" s="81" t="b">
        <v>0</v>
      </c>
      <c r="N123" s="81" t="b">
        <v>0</v>
      </c>
    </row>
    <row r="124" spans="1:14" ht="15">
      <c r="A124" s="87" t="s">
        <v>505</v>
      </c>
      <c r="B124" s="87" t="s">
        <v>2136</v>
      </c>
      <c r="C124" s="81">
        <v>2</v>
      </c>
      <c r="D124" s="122">
        <v>0.0016053402845358897</v>
      </c>
      <c r="E124" s="122">
        <v>2.304764617073783</v>
      </c>
      <c r="F124" s="81" t="s">
        <v>1492</v>
      </c>
      <c r="G124" s="81" t="b">
        <v>0</v>
      </c>
      <c r="H124" s="81" t="b">
        <v>0</v>
      </c>
      <c r="I124" s="82"/>
      <c r="J124" s="81" t="b">
        <v>0</v>
      </c>
      <c r="K124" s="81" t="b">
        <v>0</v>
      </c>
      <c r="L124" s="82"/>
      <c r="M124" s="81" t="b">
        <v>0</v>
      </c>
      <c r="N124" s="81" t="b">
        <v>0</v>
      </c>
    </row>
    <row r="125" spans="1:14" ht="15">
      <c r="A125" s="87" t="s">
        <v>266</v>
      </c>
      <c r="B125" s="87" t="s">
        <v>1925</v>
      </c>
      <c r="C125" s="81">
        <v>2</v>
      </c>
      <c r="D125" s="122">
        <v>0.0016053402845358897</v>
      </c>
      <c r="E125" s="122">
        <v>2.1420373195760836</v>
      </c>
      <c r="F125" s="81" t="s">
        <v>1492</v>
      </c>
      <c r="G125" s="81" t="b">
        <v>0</v>
      </c>
      <c r="H125" s="81" t="b">
        <v>0</v>
      </c>
      <c r="I125" s="82"/>
      <c r="J125" s="81" t="b">
        <v>1</v>
      </c>
      <c r="K125" s="81" t="b">
        <v>0</v>
      </c>
      <c r="L125" s="82"/>
      <c r="M125" s="81" t="b">
        <v>0</v>
      </c>
      <c r="N125" s="81" t="b">
        <v>0</v>
      </c>
    </row>
    <row r="126" spans="1:14" ht="15">
      <c r="A126" s="87" t="s">
        <v>1963</v>
      </c>
      <c r="B126" s="87" t="s">
        <v>1919</v>
      </c>
      <c r="C126" s="81">
        <v>2</v>
      </c>
      <c r="D126" s="122">
        <v>0.0016053402845358897</v>
      </c>
      <c r="E126" s="122">
        <v>1.914793538073021</v>
      </c>
      <c r="F126" s="81" t="s">
        <v>1492</v>
      </c>
      <c r="G126" s="81" t="b">
        <v>0</v>
      </c>
      <c r="H126" s="81" t="b">
        <v>0</v>
      </c>
      <c r="I126" s="82"/>
      <c r="J126" s="81" t="b">
        <v>0</v>
      </c>
      <c r="K126" s="81" t="b">
        <v>0</v>
      </c>
      <c r="L126" s="82"/>
      <c r="M126" s="81" t="b">
        <v>0</v>
      </c>
      <c r="N126" s="81" t="b">
        <v>0</v>
      </c>
    </row>
    <row r="127" spans="1:14" ht="15">
      <c r="A127" s="87" t="s">
        <v>1919</v>
      </c>
      <c r="B127" s="87" t="s">
        <v>2002</v>
      </c>
      <c r="C127" s="81">
        <v>2</v>
      </c>
      <c r="D127" s="122">
        <v>0.0016053402845358897</v>
      </c>
      <c r="E127" s="122">
        <v>2.3919147927926834</v>
      </c>
      <c r="F127" s="81" t="s">
        <v>1492</v>
      </c>
      <c r="G127" s="81" t="b">
        <v>0</v>
      </c>
      <c r="H127" s="81" t="b">
        <v>0</v>
      </c>
      <c r="I127" s="82"/>
      <c r="J127" s="81" t="b">
        <v>0</v>
      </c>
      <c r="K127" s="81" t="b">
        <v>0</v>
      </c>
      <c r="L127" s="82"/>
      <c r="M127" s="81" t="b">
        <v>0</v>
      </c>
      <c r="N127" s="81" t="b">
        <v>0</v>
      </c>
    </row>
    <row r="128" spans="1:14" ht="15">
      <c r="A128" s="87" t="s">
        <v>1963</v>
      </c>
      <c r="B128" s="87" t="s">
        <v>2138</v>
      </c>
      <c r="C128" s="81">
        <v>2</v>
      </c>
      <c r="D128" s="122">
        <v>0.0016053402845358897</v>
      </c>
      <c r="E128" s="122">
        <v>2.5680060518483647</v>
      </c>
      <c r="F128" s="81" t="s">
        <v>1492</v>
      </c>
      <c r="G128" s="81" t="b">
        <v>0</v>
      </c>
      <c r="H128" s="81" t="b">
        <v>0</v>
      </c>
      <c r="I128" s="82"/>
      <c r="J128" s="81" t="b">
        <v>0</v>
      </c>
      <c r="K128" s="81" t="b">
        <v>0</v>
      </c>
      <c r="L128" s="82"/>
      <c r="M128" s="81" t="b">
        <v>0</v>
      </c>
      <c r="N128" s="81" t="b">
        <v>0</v>
      </c>
    </row>
    <row r="129" spans="1:14" ht="15">
      <c r="A129" s="87" t="s">
        <v>2138</v>
      </c>
      <c r="B129" s="87" t="s">
        <v>1959</v>
      </c>
      <c r="C129" s="81">
        <v>2</v>
      </c>
      <c r="D129" s="122">
        <v>0.0016053402845358897</v>
      </c>
      <c r="E129" s="122">
        <v>2.5680060518483647</v>
      </c>
      <c r="F129" s="81" t="s">
        <v>1492</v>
      </c>
      <c r="G129" s="81" t="b">
        <v>0</v>
      </c>
      <c r="H129" s="81" t="b">
        <v>0</v>
      </c>
      <c r="I129" s="82"/>
      <c r="J129" s="81" t="b">
        <v>1</v>
      </c>
      <c r="K129" s="81" t="b">
        <v>0</v>
      </c>
      <c r="L129" s="82"/>
      <c r="M129" s="81" t="b">
        <v>0</v>
      </c>
      <c r="N129" s="81" t="b">
        <v>0</v>
      </c>
    </row>
    <row r="130" spans="1:14" ht="15">
      <c r="A130" s="87" t="s">
        <v>1959</v>
      </c>
      <c r="B130" s="87" t="s">
        <v>2139</v>
      </c>
      <c r="C130" s="81">
        <v>2</v>
      </c>
      <c r="D130" s="122">
        <v>0.0016053402845358897</v>
      </c>
      <c r="E130" s="122">
        <v>2.6471872978959894</v>
      </c>
      <c r="F130" s="81" t="s">
        <v>1492</v>
      </c>
      <c r="G130" s="81" t="b">
        <v>1</v>
      </c>
      <c r="H130" s="81" t="b">
        <v>0</v>
      </c>
      <c r="I130" s="82"/>
      <c r="J130" s="81" t="b">
        <v>0</v>
      </c>
      <c r="K130" s="81" t="b">
        <v>0</v>
      </c>
      <c r="L130" s="82"/>
      <c r="M130" s="81" t="b">
        <v>0</v>
      </c>
      <c r="N130" s="81" t="b">
        <v>0</v>
      </c>
    </row>
    <row r="131" spans="1:14" ht="15">
      <c r="A131" s="87" t="s">
        <v>2139</v>
      </c>
      <c r="B131" s="87" t="s">
        <v>515</v>
      </c>
      <c r="C131" s="81">
        <v>2</v>
      </c>
      <c r="D131" s="122">
        <v>0.0016053402845358897</v>
      </c>
      <c r="E131" s="122">
        <v>2.5680060518483647</v>
      </c>
      <c r="F131" s="81" t="s">
        <v>1492</v>
      </c>
      <c r="G131" s="81" t="b">
        <v>0</v>
      </c>
      <c r="H131" s="81" t="b">
        <v>0</v>
      </c>
      <c r="I131" s="82"/>
      <c r="J131" s="81" t="b">
        <v>0</v>
      </c>
      <c r="K131" s="81" t="b">
        <v>0</v>
      </c>
      <c r="L131" s="82"/>
      <c r="M131" s="81" t="b">
        <v>0</v>
      </c>
      <c r="N131" s="81" t="b">
        <v>0</v>
      </c>
    </row>
    <row r="132" spans="1:14" ht="15">
      <c r="A132" s="87" t="s">
        <v>515</v>
      </c>
      <c r="B132" s="87" t="s">
        <v>1919</v>
      </c>
      <c r="C132" s="81">
        <v>2</v>
      </c>
      <c r="D132" s="122">
        <v>0.0016053402845358897</v>
      </c>
      <c r="E132" s="122">
        <v>1.9939747841206459</v>
      </c>
      <c r="F132" s="81" t="s">
        <v>1492</v>
      </c>
      <c r="G132" s="81" t="b">
        <v>0</v>
      </c>
      <c r="H132" s="81" t="b">
        <v>0</v>
      </c>
      <c r="I132" s="82"/>
      <c r="J132" s="81" t="b">
        <v>0</v>
      </c>
      <c r="K132" s="81" t="b">
        <v>0</v>
      </c>
      <c r="L132" s="82"/>
      <c r="M132" s="81" t="b">
        <v>0</v>
      </c>
      <c r="N132" s="81" t="b">
        <v>0</v>
      </c>
    </row>
    <row r="133" spans="1:14" ht="15">
      <c r="A133" s="87" t="s">
        <v>1919</v>
      </c>
      <c r="B133" s="87" t="s">
        <v>1897</v>
      </c>
      <c r="C133" s="81">
        <v>2</v>
      </c>
      <c r="D133" s="122">
        <v>0.0016053402845358897</v>
      </c>
      <c r="E133" s="122">
        <v>1.2615810242976775</v>
      </c>
      <c r="F133" s="81" t="s">
        <v>1492</v>
      </c>
      <c r="G133" s="81" t="b">
        <v>0</v>
      </c>
      <c r="H133" s="81" t="b">
        <v>0</v>
      </c>
      <c r="I133" s="82"/>
      <c r="J133" s="81" t="b">
        <v>0</v>
      </c>
      <c r="K133" s="81" t="b">
        <v>0</v>
      </c>
      <c r="L133" s="82"/>
      <c r="M133" s="81" t="b">
        <v>0</v>
      </c>
      <c r="N133" s="81" t="b">
        <v>0</v>
      </c>
    </row>
    <row r="134" spans="1:14" ht="15">
      <c r="A134" s="87" t="s">
        <v>1897</v>
      </c>
      <c r="B134" s="87" t="s">
        <v>1936</v>
      </c>
      <c r="C134" s="81">
        <v>2</v>
      </c>
      <c r="D134" s="122">
        <v>0.0016053402845358897</v>
      </c>
      <c r="E134" s="122">
        <v>1.454062699541528</v>
      </c>
      <c r="F134" s="81" t="s">
        <v>1492</v>
      </c>
      <c r="G134" s="81" t="b">
        <v>0</v>
      </c>
      <c r="H134" s="81" t="b">
        <v>0</v>
      </c>
      <c r="I134" s="82"/>
      <c r="J134" s="81" t="b">
        <v>0</v>
      </c>
      <c r="K134" s="81" t="b">
        <v>0</v>
      </c>
      <c r="L134" s="82"/>
      <c r="M134" s="81" t="b">
        <v>0</v>
      </c>
      <c r="N134" s="81" t="b">
        <v>0</v>
      </c>
    </row>
    <row r="135" spans="1:14" ht="15">
      <c r="A135" s="87" t="s">
        <v>1936</v>
      </c>
      <c r="B135" s="87" t="s">
        <v>1959</v>
      </c>
      <c r="C135" s="81">
        <v>2</v>
      </c>
      <c r="D135" s="122">
        <v>0.0016053402845358897</v>
      </c>
      <c r="E135" s="122">
        <v>2.023938007498089</v>
      </c>
      <c r="F135" s="81" t="s">
        <v>1492</v>
      </c>
      <c r="G135" s="81" t="b">
        <v>0</v>
      </c>
      <c r="H135" s="81" t="b">
        <v>0</v>
      </c>
      <c r="I135" s="82"/>
      <c r="J135" s="81" t="b">
        <v>1</v>
      </c>
      <c r="K135" s="81" t="b">
        <v>0</v>
      </c>
      <c r="L135" s="82"/>
      <c r="M135" s="81" t="b">
        <v>0</v>
      </c>
      <c r="N135" s="81" t="b">
        <v>0</v>
      </c>
    </row>
    <row r="136" spans="1:14" ht="15">
      <c r="A136" s="87" t="s">
        <v>1959</v>
      </c>
      <c r="B136" s="87" t="s">
        <v>1935</v>
      </c>
      <c r="C136" s="81">
        <v>2</v>
      </c>
      <c r="D136" s="122">
        <v>0.0016053402845358897</v>
      </c>
      <c r="E136" s="122">
        <v>2.1700660431763272</v>
      </c>
      <c r="F136" s="81" t="s">
        <v>1492</v>
      </c>
      <c r="G136" s="81" t="b">
        <v>1</v>
      </c>
      <c r="H136" s="81" t="b">
        <v>0</v>
      </c>
      <c r="I136" s="82"/>
      <c r="J136" s="81" t="b">
        <v>0</v>
      </c>
      <c r="K136" s="81" t="b">
        <v>0</v>
      </c>
      <c r="L136" s="82"/>
      <c r="M136" s="81" t="b">
        <v>0</v>
      </c>
      <c r="N136" s="81" t="b">
        <v>0</v>
      </c>
    </row>
    <row r="137" spans="1:14" ht="15">
      <c r="A137" s="87" t="s">
        <v>1935</v>
      </c>
      <c r="B137" s="87" t="s">
        <v>2001</v>
      </c>
      <c r="C137" s="81">
        <v>2</v>
      </c>
      <c r="D137" s="122">
        <v>0.0016053402845358897</v>
      </c>
      <c r="E137" s="122">
        <v>2.2000292665537704</v>
      </c>
      <c r="F137" s="81" t="s">
        <v>1492</v>
      </c>
      <c r="G137" s="81" t="b">
        <v>0</v>
      </c>
      <c r="H137" s="81" t="b">
        <v>0</v>
      </c>
      <c r="I137" s="82"/>
      <c r="J137" s="81" t="b">
        <v>0</v>
      </c>
      <c r="K137" s="81" t="b">
        <v>0</v>
      </c>
      <c r="L137" s="82"/>
      <c r="M137" s="81" t="b">
        <v>0</v>
      </c>
      <c r="N137" s="81" t="b">
        <v>0</v>
      </c>
    </row>
    <row r="138" spans="1:14" ht="15">
      <c r="A138" s="87" t="s">
        <v>1940</v>
      </c>
      <c r="B138" s="87" t="s">
        <v>2048</v>
      </c>
      <c r="C138" s="81">
        <v>2</v>
      </c>
      <c r="D138" s="122">
        <v>0.0016053402845358897</v>
      </c>
      <c r="E138" s="122">
        <v>2.3249680031620703</v>
      </c>
      <c r="F138" s="81" t="s">
        <v>1492</v>
      </c>
      <c r="G138" s="81" t="b">
        <v>0</v>
      </c>
      <c r="H138" s="81" t="b">
        <v>0</v>
      </c>
      <c r="I138" s="82"/>
      <c r="J138" s="81" t="b">
        <v>1</v>
      </c>
      <c r="K138" s="81" t="b">
        <v>0</v>
      </c>
      <c r="L138" s="82"/>
      <c r="M138" s="81" t="b">
        <v>0</v>
      </c>
      <c r="N138" s="81" t="b">
        <v>0</v>
      </c>
    </row>
    <row r="139" spans="1:14" ht="15">
      <c r="A139" s="87" t="s">
        <v>1940</v>
      </c>
      <c r="B139" s="87" t="s">
        <v>2140</v>
      </c>
      <c r="C139" s="81">
        <v>2</v>
      </c>
      <c r="D139" s="122">
        <v>0.0016053402845358897</v>
      </c>
      <c r="E139" s="122">
        <v>2.5010592622177517</v>
      </c>
      <c r="F139" s="81" t="s">
        <v>1492</v>
      </c>
      <c r="G139" s="81" t="b">
        <v>0</v>
      </c>
      <c r="H139" s="81" t="b">
        <v>0</v>
      </c>
      <c r="I139" s="82"/>
      <c r="J139" s="81" t="b">
        <v>0</v>
      </c>
      <c r="K139" s="81" t="b">
        <v>0</v>
      </c>
      <c r="L139" s="82"/>
      <c r="M139" s="81" t="b">
        <v>0</v>
      </c>
      <c r="N139" s="81" t="b">
        <v>0</v>
      </c>
    </row>
    <row r="140" spans="1:14" ht="15">
      <c r="A140" s="87" t="s">
        <v>2140</v>
      </c>
      <c r="B140" s="87" t="s">
        <v>1980</v>
      </c>
      <c r="C140" s="81">
        <v>2</v>
      </c>
      <c r="D140" s="122">
        <v>0.0016053402845358897</v>
      </c>
      <c r="E140" s="122">
        <v>2.6471872978959894</v>
      </c>
      <c r="F140" s="81" t="s">
        <v>1492</v>
      </c>
      <c r="G140" s="81" t="b">
        <v>0</v>
      </c>
      <c r="H140" s="81" t="b">
        <v>0</v>
      </c>
      <c r="I140" s="82"/>
      <c r="J140" s="81" t="b">
        <v>0</v>
      </c>
      <c r="K140" s="81" t="b">
        <v>0</v>
      </c>
      <c r="L140" s="82"/>
      <c r="M140" s="81" t="b">
        <v>0</v>
      </c>
      <c r="N140" s="81" t="b">
        <v>0</v>
      </c>
    </row>
    <row r="141" spans="1:14" ht="15">
      <c r="A141" s="87" t="s">
        <v>1980</v>
      </c>
      <c r="B141" s="87" t="s">
        <v>2003</v>
      </c>
      <c r="C141" s="81">
        <v>2</v>
      </c>
      <c r="D141" s="122">
        <v>0.0016053402845358897</v>
      </c>
      <c r="E141" s="122">
        <v>2.443067315240065</v>
      </c>
      <c r="F141" s="81" t="s">
        <v>1492</v>
      </c>
      <c r="G141" s="81" t="b">
        <v>0</v>
      </c>
      <c r="H141" s="81" t="b">
        <v>0</v>
      </c>
      <c r="I141" s="82"/>
      <c r="J141" s="81" t="b">
        <v>0</v>
      </c>
      <c r="K141" s="81" t="b">
        <v>0</v>
      </c>
      <c r="L141" s="82"/>
      <c r="M141" s="81" t="b">
        <v>0</v>
      </c>
      <c r="N141" s="81" t="b">
        <v>0</v>
      </c>
    </row>
    <row r="142" spans="1:14" ht="15">
      <c r="A142" s="87" t="s">
        <v>2003</v>
      </c>
      <c r="B142" s="87" t="s">
        <v>1941</v>
      </c>
      <c r="C142" s="81">
        <v>2</v>
      </c>
      <c r="D142" s="122">
        <v>0.0016053402845358897</v>
      </c>
      <c r="E142" s="122">
        <v>2.2000292665537704</v>
      </c>
      <c r="F142" s="81" t="s">
        <v>1492</v>
      </c>
      <c r="G142" s="81" t="b">
        <v>0</v>
      </c>
      <c r="H142" s="81" t="b">
        <v>0</v>
      </c>
      <c r="I142" s="82"/>
      <c r="J142" s="81" t="b">
        <v>0</v>
      </c>
      <c r="K142" s="81" t="b">
        <v>0</v>
      </c>
      <c r="L142" s="82"/>
      <c r="M142" s="81" t="b">
        <v>0</v>
      </c>
      <c r="N142" s="81" t="b">
        <v>0</v>
      </c>
    </row>
    <row r="143" spans="1:14" ht="15">
      <c r="A143" s="87" t="s">
        <v>1941</v>
      </c>
      <c r="B143" s="87" t="s">
        <v>1935</v>
      </c>
      <c r="C143" s="81">
        <v>2</v>
      </c>
      <c r="D143" s="122">
        <v>0.0016053402845358897</v>
      </c>
      <c r="E143" s="122">
        <v>2.023938007498089</v>
      </c>
      <c r="F143" s="81" t="s">
        <v>1492</v>
      </c>
      <c r="G143" s="81" t="b">
        <v>0</v>
      </c>
      <c r="H143" s="81" t="b">
        <v>0</v>
      </c>
      <c r="I143" s="82"/>
      <c r="J143" s="81" t="b">
        <v>0</v>
      </c>
      <c r="K143" s="81" t="b">
        <v>0</v>
      </c>
      <c r="L143" s="82"/>
      <c r="M143" s="81" t="b">
        <v>0</v>
      </c>
      <c r="N143" s="81" t="b">
        <v>0</v>
      </c>
    </row>
    <row r="144" spans="1:14" ht="15">
      <c r="A144" s="87" t="s">
        <v>1935</v>
      </c>
      <c r="B144" s="87" t="s">
        <v>2004</v>
      </c>
      <c r="C144" s="81">
        <v>2</v>
      </c>
      <c r="D144" s="122">
        <v>0.0016053402845358897</v>
      </c>
      <c r="E144" s="122">
        <v>2.2000292665537704</v>
      </c>
      <c r="F144" s="81" t="s">
        <v>1492</v>
      </c>
      <c r="G144" s="81" t="b">
        <v>0</v>
      </c>
      <c r="H144" s="81" t="b">
        <v>0</v>
      </c>
      <c r="I144" s="82"/>
      <c r="J144" s="81" t="b">
        <v>0</v>
      </c>
      <c r="K144" s="81" t="b">
        <v>0</v>
      </c>
      <c r="L144" s="82"/>
      <c r="M144" s="81" t="b">
        <v>0</v>
      </c>
      <c r="N144" s="81" t="b">
        <v>0</v>
      </c>
    </row>
    <row r="145" spans="1:14" ht="15">
      <c r="A145" s="87" t="s">
        <v>1900</v>
      </c>
      <c r="B145" s="87" t="s">
        <v>1926</v>
      </c>
      <c r="C145" s="81">
        <v>2</v>
      </c>
      <c r="D145" s="122">
        <v>0.0016053402845358897</v>
      </c>
      <c r="E145" s="122">
        <v>1.4218780161701268</v>
      </c>
      <c r="F145" s="81" t="s">
        <v>1492</v>
      </c>
      <c r="G145" s="81" t="b">
        <v>0</v>
      </c>
      <c r="H145" s="81" t="b">
        <v>0</v>
      </c>
      <c r="I145" s="82"/>
      <c r="J145" s="81" t="b">
        <v>0</v>
      </c>
      <c r="K145" s="81" t="b">
        <v>0</v>
      </c>
      <c r="L145" s="82"/>
      <c r="M145" s="81" t="b">
        <v>0</v>
      </c>
      <c r="N145" s="81" t="b">
        <v>0</v>
      </c>
    </row>
    <row r="146" spans="1:14" ht="15">
      <c r="A146" s="87" t="s">
        <v>1926</v>
      </c>
      <c r="B146" s="87" t="s">
        <v>505</v>
      </c>
      <c r="C146" s="81">
        <v>2</v>
      </c>
      <c r="D146" s="122">
        <v>0.0016053402845358897</v>
      </c>
      <c r="E146" s="122">
        <v>1.6649160648564212</v>
      </c>
      <c r="F146" s="81" t="s">
        <v>1492</v>
      </c>
      <c r="G146" s="81" t="b">
        <v>0</v>
      </c>
      <c r="H146" s="81" t="b">
        <v>0</v>
      </c>
      <c r="I146" s="82"/>
      <c r="J146" s="81" t="b">
        <v>0</v>
      </c>
      <c r="K146" s="81" t="b">
        <v>0</v>
      </c>
      <c r="L146" s="82"/>
      <c r="M146" s="81" t="b">
        <v>0</v>
      </c>
      <c r="N146" s="81" t="b">
        <v>0</v>
      </c>
    </row>
    <row r="147" spans="1:14" ht="15">
      <c r="A147" s="87" t="s">
        <v>1905</v>
      </c>
      <c r="B147" s="87" t="s">
        <v>2004</v>
      </c>
      <c r="C147" s="81">
        <v>2</v>
      </c>
      <c r="D147" s="122">
        <v>0.0016053402845358897</v>
      </c>
      <c r="E147" s="122">
        <v>1.8410073239121023</v>
      </c>
      <c r="F147" s="81" t="s">
        <v>1492</v>
      </c>
      <c r="G147" s="81" t="b">
        <v>0</v>
      </c>
      <c r="H147" s="81" t="b">
        <v>0</v>
      </c>
      <c r="I147" s="82"/>
      <c r="J147" s="81" t="b">
        <v>0</v>
      </c>
      <c r="K147" s="81" t="b">
        <v>0</v>
      </c>
      <c r="L147" s="82"/>
      <c r="M147" s="81" t="b">
        <v>0</v>
      </c>
      <c r="N147" s="81" t="b">
        <v>0</v>
      </c>
    </row>
    <row r="148" spans="1:14" ht="15">
      <c r="A148" s="87" t="s">
        <v>1900</v>
      </c>
      <c r="B148" s="87" t="s">
        <v>1975</v>
      </c>
      <c r="C148" s="81">
        <v>2</v>
      </c>
      <c r="D148" s="122">
        <v>0.0016053402845358897</v>
      </c>
      <c r="E148" s="122">
        <v>1.5680060518483647</v>
      </c>
      <c r="F148" s="81" t="s">
        <v>1492</v>
      </c>
      <c r="G148" s="81" t="b">
        <v>0</v>
      </c>
      <c r="H148" s="81" t="b">
        <v>0</v>
      </c>
      <c r="I148" s="82"/>
      <c r="J148" s="81" t="b">
        <v>0</v>
      </c>
      <c r="K148" s="81" t="b">
        <v>0</v>
      </c>
      <c r="L148" s="82"/>
      <c r="M148" s="81" t="b">
        <v>0</v>
      </c>
      <c r="N148" s="81" t="b">
        <v>0</v>
      </c>
    </row>
    <row r="149" spans="1:14" ht="15">
      <c r="A149" s="87" t="s">
        <v>1972</v>
      </c>
      <c r="B149" s="87" t="s">
        <v>2141</v>
      </c>
      <c r="C149" s="81">
        <v>2</v>
      </c>
      <c r="D149" s="122">
        <v>0.0016053402845358897</v>
      </c>
      <c r="E149" s="122">
        <v>2.6471872978959894</v>
      </c>
      <c r="F149" s="81" t="s">
        <v>1492</v>
      </c>
      <c r="G149" s="81" t="b">
        <v>0</v>
      </c>
      <c r="H149" s="81" t="b">
        <v>0</v>
      </c>
      <c r="I149" s="82"/>
      <c r="J149" s="81" t="b">
        <v>0</v>
      </c>
      <c r="K149" s="81" t="b">
        <v>0</v>
      </c>
      <c r="L149" s="82"/>
      <c r="M149" s="81" t="b">
        <v>0</v>
      </c>
      <c r="N149" s="81" t="b">
        <v>0</v>
      </c>
    </row>
    <row r="150" spans="1:14" ht="15">
      <c r="A150" s="87" t="s">
        <v>2141</v>
      </c>
      <c r="B150" s="87" t="s">
        <v>1908</v>
      </c>
      <c r="C150" s="81">
        <v>2</v>
      </c>
      <c r="D150" s="122">
        <v>0.0016053402845358897</v>
      </c>
      <c r="E150" s="122">
        <v>2.2322139499251716</v>
      </c>
      <c r="F150" s="81" t="s">
        <v>1492</v>
      </c>
      <c r="G150" s="81" t="b">
        <v>0</v>
      </c>
      <c r="H150" s="81" t="b">
        <v>0</v>
      </c>
      <c r="I150" s="82"/>
      <c r="J150" s="81" t="b">
        <v>0</v>
      </c>
      <c r="K150" s="81" t="b">
        <v>0</v>
      </c>
      <c r="L150" s="82"/>
      <c r="M150" s="81" t="b">
        <v>0</v>
      </c>
      <c r="N150" s="81" t="b">
        <v>0</v>
      </c>
    </row>
    <row r="151" spans="1:14" ht="15">
      <c r="A151" s="87" t="s">
        <v>1972</v>
      </c>
      <c r="B151" s="87" t="s">
        <v>2142</v>
      </c>
      <c r="C151" s="81">
        <v>2</v>
      </c>
      <c r="D151" s="122">
        <v>0.0016053402845358897</v>
      </c>
      <c r="E151" s="122">
        <v>2.6471872978959894</v>
      </c>
      <c r="F151" s="81" t="s">
        <v>1492</v>
      </c>
      <c r="G151" s="81" t="b">
        <v>0</v>
      </c>
      <c r="H151" s="81" t="b">
        <v>0</v>
      </c>
      <c r="I151" s="82"/>
      <c r="J151" s="81" t="b">
        <v>0</v>
      </c>
      <c r="K151" s="81" t="b">
        <v>0</v>
      </c>
      <c r="L151" s="82"/>
      <c r="M151" s="81" t="b">
        <v>0</v>
      </c>
      <c r="N151" s="81" t="b">
        <v>0</v>
      </c>
    </row>
    <row r="152" spans="1:14" ht="15">
      <c r="A152" s="87" t="s">
        <v>2142</v>
      </c>
      <c r="B152" s="87" t="s">
        <v>1908</v>
      </c>
      <c r="C152" s="81">
        <v>2</v>
      </c>
      <c r="D152" s="122">
        <v>0.0016053402845358897</v>
      </c>
      <c r="E152" s="122">
        <v>2.2322139499251716</v>
      </c>
      <c r="F152" s="81" t="s">
        <v>1492</v>
      </c>
      <c r="G152" s="81" t="b">
        <v>0</v>
      </c>
      <c r="H152" s="81" t="b">
        <v>0</v>
      </c>
      <c r="I152" s="82"/>
      <c r="J152" s="81" t="b">
        <v>0</v>
      </c>
      <c r="K152" s="81" t="b">
        <v>0</v>
      </c>
      <c r="L152" s="82"/>
      <c r="M152" s="81" t="b">
        <v>0</v>
      </c>
      <c r="N152" s="81" t="b">
        <v>0</v>
      </c>
    </row>
    <row r="153" spans="1:14" ht="15">
      <c r="A153" s="87" t="s">
        <v>1950</v>
      </c>
      <c r="B153" s="87" t="s">
        <v>505</v>
      </c>
      <c r="C153" s="81">
        <v>2</v>
      </c>
      <c r="D153" s="122">
        <v>0.0016053402845358897</v>
      </c>
      <c r="E153" s="122">
        <v>1.789854801464721</v>
      </c>
      <c r="F153" s="81" t="s">
        <v>1492</v>
      </c>
      <c r="G153" s="81" t="b">
        <v>0</v>
      </c>
      <c r="H153" s="81" t="b">
        <v>0</v>
      </c>
      <c r="I153" s="82"/>
      <c r="J153" s="81" t="b">
        <v>0</v>
      </c>
      <c r="K153" s="81" t="b">
        <v>0</v>
      </c>
      <c r="L153" s="82"/>
      <c r="M153" s="81" t="b">
        <v>0</v>
      </c>
      <c r="N153" s="81" t="b">
        <v>0</v>
      </c>
    </row>
    <row r="154" spans="1:14" ht="15">
      <c r="A154" s="87" t="s">
        <v>1942</v>
      </c>
      <c r="B154" s="87" t="s">
        <v>1916</v>
      </c>
      <c r="C154" s="81">
        <v>2</v>
      </c>
      <c r="D154" s="122">
        <v>0.0016053402845358897</v>
      </c>
      <c r="E154" s="122">
        <v>1.7606965727235075</v>
      </c>
      <c r="F154" s="81" t="s">
        <v>1492</v>
      </c>
      <c r="G154" s="81" t="b">
        <v>0</v>
      </c>
      <c r="H154" s="81" t="b">
        <v>0</v>
      </c>
      <c r="I154" s="82"/>
      <c r="J154" s="81" t="b">
        <v>0</v>
      </c>
      <c r="K154" s="81" t="b">
        <v>0</v>
      </c>
      <c r="L154" s="82"/>
      <c r="M154" s="81" t="b">
        <v>0</v>
      </c>
      <c r="N154" s="81" t="b">
        <v>0</v>
      </c>
    </row>
    <row r="155" spans="1:14" ht="15">
      <c r="A155" s="87" t="s">
        <v>1927</v>
      </c>
      <c r="B155" s="87" t="s">
        <v>2143</v>
      </c>
      <c r="C155" s="81">
        <v>2</v>
      </c>
      <c r="D155" s="122">
        <v>0.0016053402845358897</v>
      </c>
      <c r="E155" s="122">
        <v>2.744097310904046</v>
      </c>
      <c r="F155" s="81" t="s">
        <v>1492</v>
      </c>
      <c r="G155" s="81" t="b">
        <v>0</v>
      </c>
      <c r="H155" s="81" t="b">
        <v>0</v>
      </c>
      <c r="I155" s="82"/>
      <c r="J155" s="81" t="b">
        <v>0</v>
      </c>
      <c r="K155" s="81" t="b">
        <v>0</v>
      </c>
      <c r="L155" s="82"/>
      <c r="M155" s="81" t="b">
        <v>0</v>
      </c>
      <c r="N155" s="81" t="b">
        <v>0</v>
      </c>
    </row>
    <row r="156" spans="1:14" ht="15">
      <c r="A156" s="87" t="s">
        <v>2143</v>
      </c>
      <c r="B156" s="87" t="s">
        <v>1602</v>
      </c>
      <c r="C156" s="81">
        <v>2</v>
      </c>
      <c r="D156" s="122">
        <v>0.0016053402845358897</v>
      </c>
      <c r="E156" s="122">
        <v>2.744097310904046</v>
      </c>
      <c r="F156" s="81" t="s">
        <v>1492</v>
      </c>
      <c r="G156" s="81" t="b">
        <v>0</v>
      </c>
      <c r="H156" s="81" t="b">
        <v>0</v>
      </c>
      <c r="I156" s="82"/>
      <c r="J156" s="81" t="b">
        <v>0</v>
      </c>
      <c r="K156" s="81" t="b">
        <v>0</v>
      </c>
      <c r="L156" s="82"/>
      <c r="M156" s="81" t="b">
        <v>0</v>
      </c>
      <c r="N156" s="81" t="b">
        <v>0</v>
      </c>
    </row>
    <row r="157" spans="1:14" ht="15">
      <c r="A157" s="87" t="s">
        <v>1602</v>
      </c>
      <c r="B157" s="87" t="s">
        <v>2144</v>
      </c>
      <c r="C157" s="81">
        <v>2</v>
      </c>
      <c r="D157" s="122">
        <v>0.0016053402845358897</v>
      </c>
      <c r="E157" s="122">
        <v>2.869036047512346</v>
      </c>
      <c r="F157" s="81" t="s">
        <v>1492</v>
      </c>
      <c r="G157" s="81" t="b">
        <v>0</v>
      </c>
      <c r="H157" s="81" t="b">
        <v>0</v>
      </c>
      <c r="I157" s="82"/>
      <c r="J157" s="81" t="b">
        <v>0</v>
      </c>
      <c r="K157" s="81" t="b">
        <v>0</v>
      </c>
      <c r="L157" s="82"/>
      <c r="M157" s="81" t="b">
        <v>0</v>
      </c>
      <c r="N157" s="81" t="b">
        <v>0</v>
      </c>
    </row>
    <row r="158" spans="1:14" ht="15">
      <c r="A158" s="87" t="s">
        <v>2144</v>
      </c>
      <c r="B158" s="87" t="s">
        <v>2145</v>
      </c>
      <c r="C158" s="81">
        <v>2</v>
      </c>
      <c r="D158" s="122">
        <v>0.0016053402845358897</v>
      </c>
      <c r="E158" s="122">
        <v>3.0451273065680273</v>
      </c>
      <c r="F158" s="81" t="s">
        <v>1492</v>
      </c>
      <c r="G158" s="81" t="b">
        <v>0</v>
      </c>
      <c r="H158" s="81" t="b">
        <v>0</v>
      </c>
      <c r="I158" s="82"/>
      <c r="J158" s="81" t="b">
        <v>0</v>
      </c>
      <c r="K158" s="81" t="b">
        <v>0</v>
      </c>
      <c r="L158" s="82"/>
      <c r="M158" s="81" t="b">
        <v>0</v>
      </c>
      <c r="N158" s="81" t="b">
        <v>0</v>
      </c>
    </row>
    <row r="159" spans="1:14" ht="15">
      <c r="A159" s="87" t="s">
        <v>1979</v>
      </c>
      <c r="B159" s="87" t="s">
        <v>1942</v>
      </c>
      <c r="C159" s="81">
        <v>2</v>
      </c>
      <c r="D159" s="122">
        <v>0.0016053402845358897</v>
      </c>
      <c r="E159" s="122">
        <v>2.1031192535457137</v>
      </c>
      <c r="F159" s="81" t="s">
        <v>1492</v>
      </c>
      <c r="G159" s="81" t="b">
        <v>0</v>
      </c>
      <c r="H159" s="81" t="b">
        <v>0</v>
      </c>
      <c r="I159" s="82"/>
      <c r="J159" s="81" t="b">
        <v>0</v>
      </c>
      <c r="K159" s="81" t="b">
        <v>0</v>
      </c>
      <c r="L159" s="82"/>
      <c r="M159" s="81" t="b">
        <v>0</v>
      </c>
      <c r="N159" s="81" t="b">
        <v>0</v>
      </c>
    </row>
    <row r="160" spans="1:14" ht="15">
      <c r="A160" s="87" t="s">
        <v>1899</v>
      </c>
      <c r="B160" s="87" t="s">
        <v>2006</v>
      </c>
      <c r="C160" s="81">
        <v>2</v>
      </c>
      <c r="D160" s="122">
        <v>0.0016053402845358897</v>
      </c>
      <c r="E160" s="122">
        <v>1.6471872978959896</v>
      </c>
      <c r="F160" s="81" t="s">
        <v>1492</v>
      </c>
      <c r="G160" s="81" t="b">
        <v>0</v>
      </c>
      <c r="H160" s="81" t="b">
        <v>0</v>
      </c>
      <c r="I160" s="82"/>
      <c r="J160" s="81" t="b">
        <v>0</v>
      </c>
      <c r="K160" s="81" t="b">
        <v>0</v>
      </c>
      <c r="L160" s="82"/>
      <c r="M160" s="81" t="b">
        <v>0</v>
      </c>
      <c r="N160" s="81" t="b">
        <v>0</v>
      </c>
    </row>
    <row r="161" spans="1:14" ht="15">
      <c r="A161" s="87" t="s">
        <v>2006</v>
      </c>
      <c r="B161" s="87" t="s">
        <v>2050</v>
      </c>
      <c r="C161" s="81">
        <v>2</v>
      </c>
      <c r="D161" s="122">
        <v>0.0016053402845358897</v>
      </c>
      <c r="E161" s="122">
        <v>2.5680060518483647</v>
      </c>
      <c r="F161" s="81" t="s">
        <v>1492</v>
      </c>
      <c r="G161" s="81" t="b">
        <v>0</v>
      </c>
      <c r="H161" s="81" t="b">
        <v>0</v>
      </c>
      <c r="I161" s="82"/>
      <c r="J161" s="81" t="b">
        <v>0</v>
      </c>
      <c r="K161" s="81" t="b">
        <v>0</v>
      </c>
      <c r="L161" s="82"/>
      <c r="M161" s="81" t="b">
        <v>0</v>
      </c>
      <c r="N161" s="81" t="b">
        <v>0</v>
      </c>
    </row>
    <row r="162" spans="1:14" ht="15">
      <c r="A162" s="87" t="s">
        <v>2050</v>
      </c>
      <c r="B162" s="87" t="s">
        <v>2146</v>
      </c>
      <c r="C162" s="81">
        <v>2</v>
      </c>
      <c r="D162" s="122">
        <v>0.0016053402845358897</v>
      </c>
      <c r="E162" s="122">
        <v>2.869036047512346</v>
      </c>
      <c r="F162" s="81" t="s">
        <v>1492</v>
      </c>
      <c r="G162" s="81" t="b">
        <v>0</v>
      </c>
      <c r="H162" s="81" t="b">
        <v>0</v>
      </c>
      <c r="I162" s="82"/>
      <c r="J162" s="81" t="b">
        <v>0</v>
      </c>
      <c r="K162" s="81" t="b">
        <v>0</v>
      </c>
      <c r="L162" s="82"/>
      <c r="M162" s="81" t="b">
        <v>0</v>
      </c>
      <c r="N162" s="81" t="b">
        <v>0</v>
      </c>
    </row>
    <row r="163" spans="1:14" ht="15">
      <c r="A163" s="87" t="s">
        <v>2146</v>
      </c>
      <c r="B163" s="87" t="s">
        <v>2147</v>
      </c>
      <c r="C163" s="81">
        <v>2</v>
      </c>
      <c r="D163" s="122">
        <v>0.0016053402845358897</v>
      </c>
      <c r="E163" s="122">
        <v>3.0451273065680273</v>
      </c>
      <c r="F163" s="81" t="s">
        <v>1492</v>
      </c>
      <c r="G163" s="81" t="b">
        <v>0</v>
      </c>
      <c r="H163" s="81" t="b">
        <v>0</v>
      </c>
      <c r="I163" s="82"/>
      <c r="J163" s="81" t="b">
        <v>0</v>
      </c>
      <c r="K163" s="81" t="b">
        <v>0</v>
      </c>
      <c r="L163" s="82"/>
      <c r="M163" s="81" t="b">
        <v>0</v>
      </c>
      <c r="N163" s="81" t="b">
        <v>0</v>
      </c>
    </row>
    <row r="164" spans="1:14" ht="15">
      <c r="A164" s="87" t="s">
        <v>2147</v>
      </c>
      <c r="B164" s="87" t="s">
        <v>2051</v>
      </c>
      <c r="C164" s="81">
        <v>2</v>
      </c>
      <c r="D164" s="122">
        <v>0.0016053402845358897</v>
      </c>
      <c r="E164" s="122">
        <v>2.869036047512346</v>
      </c>
      <c r="F164" s="81" t="s">
        <v>1492</v>
      </c>
      <c r="G164" s="81" t="b">
        <v>0</v>
      </c>
      <c r="H164" s="81" t="b">
        <v>0</v>
      </c>
      <c r="I164" s="82"/>
      <c r="J164" s="81" t="b">
        <v>1</v>
      </c>
      <c r="K164" s="81" t="b">
        <v>0</v>
      </c>
      <c r="L164" s="82"/>
      <c r="M164" s="81" t="b">
        <v>0</v>
      </c>
      <c r="N164" s="81" t="b">
        <v>0</v>
      </c>
    </row>
    <row r="165" spans="1:14" ht="15">
      <c r="A165" s="87" t="s">
        <v>2051</v>
      </c>
      <c r="B165" s="87" t="s">
        <v>2052</v>
      </c>
      <c r="C165" s="81">
        <v>2</v>
      </c>
      <c r="D165" s="122">
        <v>0.0016053402845358897</v>
      </c>
      <c r="E165" s="122">
        <v>2.6929447884566646</v>
      </c>
      <c r="F165" s="81" t="s">
        <v>1492</v>
      </c>
      <c r="G165" s="81" t="b">
        <v>1</v>
      </c>
      <c r="H165" s="81" t="b">
        <v>0</v>
      </c>
      <c r="I165" s="82"/>
      <c r="J165" s="81" t="b">
        <v>0</v>
      </c>
      <c r="K165" s="81" t="b">
        <v>0</v>
      </c>
      <c r="L165" s="82"/>
      <c r="M165" s="81" t="b">
        <v>0</v>
      </c>
      <c r="N165" s="81" t="b">
        <v>0</v>
      </c>
    </row>
    <row r="166" spans="1:14" ht="15">
      <c r="A166" s="87" t="s">
        <v>2150</v>
      </c>
      <c r="B166" s="87" t="s">
        <v>1939</v>
      </c>
      <c r="C166" s="81">
        <v>2</v>
      </c>
      <c r="D166" s="122">
        <v>0.0016053402845358897</v>
      </c>
      <c r="E166" s="122">
        <v>2.5010592622177517</v>
      </c>
      <c r="F166" s="81" t="s">
        <v>1492</v>
      </c>
      <c r="G166" s="81" t="b">
        <v>0</v>
      </c>
      <c r="H166" s="81" t="b">
        <v>0</v>
      </c>
      <c r="I166" s="82"/>
      <c r="J166" s="81" t="b">
        <v>0</v>
      </c>
      <c r="K166" s="81" t="b">
        <v>0</v>
      </c>
      <c r="L166" s="82"/>
      <c r="M166" s="81" t="b">
        <v>0</v>
      </c>
      <c r="N166" s="81" t="b">
        <v>0</v>
      </c>
    </row>
    <row r="167" spans="1:14" ht="15">
      <c r="A167" s="87" t="s">
        <v>509</v>
      </c>
      <c r="B167" s="87" t="s">
        <v>2153</v>
      </c>
      <c r="C167" s="81">
        <v>2</v>
      </c>
      <c r="D167" s="122">
        <v>0.0016053402845358897</v>
      </c>
      <c r="E167" s="122">
        <v>1.7440973109040458</v>
      </c>
      <c r="F167" s="81" t="s">
        <v>1492</v>
      </c>
      <c r="G167" s="81" t="b">
        <v>0</v>
      </c>
      <c r="H167" s="81" t="b">
        <v>0</v>
      </c>
      <c r="I167" s="82"/>
      <c r="J167" s="81" t="b">
        <v>0</v>
      </c>
      <c r="K167" s="81" t="b">
        <v>0</v>
      </c>
      <c r="L167" s="82"/>
      <c r="M167" s="81" t="b">
        <v>0</v>
      </c>
      <c r="N167" s="81" t="b">
        <v>0</v>
      </c>
    </row>
    <row r="168" spans="1:14" ht="15">
      <c r="A168" s="87" t="s">
        <v>1897</v>
      </c>
      <c r="B168" s="87" t="s">
        <v>2154</v>
      </c>
      <c r="C168" s="81">
        <v>2</v>
      </c>
      <c r="D168" s="122">
        <v>0.0016053402845358897</v>
      </c>
      <c r="E168" s="122">
        <v>1.9311839542611904</v>
      </c>
      <c r="F168" s="81" t="s">
        <v>1492</v>
      </c>
      <c r="G168" s="81" t="b">
        <v>0</v>
      </c>
      <c r="H168" s="81" t="b">
        <v>0</v>
      </c>
      <c r="I168" s="82"/>
      <c r="J168" s="81" t="b">
        <v>0</v>
      </c>
      <c r="K168" s="81" t="b">
        <v>0</v>
      </c>
      <c r="L168" s="82"/>
      <c r="M168" s="81" t="b">
        <v>0</v>
      </c>
      <c r="N168" s="81" t="b">
        <v>0</v>
      </c>
    </row>
    <row r="169" spans="1:14" ht="15">
      <c r="A169" s="87" t="s">
        <v>2154</v>
      </c>
      <c r="B169" s="87" t="s">
        <v>505</v>
      </c>
      <c r="C169" s="81">
        <v>2</v>
      </c>
      <c r="D169" s="122">
        <v>0.0016053402845358897</v>
      </c>
      <c r="E169" s="122">
        <v>2.2669760561843835</v>
      </c>
      <c r="F169" s="81" t="s">
        <v>1492</v>
      </c>
      <c r="G169" s="81" t="b">
        <v>0</v>
      </c>
      <c r="H169" s="81" t="b">
        <v>0</v>
      </c>
      <c r="I169" s="82"/>
      <c r="J169" s="81" t="b">
        <v>0</v>
      </c>
      <c r="K169" s="81" t="b">
        <v>0</v>
      </c>
      <c r="L169" s="82"/>
      <c r="M169" s="81" t="b">
        <v>0</v>
      </c>
      <c r="N169" s="81" t="b">
        <v>0</v>
      </c>
    </row>
    <row r="170" spans="1:14" ht="15">
      <c r="A170" s="87" t="s">
        <v>505</v>
      </c>
      <c r="B170" s="87" t="s">
        <v>2155</v>
      </c>
      <c r="C170" s="81">
        <v>2</v>
      </c>
      <c r="D170" s="122">
        <v>0.0016053402845358897</v>
      </c>
      <c r="E170" s="122">
        <v>2.304764617073783</v>
      </c>
      <c r="F170" s="81" t="s">
        <v>1492</v>
      </c>
      <c r="G170" s="81" t="b">
        <v>0</v>
      </c>
      <c r="H170" s="81" t="b">
        <v>0</v>
      </c>
      <c r="I170" s="82"/>
      <c r="J170" s="81" t="b">
        <v>0</v>
      </c>
      <c r="K170" s="81" t="b">
        <v>0</v>
      </c>
      <c r="L170" s="82"/>
      <c r="M170" s="81" t="b">
        <v>0</v>
      </c>
      <c r="N170" s="81" t="b">
        <v>0</v>
      </c>
    </row>
    <row r="171" spans="1:14" ht="15">
      <c r="A171" s="87" t="s">
        <v>2155</v>
      </c>
      <c r="B171" s="87" t="s">
        <v>2156</v>
      </c>
      <c r="C171" s="81">
        <v>2</v>
      </c>
      <c r="D171" s="122">
        <v>0.0016053402845358897</v>
      </c>
      <c r="E171" s="122">
        <v>3.0451273065680273</v>
      </c>
      <c r="F171" s="81" t="s">
        <v>1492</v>
      </c>
      <c r="G171" s="81" t="b">
        <v>0</v>
      </c>
      <c r="H171" s="81" t="b">
        <v>0</v>
      </c>
      <c r="I171" s="82"/>
      <c r="J171" s="81" t="b">
        <v>0</v>
      </c>
      <c r="K171" s="81" t="b">
        <v>0</v>
      </c>
      <c r="L171" s="82"/>
      <c r="M171" s="81" t="b">
        <v>0</v>
      </c>
      <c r="N171" s="81" t="b">
        <v>0</v>
      </c>
    </row>
    <row r="172" spans="1:14" ht="15">
      <c r="A172" s="87" t="s">
        <v>2156</v>
      </c>
      <c r="B172" s="87" t="s">
        <v>2056</v>
      </c>
      <c r="C172" s="81">
        <v>2</v>
      </c>
      <c r="D172" s="122">
        <v>0.0016053402845358897</v>
      </c>
      <c r="E172" s="122">
        <v>2.869036047512346</v>
      </c>
      <c r="F172" s="81" t="s">
        <v>1492</v>
      </c>
      <c r="G172" s="81" t="b">
        <v>0</v>
      </c>
      <c r="H172" s="81" t="b">
        <v>0</v>
      </c>
      <c r="I172" s="82"/>
      <c r="J172" s="81" t="b">
        <v>0</v>
      </c>
      <c r="K172" s="81" t="b">
        <v>0</v>
      </c>
      <c r="L172" s="82"/>
      <c r="M172" s="81" t="b">
        <v>0</v>
      </c>
      <c r="N172" s="81" t="b">
        <v>0</v>
      </c>
    </row>
    <row r="173" spans="1:14" ht="15">
      <c r="A173" s="87" t="s">
        <v>2056</v>
      </c>
      <c r="B173" s="87" t="s">
        <v>494</v>
      </c>
      <c r="C173" s="81">
        <v>2</v>
      </c>
      <c r="D173" s="122">
        <v>0.0016053402845358897</v>
      </c>
      <c r="E173" s="122">
        <v>2.5680060518483647</v>
      </c>
      <c r="F173" s="81" t="s">
        <v>1492</v>
      </c>
      <c r="G173" s="81" t="b">
        <v>0</v>
      </c>
      <c r="H173" s="81" t="b">
        <v>0</v>
      </c>
      <c r="I173" s="82"/>
      <c r="J173" s="81" t="b">
        <v>0</v>
      </c>
      <c r="K173" s="81" t="b">
        <v>0</v>
      </c>
      <c r="L173" s="82"/>
      <c r="M173" s="81" t="b">
        <v>0</v>
      </c>
      <c r="N173" s="81" t="b">
        <v>0</v>
      </c>
    </row>
    <row r="174" spans="1:14" ht="15">
      <c r="A174" s="87" t="s">
        <v>494</v>
      </c>
      <c r="B174" s="87" t="s">
        <v>509</v>
      </c>
      <c r="C174" s="81">
        <v>2</v>
      </c>
      <c r="D174" s="122">
        <v>0.0016053402845358897</v>
      </c>
      <c r="E174" s="122">
        <v>1.4116588509884407</v>
      </c>
      <c r="F174" s="81" t="s">
        <v>1492</v>
      </c>
      <c r="G174" s="81" t="b">
        <v>0</v>
      </c>
      <c r="H174" s="81" t="b">
        <v>0</v>
      </c>
      <c r="I174" s="82"/>
      <c r="J174" s="81" t="b">
        <v>0</v>
      </c>
      <c r="K174" s="81" t="b">
        <v>0</v>
      </c>
      <c r="L174" s="82"/>
      <c r="M174" s="81" t="b">
        <v>0</v>
      </c>
      <c r="N174" s="81" t="b">
        <v>0</v>
      </c>
    </row>
    <row r="175" spans="1:14" ht="15">
      <c r="A175" s="87" t="s">
        <v>509</v>
      </c>
      <c r="B175" s="87" t="s">
        <v>2157</v>
      </c>
      <c r="C175" s="81">
        <v>2</v>
      </c>
      <c r="D175" s="122">
        <v>0.0016053402845358897</v>
      </c>
      <c r="E175" s="122">
        <v>1.7440973109040458</v>
      </c>
      <c r="F175" s="81" t="s">
        <v>1492</v>
      </c>
      <c r="G175" s="81" t="b">
        <v>0</v>
      </c>
      <c r="H175" s="81" t="b">
        <v>0</v>
      </c>
      <c r="I175" s="82"/>
      <c r="J175" s="81" t="b">
        <v>0</v>
      </c>
      <c r="K175" s="81" t="b">
        <v>0</v>
      </c>
      <c r="L175" s="82"/>
      <c r="M175" s="81" t="b">
        <v>0</v>
      </c>
      <c r="N175" s="81" t="b">
        <v>0</v>
      </c>
    </row>
    <row r="176" spans="1:14" ht="15">
      <c r="A176" s="87" t="s">
        <v>2057</v>
      </c>
      <c r="B176" s="87" t="s">
        <v>2031</v>
      </c>
      <c r="C176" s="81">
        <v>2</v>
      </c>
      <c r="D176" s="122">
        <v>0.0016053402845358897</v>
      </c>
      <c r="E176" s="122">
        <v>2.6929447884566646</v>
      </c>
      <c r="F176" s="81" t="s">
        <v>1492</v>
      </c>
      <c r="G176" s="81" t="b">
        <v>0</v>
      </c>
      <c r="H176" s="81" t="b">
        <v>0</v>
      </c>
      <c r="I176" s="82"/>
      <c r="J176" s="81" t="b">
        <v>0</v>
      </c>
      <c r="K176" s="81" t="b">
        <v>0</v>
      </c>
      <c r="L176" s="82"/>
      <c r="M176" s="81" t="b">
        <v>0</v>
      </c>
      <c r="N176" s="81" t="b">
        <v>0</v>
      </c>
    </row>
    <row r="177" spans="1:14" ht="15">
      <c r="A177" s="87" t="s">
        <v>1998</v>
      </c>
      <c r="B177" s="87" t="s">
        <v>1943</v>
      </c>
      <c r="C177" s="81">
        <v>2</v>
      </c>
      <c r="D177" s="122">
        <v>0.0016053402845358897</v>
      </c>
      <c r="E177" s="122">
        <v>2.2000292665537704</v>
      </c>
      <c r="F177" s="81" t="s">
        <v>1492</v>
      </c>
      <c r="G177" s="81" t="b">
        <v>0</v>
      </c>
      <c r="H177" s="81" t="b">
        <v>0</v>
      </c>
      <c r="I177" s="82"/>
      <c r="J177" s="81" t="b">
        <v>0</v>
      </c>
      <c r="K177" s="81" t="b">
        <v>0</v>
      </c>
      <c r="L177" s="82"/>
      <c r="M177" s="81" t="b">
        <v>0</v>
      </c>
      <c r="N177" s="81" t="b">
        <v>0</v>
      </c>
    </row>
    <row r="178" spans="1:14" ht="15">
      <c r="A178" s="87" t="s">
        <v>2168</v>
      </c>
      <c r="B178" s="87" t="s">
        <v>1965</v>
      </c>
      <c r="C178" s="81">
        <v>2</v>
      </c>
      <c r="D178" s="122">
        <v>0.0016053402845358897</v>
      </c>
      <c r="E178" s="122">
        <v>2.5680060518483647</v>
      </c>
      <c r="F178" s="81" t="s">
        <v>1492</v>
      </c>
      <c r="G178" s="81" t="b">
        <v>0</v>
      </c>
      <c r="H178" s="81" t="b">
        <v>0</v>
      </c>
      <c r="I178" s="82"/>
      <c r="J178" s="81" t="b">
        <v>0</v>
      </c>
      <c r="K178" s="81" t="b">
        <v>0</v>
      </c>
      <c r="L178" s="82"/>
      <c r="M178" s="81" t="b">
        <v>0</v>
      </c>
      <c r="N178" s="81" t="b">
        <v>0</v>
      </c>
    </row>
    <row r="179" spans="1:14" ht="15">
      <c r="A179" s="87" t="s">
        <v>1967</v>
      </c>
      <c r="B179" s="87" t="s">
        <v>1941</v>
      </c>
      <c r="C179" s="81">
        <v>2</v>
      </c>
      <c r="D179" s="122">
        <v>0.0016053402845358897</v>
      </c>
      <c r="E179" s="122">
        <v>2.023938007498089</v>
      </c>
      <c r="F179" s="81" t="s">
        <v>1492</v>
      </c>
      <c r="G179" s="81" t="b">
        <v>0</v>
      </c>
      <c r="H179" s="81" t="b">
        <v>0</v>
      </c>
      <c r="I179" s="82"/>
      <c r="J179" s="81" t="b">
        <v>0</v>
      </c>
      <c r="K179" s="81" t="b">
        <v>0</v>
      </c>
      <c r="L179" s="82"/>
      <c r="M179" s="81" t="b">
        <v>0</v>
      </c>
      <c r="N179" s="81" t="b">
        <v>0</v>
      </c>
    </row>
    <row r="180" spans="1:14" ht="15">
      <c r="A180" s="87" t="s">
        <v>1941</v>
      </c>
      <c r="B180" s="87" t="s">
        <v>2005</v>
      </c>
      <c r="C180" s="81">
        <v>2</v>
      </c>
      <c r="D180" s="122">
        <v>0.0016053402845358897</v>
      </c>
      <c r="E180" s="122">
        <v>2.5010592622177517</v>
      </c>
      <c r="F180" s="81" t="s">
        <v>1492</v>
      </c>
      <c r="G180" s="81" t="b">
        <v>0</v>
      </c>
      <c r="H180" s="81" t="b">
        <v>0</v>
      </c>
      <c r="I180" s="82"/>
      <c r="J180" s="81" t="b">
        <v>0</v>
      </c>
      <c r="K180" s="81" t="b">
        <v>0</v>
      </c>
      <c r="L180" s="82"/>
      <c r="M180" s="81" t="b">
        <v>0</v>
      </c>
      <c r="N180" s="81" t="b">
        <v>0</v>
      </c>
    </row>
    <row r="181" spans="1:14" ht="15">
      <c r="A181" s="87" t="s">
        <v>1979</v>
      </c>
      <c r="B181" s="87" t="s">
        <v>2172</v>
      </c>
      <c r="C181" s="81">
        <v>2</v>
      </c>
      <c r="D181" s="122">
        <v>0.0016053402845358897</v>
      </c>
      <c r="E181" s="122">
        <v>2.6471872978959894</v>
      </c>
      <c r="F181" s="81" t="s">
        <v>1492</v>
      </c>
      <c r="G181" s="81" t="b">
        <v>0</v>
      </c>
      <c r="H181" s="81" t="b">
        <v>0</v>
      </c>
      <c r="I181" s="82"/>
      <c r="J181" s="81" t="b">
        <v>0</v>
      </c>
      <c r="K181" s="81" t="b">
        <v>0</v>
      </c>
      <c r="L181" s="82"/>
      <c r="M181" s="81" t="b">
        <v>0</v>
      </c>
      <c r="N181" s="81" t="b">
        <v>0</v>
      </c>
    </row>
    <row r="182" spans="1:14" ht="15">
      <c r="A182" s="87" t="s">
        <v>2172</v>
      </c>
      <c r="B182" s="87" t="s">
        <v>2173</v>
      </c>
      <c r="C182" s="81">
        <v>2</v>
      </c>
      <c r="D182" s="122">
        <v>0.0016053402845358897</v>
      </c>
      <c r="E182" s="122">
        <v>3.0451273065680273</v>
      </c>
      <c r="F182" s="81" t="s">
        <v>1492</v>
      </c>
      <c r="G182" s="81" t="b">
        <v>0</v>
      </c>
      <c r="H182" s="81" t="b">
        <v>0</v>
      </c>
      <c r="I182" s="82"/>
      <c r="J182" s="81" t="b">
        <v>1</v>
      </c>
      <c r="K182" s="81" t="b">
        <v>0</v>
      </c>
      <c r="L182" s="82"/>
      <c r="M182" s="81" t="b">
        <v>0</v>
      </c>
      <c r="N182" s="81" t="b">
        <v>0</v>
      </c>
    </row>
    <row r="183" spans="1:14" ht="15">
      <c r="A183" s="87" t="s">
        <v>2173</v>
      </c>
      <c r="B183" s="87" t="s">
        <v>2174</v>
      </c>
      <c r="C183" s="81">
        <v>2</v>
      </c>
      <c r="D183" s="122">
        <v>0.0016053402845358897</v>
      </c>
      <c r="E183" s="122">
        <v>3.0451273065680273</v>
      </c>
      <c r="F183" s="81" t="s">
        <v>1492</v>
      </c>
      <c r="G183" s="81" t="b">
        <v>1</v>
      </c>
      <c r="H183" s="81" t="b">
        <v>0</v>
      </c>
      <c r="I183" s="82"/>
      <c r="J183" s="81" t="b">
        <v>0</v>
      </c>
      <c r="K183" s="81" t="b">
        <v>0</v>
      </c>
      <c r="L183" s="82"/>
      <c r="M183" s="81" t="b">
        <v>0</v>
      </c>
      <c r="N183" s="81" t="b">
        <v>0</v>
      </c>
    </row>
    <row r="184" spans="1:14" ht="15">
      <c r="A184" s="87" t="s">
        <v>2174</v>
      </c>
      <c r="B184" s="87" t="s">
        <v>2175</v>
      </c>
      <c r="C184" s="81">
        <v>2</v>
      </c>
      <c r="D184" s="122">
        <v>0.0016053402845358897</v>
      </c>
      <c r="E184" s="122">
        <v>3.0451273065680273</v>
      </c>
      <c r="F184" s="81" t="s">
        <v>1492</v>
      </c>
      <c r="G184" s="81" t="b">
        <v>0</v>
      </c>
      <c r="H184" s="81" t="b">
        <v>0</v>
      </c>
      <c r="I184" s="82"/>
      <c r="J184" s="81" t="b">
        <v>0</v>
      </c>
      <c r="K184" s="81" t="b">
        <v>0</v>
      </c>
      <c r="L184" s="82"/>
      <c r="M184" s="81" t="b">
        <v>0</v>
      </c>
      <c r="N184" s="81" t="b">
        <v>0</v>
      </c>
    </row>
    <row r="185" spans="1:14" ht="15">
      <c r="A185" s="87" t="s">
        <v>2175</v>
      </c>
      <c r="B185" s="87" t="s">
        <v>1964</v>
      </c>
      <c r="C185" s="81">
        <v>2</v>
      </c>
      <c r="D185" s="122">
        <v>0.0016053402845358897</v>
      </c>
      <c r="E185" s="122">
        <v>2.5680060518483647</v>
      </c>
      <c r="F185" s="81" t="s">
        <v>1492</v>
      </c>
      <c r="G185" s="81" t="b">
        <v>0</v>
      </c>
      <c r="H185" s="81" t="b">
        <v>0</v>
      </c>
      <c r="I185" s="82"/>
      <c r="J185" s="81" t="b">
        <v>0</v>
      </c>
      <c r="K185" s="81" t="b">
        <v>0</v>
      </c>
      <c r="L185" s="82"/>
      <c r="M185" s="81" t="b">
        <v>0</v>
      </c>
      <c r="N185" s="81" t="b">
        <v>0</v>
      </c>
    </row>
    <row r="186" spans="1:14" ht="15">
      <c r="A186" s="87" t="s">
        <v>1964</v>
      </c>
      <c r="B186" s="87" t="s">
        <v>509</v>
      </c>
      <c r="C186" s="81">
        <v>2</v>
      </c>
      <c r="D186" s="122">
        <v>0.0016053402845358897</v>
      </c>
      <c r="E186" s="122">
        <v>1.3147488379803842</v>
      </c>
      <c r="F186" s="81" t="s">
        <v>1492</v>
      </c>
      <c r="G186" s="81" t="b">
        <v>0</v>
      </c>
      <c r="H186" s="81" t="b">
        <v>0</v>
      </c>
      <c r="I186" s="82"/>
      <c r="J186" s="81" t="b">
        <v>0</v>
      </c>
      <c r="K186" s="81" t="b">
        <v>0</v>
      </c>
      <c r="L186" s="82"/>
      <c r="M186" s="81" t="b">
        <v>0</v>
      </c>
      <c r="N186" s="81" t="b">
        <v>0</v>
      </c>
    </row>
    <row r="187" spans="1:14" ht="15">
      <c r="A187" s="87" t="s">
        <v>509</v>
      </c>
      <c r="B187" s="87" t="s">
        <v>2176</v>
      </c>
      <c r="C187" s="81">
        <v>2</v>
      </c>
      <c r="D187" s="122">
        <v>0.0016053402845358897</v>
      </c>
      <c r="E187" s="122">
        <v>1.7440973109040458</v>
      </c>
      <c r="F187" s="81" t="s">
        <v>1492</v>
      </c>
      <c r="G187" s="81" t="b">
        <v>0</v>
      </c>
      <c r="H187" s="81" t="b">
        <v>0</v>
      </c>
      <c r="I187" s="82"/>
      <c r="J187" s="81" t="b">
        <v>0</v>
      </c>
      <c r="K187" s="81" t="b">
        <v>0</v>
      </c>
      <c r="L187" s="82"/>
      <c r="M187" s="81" t="b">
        <v>0</v>
      </c>
      <c r="N187" s="81" t="b">
        <v>0</v>
      </c>
    </row>
    <row r="188" spans="1:14" ht="15">
      <c r="A188" s="87" t="s">
        <v>2176</v>
      </c>
      <c r="B188" s="87" t="s">
        <v>2177</v>
      </c>
      <c r="C188" s="81">
        <v>2</v>
      </c>
      <c r="D188" s="122">
        <v>0.0016053402845358897</v>
      </c>
      <c r="E188" s="122">
        <v>3.0451273065680273</v>
      </c>
      <c r="F188" s="81" t="s">
        <v>1492</v>
      </c>
      <c r="G188" s="81" t="b">
        <v>0</v>
      </c>
      <c r="H188" s="81" t="b">
        <v>0</v>
      </c>
      <c r="I188" s="82"/>
      <c r="J188" s="81" t="b">
        <v>0</v>
      </c>
      <c r="K188" s="81" t="b">
        <v>0</v>
      </c>
      <c r="L188" s="82"/>
      <c r="M188" s="81" t="b">
        <v>0</v>
      </c>
      <c r="N188" s="81" t="b">
        <v>0</v>
      </c>
    </row>
    <row r="189" spans="1:14" ht="15">
      <c r="A189" s="87" t="s">
        <v>2177</v>
      </c>
      <c r="B189" s="87" t="s">
        <v>2060</v>
      </c>
      <c r="C189" s="81">
        <v>2</v>
      </c>
      <c r="D189" s="122">
        <v>0.0016053402845358897</v>
      </c>
      <c r="E189" s="122">
        <v>2.869036047512346</v>
      </c>
      <c r="F189" s="81" t="s">
        <v>1492</v>
      </c>
      <c r="G189" s="81" t="b">
        <v>0</v>
      </c>
      <c r="H189" s="81" t="b">
        <v>0</v>
      </c>
      <c r="I189" s="82"/>
      <c r="J189" s="81" t="b">
        <v>0</v>
      </c>
      <c r="K189" s="81" t="b">
        <v>0</v>
      </c>
      <c r="L189" s="82"/>
      <c r="M189" s="81" t="b">
        <v>0</v>
      </c>
      <c r="N189" s="81" t="b">
        <v>0</v>
      </c>
    </row>
    <row r="190" spans="1:14" ht="15">
      <c r="A190" s="87" t="s">
        <v>2060</v>
      </c>
      <c r="B190" s="87" t="s">
        <v>1958</v>
      </c>
      <c r="C190" s="81">
        <v>2</v>
      </c>
      <c r="D190" s="122">
        <v>0.0016053402845358897</v>
      </c>
      <c r="E190" s="122">
        <v>2.3919147927926834</v>
      </c>
      <c r="F190" s="81" t="s">
        <v>1492</v>
      </c>
      <c r="G190" s="81" t="b">
        <v>0</v>
      </c>
      <c r="H190" s="81" t="b">
        <v>0</v>
      </c>
      <c r="I190" s="82"/>
      <c r="J190" s="81" t="b">
        <v>0</v>
      </c>
      <c r="K190" s="81" t="b">
        <v>0</v>
      </c>
      <c r="L190" s="82"/>
      <c r="M190" s="81" t="b">
        <v>0</v>
      </c>
      <c r="N190" s="81" t="b">
        <v>0</v>
      </c>
    </row>
    <row r="191" spans="1:14" ht="15">
      <c r="A191" s="87" t="s">
        <v>1958</v>
      </c>
      <c r="B191" s="87" t="s">
        <v>1941</v>
      </c>
      <c r="C191" s="81">
        <v>2</v>
      </c>
      <c r="D191" s="122">
        <v>0.0016053402845358897</v>
      </c>
      <c r="E191" s="122">
        <v>2.023938007498089</v>
      </c>
      <c r="F191" s="81" t="s">
        <v>1492</v>
      </c>
      <c r="G191" s="81" t="b">
        <v>0</v>
      </c>
      <c r="H191" s="81" t="b">
        <v>0</v>
      </c>
      <c r="I191" s="82"/>
      <c r="J191" s="81" t="b">
        <v>0</v>
      </c>
      <c r="K191" s="81" t="b">
        <v>0</v>
      </c>
      <c r="L191" s="82"/>
      <c r="M191" s="81" t="b">
        <v>0</v>
      </c>
      <c r="N191" s="81" t="b">
        <v>0</v>
      </c>
    </row>
    <row r="192" spans="1:14" ht="15">
      <c r="A192" s="87" t="s">
        <v>1941</v>
      </c>
      <c r="B192" s="87" t="s">
        <v>2009</v>
      </c>
      <c r="C192" s="81">
        <v>2</v>
      </c>
      <c r="D192" s="122">
        <v>0.0016053402845358897</v>
      </c>
      <c r="E192" s="122">
        <v>2.2000292665537704</v>
      </c>
      <c r="F192" s="81" t="s">
        <v>1492</v>
      </c>
      <c r="G192" s="81" t="b">
        <v>0</v>
      </c>
      <c r="H192" s="81" t="b">
        <v>0</v>
      </c>
      <c r="I192" s="82"/>
      <c r="J192" s="81" t="b">
        <v>0</v>
      </c>
      <c r="K192" s="81" t="b">
        <v>0</v>
      </c>
      <c r="L192" s="82"/>
      <c r="M192" s="81" t="b">
        <v>0</v>
      </c>
      <c r="N192" s="81" t="b">
        <v>0</v>
      </c>
    </row>
    <row r="193" spans="1:14" ht="15">
      <c r="A193" s="87" t="s">
        <v>2009</v>
      </c>
      <c r="B193" s="87" t="s">
        <v>2061</v>
      </c>
      <c r="C193" s="81">
        <v>2</v>
      </c>
      <c r="D193" s="122">
        <v>0.0016053402845358897</v>
      </c>
      <c r="E193" s="122">
        <v>2.5680060518483647</v>
      </c>
      <c r="F193" s="81" t="s">
        <v>1492</v>
      </c>
      <c r="G193" s="81" t="b">
        <v>0</v>
      </c>
      <c r="H193" s="81" t="b">
        <v>0</v>
      </c>
      <c r="I193" s="82"/>
      <c r="J193" s="81" t="b">
        <v>0</v>
      </c>
      <c r="K193" s="81" t="b">
        <v>0</v>
      </c>
      <c r="L193" s="82"/>
      <c r="M193" s="81" t="b">
        <v>0</v>
      </c>
      <c r="N193" s="81" t="b">
        <v>0</v>
      </c>
    </row>
    <row r="194" spans="1:14" ht="15">
      <c r="A194" s="87" t="s">
        <v>2061</v>
      </c>
      <c r="B194" s="87" t="s">
        <v>2062</v>
      </c>
      <c r="C194" s="81">
        <v>2</v>
      </c>
      <c r="D194" s="122">
        <v>0.0016053402845358897</v>
      </c>
      <c r="E194" s="122">
        <v>2.6929447884566646</v>
      </c>
      <c r="F194" s="81" t="s">
        <v>1492</v>
      </c>
      <c r="G194" s="81" t="b">
        <v>0</v>
      </c>
      <c r="H194" s="81" t="b">
        <v>0</v>
      </c>
      <c r="I194" s="82"/>
      <c r="J194" s="81" t="b">
        <v>0</v>
      </c>
      <c r="K194" s="81" t="b">
        <v>0</v>
      </c>
      <c r="L194" s="82"/>
      <c r="M194" s="81" t="b">
        <v>0</v>
      </c>
      <c r="N194" s="81" t="b">
        <v>0</v>
      </c>
    </row>
    <row r="195" spans="1:14" ht="15">
      <c r="A195" s="87" t="s">
        <v>2062</v>
      </c>
      <c r="B195" s="87" t="s">
        <v>1978</v>
      </c>
      <c r="C195" s="81">
        <v>2</v>
      </c>
      <c r="D195" s="122">
        <v>0.0016053402845358897</v>
      </c>
      <c r="E195" s="122">
        <v>2.4710960388403085</v>
      </c>
      <c r="F195" s="81" t="s">
        <v>1492</v>
      </c>
      <c r="G195" s="81" t="b">
        <v>0</v>
      </c>
      <c r="H195" s="81" t="b">
        <v>0</v>
      </c>
      <c r="I195" s="82"/>
      <c r="J195" s="81" t="b">
        <v>0</v>
      </c>
      <c r="K195" s="81" t="b">
        <v>0</v>
      </c>
      <c r="L195" s="82"/>
      <c r="M195" s="81" t="b">
        <v>0</v>
      </c>
      <c r="N195" s="81" t="b">
        <v>0</v>
      </c>
    </row>
    <row r="196" spans="1:14" ht="15">
      <c r="A196" s="87" t="s">
        <v>1978</v>
      </c>
      <c r="B196" s="87" t="s">
        <v>2063</v>
      </c>
      <c r="C196" s="81">
        <v>2</v>
      </c>
      <c r="D196" s="122">
        <v>0.0016053402845358897</v>
      </c>
      <c r="E196" s="122">
        <v>2.4710960388403085</v>
      </c>
      <c r="F196" s="81" t="s">
        <v>1492</v>
      </c>
      <c r="G196" s="81" t="b">
        <v>0</v>
      </c>
      <c r="H196" s="81" t="b">
        <v>0</v>
      </c>
      <c r="I196" s="82"/>
      <c r="J196" s="81" t="b">
        <v>0</v>
      </c>
      <c r="K196" s="81" t="b">
        <v>0</v>
      </c>
      <c r="L196" s="82"/>
      <c r="M196" s="81" t="b">
        <v>0</v>
      </c>
      <c r="N196" s="81" t="b">
        <v>0</v>
      </c>
    </row>
    <row r="197" spans="1:14" ht="15">
      <c r="A197" s="87" t="s">
        <v>2063</v>
      </c>
      <c r="B197" s="87" t="s">
        <v>505</v>
      </c>
      <c r="C197" s="81">
        <v>2</v>
      </c>
      <c r="D197" s="122">
        <v>0.0016053402845358897</v>
      </c>
      <c r="E197" s="122">
        <v>2.090884797128702</v>
      </c>
      <c r="F197" s="81" t="s">
        <v>1492</v>
      </c>
      <c r="G197" s="81" t="b">
        <v>0</v>
      </c>
      <c r="H197" s="81" t="b">
        <v>0</v>
      </c>
      <c r="I197" s="82"/>
      <c r="J197" s="81" t="b">
        <v>0</v>
      </c>
      <c r="K197" s="81" t="b">
        <v>0</v>
      </c>
      <c r="L197" s="82"/>
      <c r="M197" s="81" t="b">
        <v>0</v>
      </c>
      <c r="N197" s="81" t="b">
        <v>0</v>
      </c>
    </row>
    <row r="198" spans="1:14" ht="15">
      <c r="A198" s="87" t="s">
        <v>2178</v>
      </c>
      <c r="B198" s="87" t="s">
        <v>2179</v>
      </c>
      <c r="C198" s="81">
        <v>2</v>
      </c>
      <c r="D198" s="122">
        <v>0.0016053402845358897</v>
      </c>
      <c r="E198" s="122">
        <v>3.0451273065680273</v>
      </c>
      <c r="F198" s="81" t="s">
        <v>1492</v>
      </c>
      <c r="G198" s="81" t="b">
        <v>0</v>
      </c>
      <c r="H198" s="81" t="b">
        <v>0</v>
      </c>
      <c r="I198" s="82"/>
      <c r="J198" s="81" t="b">
        <v>0</v>
      </c>
      <c r="K198" s="81" t="b">
        <v>0</v>
      </c>
      <c r="L198" s="82"/>
      <c r="M198" s="81" t="b">
        <v>0</v>
      </c>
      <c r="N198" s="81" t="b">
        <v>0</v>
      </c>
    </row>
    <row r="199" spans="1:14" ht="15">
      <c r="A199" s="87" t="s">
        <v>2179</v>
      </c>
      <c r="B199" s="87" t="s">
        <v>1968</v>
      </c>
      <c r="C199" s="81">
        <v>2</v>
      </c>
      <c r="D199" s="122">
        <v>0.0016053402845358897</v>
      </c>
      <c r="E199" s="122">
        <v>2.5680060518483647</v>
      </c>
      <c r="F199" s="81" t="s">
        <v>1492</v>
      </c>
      <c r="G199" s="81" t="b">
        <v>0</v>
      </c>
      <c r="H199" s="81" t="b">
        <v>0</v>
      </c>
      <c r="I199" s="82"/>
      <c r="J199" s="81" t="b">
        <v>0</v>
      </c>
      <c r="K199" s="81" t="b">
        <v>0</v>
      </c>
      <c r="L199" s="82"/>
      <c r="M199" s="81" t="b">
        <v>0</v>
      </c>
      <c r="N199" s="81" t="b">
        <v>0</v>
      </c>
    </row>
    <row r="200" spans="1:14" ht="15">
      <c r="A200" s="87" t="s">
        <v>1968</v>
      </c>
      <c r="B200" s="87" t="s">
        <v>2180</v>
      </c>
      <c r="C200" s="81">
        <v>2</v>
      </c>
      <c r="D200" s="122">
        <v>0.0016053402845358897</v>
      </c>
      <c r="E200" s="122">
        <v>2.744097310904046</v>
      </c>
      <c r="F200" s="81" t="s">
        <v>1492</v>
      </c>
      <c r="G200" s="81" t="b">
        <v>0</v>
      </c>
      <c r="H200" s="81" t="b">
        <v>0</v>
      </c>
      <c r="I200" s="82"/>
      <c r="J200" s="81" t="b">
        <v>0</v>
      </c>
      <c r="K200" s="81" t="b">
        <v>0</v>
      </c>
      <c r="L200" s="82"/>
      <c r="M200" s="81" t="b">
        <v>0</v>
      </c>
      <c r="N200" s="81" t="b">
        <v>0</v>
      </c>
    </row>
    <row r="201" spans="1:14" ht="15">
      <c r="A201" s="87" t="s">
        <v>2180</v>
      </c>
      <c r="B201" s="87" t="s">
        <v>2010</v>
      </c>
      <c r="C201" s="81">
        <v>2</v>
      </c>
      <c r="D201" s="122">
        <v>0.0016053402845358897</v>
      </c>
      <c r="E201" s="122">
        <v>2.744097310904046</v>
      </c>
      <c r="F201" s="81" t="s">
        <v>1492</v>
      </c>
      <c r="G201" s="81" t="b">
        <v>0</v>
      </c>
      <c r="H201" s="81" t="b">
        <v>0</v>
      </c>
      <c r="I201" s="82"/>
      <c r="J201" s="81" t="b">
        <v>0</v>
      </c>
      <c r="K201" s="81" t="b">
        <v>0</v>
      </c>
      <c r="L201" s="82"/>
      <c r="M201" s="81" t="b">
        <v>0</v>
      </c>
      <c r="N201" s="81" t="b">
        <v>0</v>
      </c>
    </row>
    <row r="202" spans="1:14" ht="15">
      <c r="A202" s="87" t="s">
        <v>2010</v>
      </c>
      <c r="B202" s="87" t="s">
        <v>509</v>
      </c>
      <c r="C202" s="81">
        <v>2</v>
      </c>
      <c r="D202" s="122">
        <v>0.0016053402845358897</v>
      </c>
      <c r="E202" s="122">
        <v>1.4116588509884407</v>
      </c>
      <c r="F202" s="81" t="s">
        <v>1492</v>
      </c>
      <c r="G202" s="81" t="b">
        <v>0</v>
      </c>
      <c r="H202" s="81" t="b">
        <v>0</v>
      </c>
      <c r="I202" s="82"/>
      <c r="J202" s="81" t="b">
        <v>0</v>
      </c>
      <c r="K202" s="81" t="b">
        <v>0</v>
      </c>
      <c r="L202" s="82"/>
      <c r="M202" s="81" t="b">
        <v>0</v>
      </c>
      <c r="N202" s="81" t="b">
        <v>0</v>
      </c>
    </row>
    <row r="203" spans="1:14" ht="15">
      <c r="A203" s="87" t="s">
        <v>509</v>
      </c>
      <c r="B203" s="87" t="s">
        <v>2058</v>
      </c>
      <c r="C203" s="81">
        <v>2</v>
      </c>
      <c r="D203" s="122">
        <v>0.0016053402845358897</v>
      </c>
      <c r="E203" s="122">
        <v>1.5680060518483647</v>
      </c>
      <c r="F203" s="81" t="s">
        <v>1492</v>
      </c>
      <c r="G203" s="81" t="b">
        <v>0</v>
      </c>
      <c r="H203" s="81" t="b">
        <v>0</v>
      </c>
      <c r="I203" s="82"/>
      <c r="J203" s="81" t="b">
        <v>0</v>
      </c>
      <c r="K203" s="81" t="b">
        <v>0</v>
      </c>
      <c r="L203" s="82"/>
      <c r="M203" s="81" t="b">
        <v>0</v>
      </c>
      <c r="N203" s="81" t="b">
        <v>0</v>
      </c>
    </row>
    <row r="204" spans="1:14" ht="15">
      <c r="A204" s="87" t="s">
        <v>2058</v>
      </c>
      <c r="B204" s="87" t="s">
        <v>1905</v>
      </c>
      <c r="C204" s="81">
        <v>2</v>
      </c>
      <c r="D204" s="122">
        <v>0.0016053402845358897</v>
      </c>
      <c r="E204" s="122">
        <v>2.023938007498089</v>
      </c>
      <c r="F204" s="81" t="s">
        <v>1492</v>
      </c>
      <c r="G204" s="81" t="b">
        <v>0</v>
      </c>
      <c r="H204" s="81" t="b">
        <v>0</v>
      </c>
      <c r="I204" s="82"/>
      <c r="J204" s="81" t="b">
        <v>0</v>
      </c>
      <c r="K204" s="81" t="b">
        <v>0</v>
      </c>
      <c r="L204" s="82"/>
      <c r="M204" s="81" t="b">
        <v>0</v>
      </c>
      <c r="N204" s="81" t="b">
        <v>0</v>
      </c>
    </row>
    <row r="205" spans="1:14" ht="15">
      <c r="A205" s="87" t="s">
        <v>1905</v>
      </c>
      <c r="B205" s="87" t="s">
        <v>2181</v>
      </c>
      <c r="C205" s="81">
        <v>2</v>
      </c>
      <c r="D205" s="122">
        <v>0.0016053402845358897</v>
      </c>
      <c r="E205" s="122">
        <v>2.1420373195760836</v>
      </c>
      <c r="F205" s="81" t="s">
        <v>1492</v>
      </c>
      <c r="G205" s="81" t="b">
        <v>0</v>
      </c>
      <c r="H205" s="81" t="b">
        <v>0</v>
      </c>
      <c r="I205" s="82"/>
      <c r="J205" s="81" t="b">
        <v>1</v>
      </c>
      <c r="K205" s="81" t="b">
        <v>0</v>
      </c>
      <c r="L205" s="82"/>
      <c r="M205" s="81" t="b">
        <v>0</v>
      </c>
      <c r="N205" s="81" t="b">
        <v>0</v>
      </c>
    </row>
    <row r="206" spans="1:14" ht="15">
      <c r="A206" s="87" t="s">
        <v>2181</v>
      </c>
      <c r="B206" s="87" t="s">
        <v>1968</v>
      </c>
      <c r="C206" s="81">
        <v>2</v>
      </c>
      <c r="D206" s="122">
        <v>0.0016053402845358897</v>
      </c>
      <c r="E206" s="122">
        <v>2.5680060518483647</v>
      </c>
      <c r="F206" s="81" t="s">
        <v>1492</v>
      </c>
      <c r="G206" s="81" t="b">
        <v>1</v>
      </c>
      <c r="H206" s="81" t="b">
        <v>0</v>
      </c>
      <c r="I206" s="82"/>
      <c r="J206" s="81" t="b">
        <v>0</v>
      </c>
      <c r="K206" s="81" t="b">
        <v>0</v>
      </c>
      <c r="L206" s="82"/>
      <c r="M206" s="81" t="b">
        <v>0</v>
      </c>
      <c r="N206" s="81" t="b">
        <v>0</v>
      </c>
    </row>
    <row r="207" spans="1:14" ht="15">
      <c r="A207" s="87" t="s">
        <v>1968</v>
      </c>
      <c r="B207" s="87" t="s">
        <v>1968</v>
      </c>
      <c r="C207" s="81">
        <v>2</v>
      </c>
      <c r="D207" s="122">
        <v>0.0016053402845358897</v>
      </c>
      <c r="E207" s="122">
        <v>2.2669760561843835</v>
      </c>
      <c r="F207" s="81" t="s">
        <v>1492</v>
      </c>
      <c r="G207" s="81" t="b">
        <v>0</v>
      </c>
      <c r="H207" s="81" t="b">
        <v>0</v>
      </c>
      <c r="I207" s="82"/>
      <c r="J207" s="81" t="b">
        <v>0</v>
      </c>
      <c r="K207" s="81" t="b">
        <v>0</v>
      </c>
      <c r="L207" s="82"/>
      <c r="M207" s="81" t="b">
        <v>0</v>
      </c>
      <c r="N207" s="81" t="b">
        <v>0</v>
      </c>
    </row>
    <row r="208" spans="1:14" ht="15">
      <c r="A208" s="87" t="s">
        <v>1902</v>
      </c>
      <c r="B208" s="87" t="s">
        <v>1895</v>
      </c>
      <c r="C208" s="81">
        <v>2</v>
      </c>
      <c r="D208" s="122">
        <v>0.0016053402845358897</v>
      </c>
      <c r="E208" s="122">
        <v>0.9005530989584107</v>
      </c>
      <c r="F208" s="81" t="s">
        <v>1492</v>
      </c>
      <c r="G208" s="81" t="b">
        <v>0</v>
      </c>
      <c r="H208" s="81" t="b">
        <v>0</v>
      </c>
      <c r="I208" s="82"/>
      <c r="J208" s="81" t="b">
        <v>0</v>
      </c>
      <c r="K208" s="81" t="b">
        <v>0</v>
      </c>
      <c r="L208" s="82"/>
      <c r="M208" s="81" t="b">
        <v>0</v>
      </c>
      <c r="N208" s="81" t="b">
        <v>0</v>
      </c>
    </row>
    <row r="209" spans="1:14" ht="15">
      <c r="A209" s="87" t="s">
        <v>1943</v>
      </c>
      <c r="B209" s="87" t="s">
        <v>1910</v>
      </c>
      <c r="C209" s="81">
        <v>2</v>
      </c>
      <c r="D209" s="122">
        <v>0.0016053402845358897</v>
      </c>
      <c r="E209" s="122">
        <v>1.7229080118341078</v>
      </c>
      <c r="F209" s="81" t="s">
        <v>1492</v>
      </c>
      <c r="G209" s="81" t="b">
        <v>0</v>
      </c>
      <c r="H209" s="81" t="b">
        <v>0</v>
      </c>
      <c r="I209" s="82"/>
      <c r="J209" s="81" t="b">
        <v>0</v>
      </c>
      <c r="K209" s="81" t="b">
        <v>0</v>
      </c>
      <c r="L209" s="82"/>
      <c r="M209" s="81" t="b">
        <v>0</v>
      </c>
      <c r="N209" s="81" t="b">
        <v>0</v>
      </c>
    </row>
    <row r="210" spans="1:14" ht="15">
      <c r="A210" s="87" t="s">
        <v>250</v>
      </c>
      <c r="B210" s="87" t="s">
        <v>251</v>
      </c>
      <c r="C210" s="81">
        <v>2</v>
      </c>
      <c r="D210" s="122">
        <v>0.0016053402845358897</v>
      </c>
      <c r="E210" s="122">
        <v>1.6301539585972091</v>
      </c>
      <c r="F210" s="81" t="s">
        <v>1492</v>
      </c>
      <c r="G210" s="81" t="b">
        <v>0</v>
      </c>
      <c r="H210" s="81" t="b">
        <v>0</v>
      </c>
      <c r="I210" s="82"/>
      <c r="J210" s="81" t="b">
        <v>0</v>
      </c>
      <c r="K210" s="81" t="b">
        <v>0</v>
      </c>
      <c r="L210" s="82"/>
      <c r="M210" s="81" t="b">
        <v>0</v>
      </c>
      <c r="N210" s="81" t="b">
        <v>0</v>
      </c>
    </row>
    <row r="211" spans="1:14" ht="15">
      <c r="A211" s="87" t="s">
        <v>300</v>
      </c>
      <c r="B211" s="87" t="s">
        <v>1922</v>
      </c>
      <c r="C211" s="81">
        <v>2</v>
      </c>
      <c r="D211" s="122">
        <v>0.0016053402845358897</v>
      </c>
      <c r="E211" s="122">
        <v>1.9659460605204022</v>
      </c>
      <c r="F211" s="81" t="s">
        <v>1492</v>
      </c>
      <c r="G211" s="81" t="b">
        <v>0</v>
      </c>
      <c r="H211" s="81" t="b">
        <v>0</v>
      </c>
      <c r="I211" s="82"/>
      <c r="J211" s="81" t="b">
        <v>0</v>
      </c>
      <c r="K211" s="81" t="b">
        <v>0</v>
      </c>
      <c r="L211" s="82"/>
      <c r="M211" s="81" t="b">
        <v>0</v>
      </c>
      <c r="N211" s="81" t="b">
        <v>0</v>
      </c>
    </row>
    <row r="212" spans="1:14" ht="15">
      <c r="A212" s="87" t="s">
        <v>250</v>
      </c>
      <c r="B212" s="87" t="s">
        <v>300</v>
      </c>
      <c r="C212" s="81">
        <v>2</v>
      </c>
      <c r="D212" s="122">
        <v>0.0016053402845358897</v>
      </c>
      <c r="E212" s="122">
        <v>1.454062699541528</v>
      </c>
      <c r="F212" s="81" t="s">
        <v>1492</v>
      </c>
      <c r="G212" s="81" t="b">
        <v>0</v>
      </c>
      <c r="H212" s="81" t="b">
        <v>0</v>
      </c>
      <c r="I212" s="82"/>
      <c r="J212" s="81" t="b">
        <v>0</v>
      </c>
      <c r="K212" s="81" t="b">
        <v>0</v>
      </c>
      <c r="L212" s="82"/>
      <c r="M212" s="81" t="b">
        <v>0</v>
      </c>
      <c r="N212" s="81" t="b">
        <v>0</v>
      </c>
    </row>
    <row r="213" spans="1:14" ht="15">
      <c r="A213" s="87" t="s">
        <v>509</v>
      </c>
      <c r="B213" s="87" t="s">
        <v>493</v>
      </c>
      <c r="C213" s="81">
        <v>2</v>
      </c>
      <c r="D213" s="122">
        <v>0.0016053402845358897</v>
      </c>
      <c r="E213" s="122">
        <v>0.5399773282481212</v>
      </c>
      <c r="F213" s="81" t="s">
        <v>1492</v>
      </c>
      <c r="G213" s="81" t="b">
        <v>0</v>
      </c>
      <c r="H213" s="81" t="b">
        <v>0</v>
      </c>
      <c r="I213" s="82"/>
      <c r="J213" s="81" t="b">
        <v>0</v>
      </c>
      <c r="K213" s="81" t="b">
        <v>0</v>
      </c>
      <c r="L213" s="82"/>
      <c r="M213" s="81" t="b">
        <v>0</v>
      </c>
      <c r="N213" s="81" t="b">
        <v>0</v>
      </c>
    </row>
    <row r="214" spans="1:14" ht="15">
      <c r="A214" s="87" t="s">
        <v>250</v>
      </c>
      <c r="B214" s="87" t="s">
        <v>1907</v>
      </c>
      <c r="C214" s="81">
        <v>2</v>
      </c>
      <c r="D214" s="122">
        <v>0.0016053402845358897</v>
      </c>
      <c r="E214" s="122">
        <v>1.0860859142469335</v>
      </c>
      <c r="F214" s="81" t="s">
        <v>1492</v>
      </c>
      <c r="G214" s="81" t="b">
        <v>0</v>
      </c>
      <c r="H214" s="81" t="b">
        <v>0</v>
      </c>
      <c r="I214" s="82"/>
      <c r="J214" s="81" t="b">
        <v>0</v>
      </c>
      <c r="K214" s="81" t="b">
        <v>0</v>
      </c>
      <c r="L214" s="82"/>
      <c r="M214" s="81" t="b">
        <v>0</v>
      </c>
      <c r="N214" s="81" t="b">
        <v>0</v>
      </c>
    </row>
    <row r="215" spans="1:14" ht="15">
      <c r="A215" s="87" t="s">
        <v>2196</v>
      </c>
      <c r="B215" s="87" t="s">
        <v>2065</v>
      </c>
      <c r="C215" s="81">
        <v>2</v>
      </c>
      <c r="D215" s="122">
        <v>0.0018582004236908508</v>
      </c>
      <c r="E215" s="122">
        <v>2.869036047512346</v>
      </c>
      <c r="F215" s="81" t="s">
        <v>1492</v>
      </c>
      <c r="G215" s="81" t="b">
        <v>0</v>
      </c>
      <c r="H215" s="81" t="b">
        <v>0</v>
      </c>
      <c r="I215" s="82"/>
      <c r="J215" s="81" t="b">
        <v>0</v>
      </c>
      <c r="K215" s="81" t="b">
        <v>0</v>
      </c>
      <c r="L215" s="82"/>
      <c r="M215" s="81" t="b">
        <v>0</v>
      </c>
      <c r="N215" s="81" t="b">
        <v>0</v>
      </c>
    </row>
    <row r="216" spans="1:14" ht="15">
      <c r="A216" s="87" t="s">
        <v>246</v>
      </c>
      <c r="B216" s="87" t="s">
        <v>2069</v>
      </c>
      <c r="C216" s="81">
        <v>2</v>
      </c>
      <c r="D216" s="122">
        <v>0.0016053402845358897</v>
      </c>
      <c r="E216" s="122">
        <v>3.0451273065680273</v>
      </c>
      <c r="F216" s="81" t="s">
        <v>1492</v>
      </c>
      <c r="G216" s="81" t="b">
        <v>0</v>
      </c>
      <c r="H216" s="81" t="b">
        <v>0</v>
      </c>
      <c r="I216" s="82"/>
      <c r="J216" s="81" t="b">
        <v>0</v>
      </c>
      <c r="K216" s="81" t="b">
        <v>0</v>
      </c>
      <c r="L216" s="82"/>
      <c r="M216" s="81" t="b">
        <v>0</v>
      </c>
      <c r="N216" s="81" t="b">
        <v>0</v>
      </c>
    </row>
    <row r="217" spans="1:14" ht="15">
      <c r="A217" s="87" t="s">
        <v>2069</v>
      </c>
      <c r="B217" s="87" t="s">
        <v>2208</v>
      </c>
      <c r="C217" s="81">
        <v>2</v>
      </c>
      <c r="D217" s="122">
        <v>0.0016053402845358897</v>
      </c>
      <c r="E217" s="122">
        <v>2.869036047512346</v>
      </c>
      <c r="F217" s="81" t="s">
        <v>1492</v>
      </c>
      <c r="G217" s="81" t="b">
        <v>0</v>
      </c>
      <c r="H217" s="81" t="b">
        <v>0</v>
      </c>
      <c r="I217" s="82"/>
      <c r="J217" s="81" t="b">
        <v>0</v>
      </c>
      <c r="K217" s="81" t="b">
        <v>0</v>
      </c>
      <c r="L217" s="82"/>
      <c r="M217" s="81" t="b">
        <v>0</v>
      </c>
      <c r="N217" s="81" t="b">
        <v>0</v>
      </c>
    </row>
    <row r="218" spans="1:14" ht="15">
      <c r="A218" s="87" t="s">
        <v>2208</v>
      </c>
      <c r="B218" s="87" t="s">
        <v>2209</v>
      </c>
      <c r="C218" s="81">
        <v>2</v>
      </c>
      <c r="D218" s="122">
        <v>0.0016053402845358897</v>
      </c>
      <c r="E218" s="122">
        <v>3.0451273065680273</v>
      </c>
      <c r="F218" s="81" t="s">
        <v>1492</v>
      </c>
      <c r="G218" s="81" t="b">
        <v>0</v>
      </c>
      <c r="H218" s="81" t="b">
        <v>0</v>
      </c>
      <c r="I218" s="82"/>
      <c r="J218" s="81" t="b">
        <v>0</v>
      </c>
      <c r="K218" s="81" t="b">
        <v>0</v>
      </c>
      <c r="L218" s="82"/>
      <c r="M218" s="81" t="b">
        <v>0</v>
      </c>
      <c r="N218" s="81" t="b">
        <v>0</v>
      </c>
    </row>
    <row r="219" spans="1:14" ht="15">
      <c r="A219" s="87" t="s">
        <v>2209</v>
      </c>
      <c r="B219" s="87" t="s">
        <v>1966</v>
      </c>
      <c r="C219" s="81">
        <v>2</v>
      </c>
      <c r="D219" s="122">
        <v>0.0016053402845358897</v>
      </c>
      <c r="E219" s="122">
        <v>2.5680060518483647</v>
      </c>
      <c r="F219" s="81" t="s">
        <v>1492</v>
      </c>
      <c r="G219" s="81" t="b">
        <v>0</v>
      </c>
      <c r="H219" s="81" t="b">
        <v>0</v>
      </c>
      <c r="I219" s="82"/>
      <c r="J219" s="81" t="b">
        <v>0</v>
      </c>
      <c r="K219" s="81" t="b">
        <v>0</v>
      </c>
      <c r="L219" s="82"/>
      <c r="M219" s="81" t="b">
        <v>0</v>
      </c>
      <c r="N219" s="81" t="b">
        <v>0</v>
      </c>
    </row>
    <row r="220" spans="1:14" ht="15">
      <c r="A220" s="87" t="s">
        <v>1966</v>
      </c>
      <c r="B220" s="87" t="s">
        <v>1914</v>
      </c>
      <c r="C220" s="81">
        <v>2</v>
      </c>
      <c r="D220" s="122">
        <v>0.0016053402845358897</v>
      </c>
      <c r="E220" s="122">
        <v>1.8276433623541208</v>
      </c>
      <c r="F220" s="81" t="s">
        <v>1492</v>
      </c>
      <c r="G220" s="81" t="b">
        <v>0</v>
      </c>
      <c r="H220" s="81" t="b">
        <v>0</v>
      </c>
      <c r="I220" s="82"/>
      <c r="J220" s="81" t="b">
        <v>0</v>
      </c>
      <c r="K220" s="81" t="b">
        <v>0</v>
      </c>
      <c r="L220" s="82"/>
      <c r="M220" s="81" t="b">
        <v>0</v>
      </c>
      <c r="N220" s="81" t="b">
        <v>0</v>
      </c>
    </row>
    <row r="221" spans="1:14" ht="15">
      <c r="A221" s="87" t="s">
        <v>1914</v>
      </c>
      <c r="B221" s="87" t="s">
        <v>2210</v>
      </c>
      <c r="C221" s="81">
        <v>2</v>
      </c>
      <c r="D221" s="122">
        <v>0.0016053402845358897</v>
      </c>
      <c r="E221" s="122">
        <v>2.304764617073783</v>
      </c>
      <c r="F221" s="81" t="s">
        <v>1492</v>
      </c>
      <c r="G221" s="81" t="b">
        <v>0</v>
      </c>
      <c r="H221" s="81" t="b">
        <v>0</v>
      </c>
      <c r="I221" s="82"/>
      <c r="J221" s="81" t="b">
        <v>0</v>
      </c>
      <c r="K221" s="81" t="b">
        <v>0</v>
      </c>
      <c r="L221" s="82"/>
      <c r="M221" s="81" t="b">
        <v>0</v>
      </c>
      <c r="N221" s="81" t="b">
        <v>0</v>
      </c>
    </row>
    <row r="222" spans="1:14" ht="15">
      <c r="A222" s="87" t="s">
        <v>2212</v>
      </c>
      <c r="B222" s="87" t="s">
        <v>2213</v>
      </c>
      <c r="C222" s="81">
        <v>2</v>
      </c>
      <c r="D222" s="122">
        <v>0.0016053402845358897</v>
      </c>
      <c r="E222" s="122">
        <v>3.0451273065680273</v>
      </c>
      <c r="F222" s="81" t="s">
        <v>1492</v>
      </c>
      <c r="G222" s="81" t="b">
        <v>0</v>
      </c>
      <c r="H222" s="81" t="b">
        <v>0</v>
      </c>
      <c r="I222" s="82"/>
      <c r="J222" s="81" t="b">
        <v>0</v>
      </c>
      <c r="K222" s="81" t="b">
        <v>0</v>
      </c>
      <c r="L222" s="82"/>
      <c r="M222" s="81" t="b">
        <v>0</v>
      </c>
      <c r="N222" s="81" t="b">
        <v>0</v>
      </c>
    </row>
    <row r="223" spans="1:14" ht="15">
      <c r="A223" s="87" t="s">
        <v>2213</v>
      </c>
      <c r="B223" s="87" t="s">
        <v>2070</v>
      </c>
      <c r="C223" s="81">
        <v>2</v>
      </c>
      <c r="D223" s="122">
        <v>0.0016053402845358897</v>
      </c>
      <c r="E223" s="122">
        <v>2.869036047512346</v>
      </c>
      <c r="F223" s="81" t="s">
        <v>1492</v>
      </c>
      <c r="G223" s="81" t="b">
        <v>0</v>
      </c>
      <c r="H223" s="81" t="b">
        <v>0</v>
      </c>
      <c r="I223" s="82"/>
      <c r="J223" s="81" t="b">
        <v>1</v>
      </c>
      <c r="K223" s="81" t="b">
        <v>0</v>
      </c>
      <c r="L223" s="82"/>
      <c r="M223" s="81" t="b">
        <v>0</v>
      </c>
      <c r="N223" s="81" t="b">
        <v>0</v>
      </c>
    </row>
    <row r="224" spans="1:14" ht="15">
      <c r="A224" s="87" t="s">
        <v>2070</v>
      </c>
      <c r="B224" s="87" t="s">
        <v>2214</v>
      </c>
      <c r="C224" s="81">
        <v>2</v>
      </c>
      <c r="D224" s="122">
        <v>0.0016053402845358897</v>
      </c>
      <c r="E224" s="122">
        <v>2.869036047512346</v>
      </c>
      <c r="F224" s="81" t="s">
        <v>1492</v>
      </c>
      <c r="G224" s="81" t="b">
        <v>1</v>
      </c>
      <c r="H224" s="81" t="b">
        <v>0</v>
      </c>
      <c r="I224" s="82"/>
      <c r="J224" s="81" t="b">
        <v>0</v>
      </c>
      <c r="K224" s="81" t="b">
        <v>0</v>
      </c>
      <c r="L224" s="82"/>
      <c r="M224" s="81" t="b">
        <v>0</v>
      </c>
      <c r="N224" s="81" t="b">
        <v>0</v>
      </c>
    </row>
    <row r="225" spans="1:14" ht="15">
      <c r="A225" s="87" t="s">
        <v>2214</v>
      </c>
      <c r="B225" s="87" t="s">
        <v>1970</v>
      </c>
      <c r="C225" s="81">
        <v>2</v>
      </c>
      <c r="D225" s="122">
        <v>0.0016053402845358897</v>
      </c>
      <c r="E225" s="122">
        <v>2.6471872978959894</v>
      </c>
      <c r="F225" s="81" t="s">
        <v>1492</v>
      </c>
      <c r="G225" s="81" t="b">
        <v>0</v>
      </c>
      <c r="H225" s="81" t="b">
        <v>0</v>
      </c>
      <c r="I225" s="82"/>
      <c r="J225" s="81" t="b">
        <v>0</v>
      </c>
      <c r="K225" s="81" t="b">
        <v>0</v>
      </c>
      <c r="L225" s="82"/>
      <c r="M225" s="81" t="b">
        <v>0</v>
      </c>
      <c r="N225" s="81" t="b">
        <v>0</v>
      </c>
    </row>
    <row r="226" spans="1:14" ht="15">
      <c r="A226" s="87" t="s">
        <v>1970</v>
      </c>
      <c r="B226" s="87" t="s">
        <v>2215</v>
      </c>
      <c r="C226" s="81">
        <v>2</v>
      </c>
      <c r="D226" s="122">
        <v>0.0016053402845358897</v>
      </c>
      <c r="E226" s="122">
        <v>2.6471872978959894</v>
      </c>
      <c r="F226" s="81" t="s">
        <v>1492</v>
      </c>
      <c r="G226" s="81" t="b">
        <v>0</v>
      </c>
      <c r="H226" s="81" t="b">
        <v>0</v>
      </c>
      <c r="I226" s="82"/>
      <c r="J226" s="81" t="b">
        <v>0</v>
      </c>
      <c r="K226" s="81" t="b">
        <v>0</v>
      </c>
      <c r="L226" s="82"/>
      <c r="M226" s="81" t="b">
        <v>0</v>
      </c>
      <c r="N226" s="81" t="b">
        <v>0</v>
      </c>
    </row>
    <row r="227" spans="1:14" ht="15">
      <c r="A227" s="87" t="s">
        <v>2215</v>
      </c>
      <c r="B227" s="87" t="s">
        <v>2216</v>
      </c>
      <c r="C227" s="81">
        <v>2</v>
      </c>
      <c r="D227" s="122">
        <v>0.0016053402845358897</v>
      </c>
      <c r="E227" s="122">
        <v>3.0451273065680273</v>
      </c>
      <c r="F227" s="81" t="s">
        <v>1492</v>
      </c>
      <c r="G227" s="81" t="b">
        <v>0</v>
      </c>
      <c r="H227" s="81" t="b">
        <v>0</v>
      </c>
      <c r="I227" s="82"/>
      <c r="J227" s="81" t="b">
        <v>0</v>
      </c>
      <c r="K227" s="81" t="b">
        <v>0</v>
      </c>
      <c r="L227" s="82"/>
      <c r="M227" s="81" t="b">
        <v>0</v>
      </c>
      <c r="N227" s="81" t="b">
        <v>0</v>
      </c>
    </row>
    <row r="228" spans="1:14" ht="15">
      <c r="A228" s="87" t="s">
        <v>296</v>
      </c>
      <c r="B228" s="87" t="s">
        <v>250</v>
      </c>
      <c r="C228" s="81">
        <v>2</v>
      </c>
      <c r="D228" s="122">
        <v>0.0016053402845358897</v>
      </c>
      <c r="E228" s="122">
        <v>2.003734621409802</v>
      </c>
      <c r="F228" s="81" t="s">
        <v>1492</v>
      </c>
      <c r="G228" s="81" t="b">
        <v>0</v>
      </c>
      <c r="H228" s="81" t="b">
        <v>0</v>
      </c>
      <c r="I228" s="82"/>
      <c r="J228" s="81" t="b">
        <v>0</v>
      </c>
      <c r="K228" s="81" t="b">
        <v>0</v>
      </c>
      <c r="L228" s="82"/>
      <c r="M228" s="81" t="b">
        <v>0</v>
      </c>
      <c r="N228" s="81" t="b">
        <v>0</v>
      </c>
    </row>
    <row r="229" spans="1:14" ht="15">
      <c r="A229" s="87" t="s">
        <v>1962</v>
      </c>
      <c r="B229" s="87" t="s">
        <v>1952</v>
      </c>
      <c r="C229" s="81">
        <v>2</v>
      </c>
      <c r="D229" s="122">
        <v>0.0016053402845358897</v>
      </c>
      <c r="E229" s="122">
        <v>2.090884797128702</v>
      </c>
      <c r="F229" s="81" t="s">
        <v>1492</v>
      </c>
      <c r="G229" s="81" t="b">
        <v>0</v>
      </c>
      <c r="H229" s="81" t="b">
        <v>0</v>
      </c>
      <c r="I229" s="82"/>
      <c r="J229" s="81" t="b">
        <v>0</v>
      </c>
      <c r="K229" s="81" t="b">
        <v>0</v>
      </c>
      <c r="L229" s="82"/>
      <c r="M229" s="81" t="b">
        <v>0</v>
      </c>
      <c r="N229" s="81" t="b">
        <v>0</v>
      </c>
    </row>
    <row r="230" spans="1:14" ht="15">
      <c r="A230" s="87" t="s">
        <v>297</v>
      </c>
      <c r="B230" s="87" t="s">
        <v>244</v>
      </c>
      <c r="C230" s="81">
        <v>2</v>
      </c>
      <c r="D230" s="122">
        <v>0.0016053402845358897</v>
      </c>
      <c r="E230" s="122">
        <v>2.6929447884566646</v>
      </c>
      <c r="F230" s="81" t="s">
        <v>1492</v>
      </c>
      <c r="G230" s="81" t="b">
        <v>0</v>
      </c>
      <c r="H230" s="81" t="b">
        <v>0</v>
      </c>
      <c r="I230" s="82"/>
      <c r="J230" s="81" t="b">
        <v>0</v>
      </c>
      <c r="K230" s="81" t="b">
        <v>0</v>
      </c>
      <c r="L230" s="82"/>
      <c r="M230" s="81" t="b">
        <v>0</v>
      </c>
      <c r="N230" s="81" t="b">
        <v>0</v>
      </c>
    </row>
    <row r="231" spans="1:14" ht="15">
      <c r="A231" s="87" t="s">
        <v>244</v>
      </c>
      <c r="B231" s="87" t="s">
        <v>296</v>
      </c>
      <c r="C231" s="81">
        <v>2</v>
      </c>
      <c r="D231" s="122">
        <v>0.0016053402845358897</v>
      </c>
      <c r="E231" s="122">
        <v>2.443067315240065</v>
      </c>
      <c r="F231" s="81" t="s">
        <v>1492</v>
      </c>
      <c r="G231" s="81" t="b">
        <v>0</v>
      </c>
      <c r="H231" s="81" t="b">
        <v>0</v>
      </c>
      <c r="I231" s="82"/>
      <c r="J231" s="81" t="b">
        <v>0</v>
      </c>
      <c r="K231" s="81" t="b">
        <v>0</v>
      </c>
      <c r="L231" s="82"/>
      <c r="M231" s="81" t="b">
        <v>0</v>
      </c>
      <c r="N231" s="81" t="b">
        <v>0</v>
      </c>
    </row>
    <row r="232" spans="1:14" ht="15">
      <c r="A232" s="87" t="s">
        <v>291</v>
      </c>
      <c r="B232" s="87" t="s">
        <v>290</v>
      </c>
      <c r="C232" s="81">
        <v>2</v>
      </c>
      <c r="D232" s="122">
        <v>0.0016053402845358897</v>
      </c>
      <c r="E232" s="122">
        <v>2.443067315240065</v>
      </c>
      <c r="F232" s="81" t="s">
        <v>1492</v>
      </c>
      <c r="G232" s="81" t="b">
        <v>0</v>
      </c>
      <c r="H232" s="81" t="b">
        <v>0</v>
      </c>
      <c r="I232" s="82"/>
      <c r="J232" s="81" t="b">
        <v>0</v>
      </c>
      <c r="K232" s="81" t="b">
        <v>0</v>
      </c>
      <c r="L232" s="82"/>
      <c r="M232" s="81" t="b">
        <v>0</v>
      </c>
      <c r="N232" s="81" t="b">
        <v>0</v>
      </c>
    </row>
    <row r="233" spans="1:14" ht="15">
      <c r="A233" s="87" t="s">
        <v>2235</v>
      </c>
      <c r="B233" s="87" t="s">
        <v>2003</v>
      </c>
      <c r="C233" s="81">
        <v>2</v>
      </c>
      <c r="D233" s="122">
        <v>0.0016053402845358897</v>
      </c>
      <c r="E233" s="122">
        <v>2.744097310904046</v>
      </c>
      <c r="F233" s="81" t="s">
        <v>1492</v>
      </c>
      <c r="G233" s="81" t="b">
        <v>0</v>
      </c>
      <c r="H233" s="81" t="b">
        <v>0</v>
      </c>
      <c r="I233" s="82"/>
      <c r="J233" s="81" t="b">
        <v>0</v>
      </c>
      <c r="K233" s="81" t="b">
        <v>0</v>
      </c>
      <c r="L233" s="82"/>
      <c r="M233" s="81" t="b">
        <v>0</v>
      </c>
      <c r="N233" s="81" t="b">
        <v>0</v>
      </c>
    </row>
    <row r="234" spans="1:14" ht="15">
      <c r="A234" s="87" t="s">
        <v>2039</v>
      </c>
      <c r="B234" s="87" t="s">
        <v>2014</v>
      </c>
      <c r="C234" s="81">
        <v>2</v>
      </c>
      <c r="D234" s="122">
        <v>0.0016053402845358897</v>
      </c>
      <c r="E234" s="122">
        <v>2.5680060518483647</v>
      </c>
      <c r="F234" s="81" t="s">
        <v>1492</v>
      </c>
      <c r="G234" s="81" t="b">
        <v>1</v>
      </c>
      <c r="H234" s="81" t="b">
        <v>0</v>
      </c>
      <c r="I234" s="82"/>
      <c r="J234" s="81" t="b">
        <v>0</v>
      </c>
      <c r="K234" s="81" t="b">
        <v>0</v>
      </c>
      <c r="L234" s="82"/>
      <c r="M234" s="81" t="b">
        <v>0</v>
      </c>
      <c r="N234" s="81" t="b">
        <v>0</v>
      </c>
    </row>
    <row r="235" spans="1:14" ht="15">
      <c r="A235" s="87" t="s">
        <v>2014</v>
      </c>
      <c r="B235" s="87" t="s">
        <v>2073</v>
      </c>
      <c r="C235" s="81">
        <v>2</v>
      </c>
      <c r="D235" s="122">
        <v>0.0016053402845358897</v>
      </c>
      <c r="E235" s="122">
        <v>2.5680060518483647</v>
      </c>
      <c r="F235" s="81" t="s">
        <v>1492</v>
      </c>
      <c r="G235" s="81" t="b">
        <v>0</v>
      </c>
      <c r="H235" s="81" t="b">
        <v>0</v>
      </c>
      <c r="I235" s="82"/>
      <c r="J235" s="81" t="b">
        <v>0</v>
      </c>
      <c r="K235" s="81" t="b">
        <v>0</v>
      </c>
      <c r="L235" s="82"/>
      <c r="M235" s="81" t="b">
        <v>0</v>
      </c>
      <c r="N235" s="81" t="b">
        <v>0</v>
      </c>
    </row>
    <row r="236" spans="1:14" ht="15">
      <c r="A236" s="87" t="s">
        <v>2073</v>
      </c>
      <c r="B236" s="87" t="s">
        <v>2068</v>
      </c>
      <c r="C236" s="81">
        <v>2</v>
      </c>
      <c r="D236" s="122">
        <v>0.0016053402845358897</v>
      </c>
      <c r="E236" s="122">
        <v>2.6929447884566646</v>
      </c>
      <c r="F236" s="81" t="s">
        <v>1492</v>
      </c>
      <c r="G236" s="81" t="b">
        <v>0</v>
      </c>
      <c r="H236" s="81" t="b">
        <v>0</v>
      </c>
      <c r="I236" s="82"/>
      <c r="J236" s="81" t="b">
        <v>0</v>
      </c>
      <c r="K236" s="81" t="b">
        <v>0</v>
      </c>
      <c r="L236" s="82"/>
      <c r="M236" s="81" t="b">
        <v>0</v>
      </c>
      <c r="N236" s="81" t="b">
        <v>0</v>
      </c>
    </row>
    <row r="237" spans="1:14" ht="15">
      <c r="A237" s="87" t="s">
        <v>2068</v>
      </c>
      <c r="B237" s="87" t="s">
        <v>2239</v>
      </c>
      <c r="C237" s="81">
        <v>2</v>
      </c>
      <c r="D237" s="122">
        <v>0.0016053402845358897</v>
      </c>
      <c r="E237" s="122">
        <v>3.0451273065680273</v>
      </c>
      <c r="F237" s="81" t="s">
        <v>1492</v>
      </c>
      <c r="G237" s="81" t="b">
        <v>0</v>
      </c>
      <c r="H237" s="81" t="b">
        <v>0</v>
      </c>
      <c r="I237" s="82"/>
      <c r="J237" s="81" t="b">
        <v>0</v>
      </c>
      <c r="K237" s="81" t="b">
        <v>0</v>
      </c>
      <c r="L237" s="82"/>
      <c r="M237" s="81" t="b">
        <v>0</v>
      </c>
      <c r="N237" s="81" t="b">
        <v>0</v>
      </c>
    </row>
    <row r="238" spans="1:14" ht="15">
      <c r="A238" s="87" t="s">
        <v>2239</v>
      </c>
      <c r="B238" s="87" t="s">
        <v>1928</v>
      </c>
      <c r="C238" s="81">
        <v>2</v>
      </c>
      <c r="D238" s="122">
        <v>0.0016053402845358897</v>
      </c>
      <c r="E238" s="122">
        <v>2.5010592622177517</v>
      </c>
      <c r="F238" s="81" t="s">
        <v>1492</v>
      </c>
      <c r="G238" s="81" t="b">
        <v>0</v>
      </c>
      <c r="H238" s="81" t="b">
        <v>0</v>
      </c>
      <c r="I238" s="82"/>
      <c r="J238" s="81" t="b">
        <v>1</v>
      </c>
      <c r="K238" s="81" t="b">
        <v>0</v>
      </c>
      <c r="L238" s="82"/>
      <c r="M238" s="81" t="b">
        <v>0</v>
      </c>
      <c r="N238" s="81" t="b">
        <v>0</v>
      </c>
    </row>
    <row r="239" spans="1:14" ht="15">
      <c r="A239" s="87" t="s">
        <v>1928</v>
      </c>
      <c r="B239" s="87" t="s">
        <v>2015</v>
      </c>
      <c r="C239" s="81">
        <v>2</v>
      </c>
      <c r="D239" s="122">
        <v>0.0016053402845358897</v>
      </c>
      <c r="E239" s="122">
        <v>2.2000292665537704</v>
      </c>
      <c r="F239" s="81" t="s">
        <v>1492</v>
      </c>
      <c r="G239" s="81" t="b">
        <v>1</v>
      </c>
      <c r="H239" s="81" t="b">
        <v>0</v>
      </c>
      <c r="I239" s="82"/>
      <c r="J239" s="81" t="b">
        <v>0</v>
      </c>
      <c r="K239" s="81" t="b">
        <v>0</v>
      </c>
      <c r="L239" s="82"/>
      <c r="M239" s="81" t="b">
        <v>0</v>
      </c>
      <c r="N239" s="81" t="b">
        <v>0</v>
      </c>
    </row>
    <row r="240" spans="1:14" ht="15">
      <c r="A240" s="87" t="s">
        <v>2015</v>
      </c>
      <c r="B240" s="87" t="s">
        <v>2240</v>
      </c>
      <c r="C240" s="81">
        <v>2</v>
      </c>
      <c r="D240" s="122">
        <v>0.0016053402845358897</v>
      </c>
      <c r="E240" s="122">
        <v>2.744097310904046</v>
      </c>
      <c r="F240" s="81" t="s">
        <v>1492</v>
      </c>
      <c r="G240" s="81" t="b">
        <v>0</v>
      </c>
      <c r="H240" s="81" t="b">
        <v>0</v>
      </c>
      <c r="I240" s="82"/>
      <c r="J240" s="81" t="b">
        <v>0</v>
      </c>
      <c r="K240" s="81" t="b">
        <v>0</v>
      </c>
      <c r="L240" s="82"/>
      <c r="M240" s="81" t="b">
        <v>0</v>
      </c>
      <c r="N240" s="81" t="b">
        <v>0</v>
      </c>
    </row>
    <row r="241" spans="1:14" ht="15">
      <c r="A241" s="87" t="s">
        <v>2240</v>
      </c>
      <c r="B241" s="87" t="s">
        <v>2241</v>
      </c>
      <c r="C241" s="81">
        <v>2</v>
      </c>
      <c r="D241" s="122">
        <v>0.0016053402845358897</v>
      </c>
      <c r="E241" s="122">
        <v>3.0451273065680273</v>
      </c>
      <c r="F241" s="81" t="s">
        <v>1492</v>
      </c>
      <c r="G241" s="81" t="b">
        <v>0</v>
      </c>
      <c r="H241" s="81" t="b">
        <v>0</v>
      </c>
      <c r="I241" s="82"/>
      <c r="J241" s="81" t="b">
        <v>0</v>
      </c>
      <c r="K241" s="81" t="b">
        <v>0</v>
      </c>
      <c r="L241" s="82"/>
      <c r="M241" s="81" t="b">
        <v>0</v>
      </c>
      <c r="N241" s="81" t="b">
        <v>0</v>
      </c>
    </row>
    <row r="242" spans="1:14" ht="15">
      <c r="A242" s="87" t="s">
        <v>2241</v>
      </c>
      <c r="B242" s="87" t="s">
        <v>2242</v>
      </c>
      <c r="C242" s="81">
        <v>2</v>
      </c>
      <c r="D242" s="122">
        <v>0.0016053402845358897</v>
      </c>
      <c r="E242" s="122">
        <v>3.0451273065680273</v>
      </c>
      <c r="F242" s="81" t="s">
        <v>1492</v>
      </c>
      <c r="G242" s="81" t="b">
        <v>0</v>
      </c>
      <c r="H242" s="81" t="b">
        <v>0</v>
      </c>
      <c r="I242" s="82"/>
      <c r="J242" s="81" t="b">
        <v>0</v>
      </c>
      <c r="K242" s="81" t="b">
        <v>0</v>
      </c>
      <c r="L242" s="82"/>
      <c r="M242" s="81" t="b">
        <v>0</v>
      </c>
      <c r="N242" s="81" t="b">
        <v>0</v>
      </c>
    </row>
    <row r="243" spans="1:14" ht="15">
      <c r="A243" s="87" t="s">
        <v>2242</v>
      </c>
      <c r="B243" s="87" t="s">
        <v>2243</v>
      </c>
      <c r="C243" s="81">
        <v>2</v>
      </c>
      <c r="D243" s="122">
        <v>0.0016053402845358897</v>
      </c>
      <c r="E243" s="122">
        <v>3.0451273065680273</v>
      </c>
      <c r="F243" s="81" t="s">
        <v>1492</v>
      </c>
      <c r="G243" s="81" t="b">
        <v>0</v>
      </c>
      <c r="H243" s="81" t="b">
        <v>0</v>
      </c>
      <c r="I243" s="82"/>
      <c r="J243" s="81" t="b">
        <v>0</v>
      </c>
      <c r="K243" s="81" t="b">
        <v>0</v>
      </c>
      <c r="L243" s="82"/>
      <c r="M243" s="81" t="b">
        <v>0</v>
      </c>
      <c r="N243" s="81" t="b">
        <v>0</v>
      </c>
    </row>
    <row r="244" spans="1:14" ht="15">
      <c r="A244" s="87" t="s">
        <v>2243</v>
      </c>
      <c r="B244" s="87" t="s">
        <v>509</v>
      </c>
      <c r="C244" s="81">
        <v>2</v>
      </c>
      <c r="D244" s="122">
        <v>0.0016053402845358897</v>
      </c>
      <c r="E244" s="122">
        <v>1.7126888466524217</v>
      </c>
      <c r="F244" s="81" t="s">
        <v>1492</v>
      </c>
      <c r="G244" s="81" t="b">
        <v>0</v>
      </c>
      <c r="H244" s="81" t="b">
        <v>0</v>
      </c>
      <c r="I244" s="82"/>
      <c r="J244" s="81" t="b">
        <v>0</v>
      </c>
      <c r="K244" s="81" t="b">
        <v>0</v>
      </c>
      <c r="L244" s="82"/>
      <c r="M244" s="81" t="b">
        <v>0</v>
      </c>
      <c r="N244" s="81" t="b">
        <v>0</v>
      </c>
    </row>
    <row r="245" spans="1:14" ht="15">
      <c r="A245" s="87" t="s">
        <v>509</v>
      </c>
      <c r="B245" s="87" t="s">
        <v>2059</v>
      </c>
      <c r="C245" s="81">
        <v>2</v>
      </c>
      <c r="D245" s="122">
        <v>0.0016053402845358897</v>
      </c>
      <c r="E245" s="122">
        <v>1.5680060518483647</v>
      </c>
      <c r="F245" s="81" t="s">
        <v>1492</v>
      </c>
      <c r="G245" s="81" t="b">
        <v>0</v>
      </c>
      <c r="H245" s="81" t="b">
        <v>0</v>
      </c>
      <c r="I245" s="82"/>
      <c r="J245" s="81" t="b">
        <v>0</v>
      </c>
      <c r="K245" s="81" t="b">
        <v>0</v>
      </c>
      <c r="L245" s="82"/>
      <c r="M245" s="81" t="b">
        <v>0</v>
      </c>
      <c r="N245" s="81" t="b">
        <v>0</v>
      </c>
    </row>
    <row r="246" spans="1:14" ht="15">
      <c r="A246" s="87" t="s">
        <v>2059</v>
      </c>
      <c r="B246" s="87" t="s">
        <v>2067</v>
      </c>
      <c r="C246" s="81">
        <v>2</v>
      </c>
      <c r="D246" s="122">
        <v>0.0016053402845358897</v>
      </c>
      <c r="E246" s="122">
        <v>2.6929447884566646</v>
      </c>
      <c r="F246" s="81" t="s">
        <v>1492</v>
      </c>
      <c r="G246" s="81" t="b">
        <v>0</v>
      </c>
      <c r="H246" s="81" t="b">
        <v>0</v>
      </c>
      <c r="I246" s="82"/>
      <c r="J246" s="81" t="b">
        <v>0</v>
      </c>
      <c r="K246" s="81" t="b">
        <v>0</v>
      </c>
      <c r="L246" s="82"/>
      <c r="M246" s="81" t="b">
        <v>0</v>
      </c>
      <c r="N246" s="81" t="b">
        <v>0</v>
      </c>
    </row>
    <row r="247" spans="1:14" ht="15">
      <c r="A247" s="87" t="s">
        <v>2067</v>
      </c>
      <c r="B247" s="87" t="s">
        <v>2014</v>
      </c>
      <c r="C247" s="81">
        <v>2</v>
      </c>
      <c r="D247" s="122">
        <v>0.0016053402845358897</v>
      </c>
      <c r="E247" s="122">
        <v>2.5680060518483647</v>
      </c>
      <c r="F247" s="81" t="s">
        <v>1492</v>
      </c>
      <c r="G247" s="81" t="b">
        <v>0</v>
      </c>
      <c r="H247" s="81" t="b">
        <v>0</v>
      </c>
      <c r="I247" s="82"/>
      <c r="J247" s="81" t="b">
        <v>0</v>
      </c>
      <c r="K247" s="81" t="b">
        <v>0</v>
      </c>
      <c r="L247" s="82"/>
      <c r="M247" s="81" t="b">
        <v>0</v>
      </c>
      <c r="N247" s="81" t="b">
        <v>0</v>
      </c>
    </row>
    <row r="248" spans="1:14" ht="15">
      <c r="A248" s="87" t="s">
        <v>2014</v>
      </c>
      <c r="B248" s="87" t="s">
        <v>2015</v>
      </c>
      <c r="C248" s="81">
        <v>2</v>
      </c>
      <c r="D248" s="122">
        <v>0.0016053402845358897</v>
      </c>
      <c r="E248" s="122">
        <v>2.443067315240065</v>
      </c>
      <c r="F248" s="81" t="s">
        <v>1492</v>
      </c>
      <c r="G248" s="81" t="b">
        <v>0</v>
      </c>
      <c r="H248" s="81" t="b">
        <v>0</v>
      </c>
      <c r="I248" s="82"/>
      <c r="J248" s="81" t="b">
        <v>0</v>
      </c>
      <c r="K248" s="81" t="b">
        <v>0</v>
      </c>
      <c r="L248" s="82"/>
      <c r="M248" s="81" t="b">
        <v>0</v>
      </c>
      <c r="N248" s="81" t="b">
        <v>0</v>
      </c>
    </row>
    <row r="249" spans="1:14" ht="15">
      <c r="A249" s="87" t="s">
        <v>2015</v>
      </c>
      <c r="B249" s="87" t="s">
        <v>2244</v>
      </c>
      <c r="C249" s="81">
        <v>2</v>
      </c>
      <c r="D249" s="122">
        <v>0.0016053402845358897</v>
      </c>
      <c r="E249" s="122">
        <v>2.744097310904046</v>
      </c>
      <c r="F249" s="81" t="s">
        <v>1492</v>
      </c>
      <c r="G249" s="81" t="b">
        <v>0</v>
      </c>
      <c r="H249" s="81" t="b">
        <v>0</v>
      </c>
      <c r="I249" s="82"/>
      <c r="J249" s="81" t="b">
        <v>0</v>
      </c>
      <c r="K249" s="81" t="b">
        <v>0</v>
      </c>
      <c r="L249" s="82"/>
      <c r="M249" s="81" t="b">
        <v>0</v>
      </c>
      <c r="N249" s="81" t="b">
        <v>0</v>
      </c>
    </row>
    <row r="250" spans="1:14" ht="15">
      <c r="A250" s="87" t="s">
        <v>2244</v>
      </c>
      <c r="B250" s="87" t="s">
        <v>1165</v>
      </c>
      <c r="C250" s="81">
        <v>2</v>
      </c>
      <c r="D250" s="122">
        <v>0.0016053402845358897</v>
      </c>
      <c r="E250" s="122">
        <v>2.744097310904046</v>
      </c>
      <c r="F250" s="81" t="s">
        <v>1492</v>
      </c>
      <c r="G250" s="81" t="b">
        <v>0</v>
      </c>
      <c r="H250" s="81" t="b">
        <v>0</v>
      </c>
      <c r="I250" s="82"/>
      <c r="J250" s="81" t="b">
        <v>0</v>
      </c>
      <c r="K250" s="81" t="b">
        <v>0</v>
      </c>
      <c r="L250" s="82"/>
      <c r="M250" s="81" t="b">
        <v>0</v>
      </c>
      <c r="N250" s="81" t="b">
        <v>0</v>
      </c>
    </row>
    <row r="251" spans="1:14" ht="15">
      <c r="A251" s="87" t="s">
        <v>1165</v>
      </c>
      <c r="B251" s="87" t="s">
        <v>2007</v>
      </c>
      <c r="C251" s="81">
        <v>2</v>
      </c>
      <c r="D251" s="122">
        <v>0.0016053402845358897</v>
      </c>
      <c r="E251" s="122">
        <v>2.443067315240065</v>
      </c>
      <c r="F251" s="81" t="s">
        <v>1492</v>
      </c>
      <c r="G251" s="81" t="b">
        <v>0</v>
      </c>
      <c r="H251" s="81" t="b">
        <v>0</v>
      </c>
      <c r="I251" s="82"/>
      <c r="J251" s="81" t="b">
        <v>0</v>
      </c>
      <c r="K251" s="81" t="b">
        <v>0</v>
      </c>
      <c r="L251" s="82"/>
      <c r="M251" s="81" t="b">
        <v>0</v>
      </c>
      <c r="N251" s="81" t="b">
        <v>0</v>
      </c>
    </row>
    <row r="252" spans="1:14" ht="15">
      <c r="A252" s="87" t="s">
        <v>2007</v>
      </c>
      <c r="B252" s="87" t="s">
        <v>2245</v>
      </c>
      <c r="C252" s="81">
        <v>2</v>
      </c>
      <c r="D252" s="122">
        <v>0.0016053402845358897</v>
      </c>
      <c r="E252" s="122">
        <v>2.744097310904046</v>
      </c>
      <c r="F252" s="81" t="s">
        <v>1492</v>
      </c>
      <c r="G252" s="81" t="b">
        <v>0</v>
      </c>
      <c r="H252" s="81" t="b">
        <v>0</v>
      </c>
      <c r="I252" s="82"/>
      <c r="J252" s="81" t="b">
        <v>0</v>
      </c>
      <c r="K252" s="81" t="b">
        <v>0</v>
      </c>
      <c r="L252" s="82"/>
      <c r="M252" s="81" t="b">
        <v>0</v>
      </c>
      <c r="N252" s="81" t="b">
        <v>0</v>
      </c>
    </row>
    <row r="253" spans="1:14" ht="15">
      <c r="A253" s="87" t="s">
        <v>2245</v>
      </c>
      <c r="B253" s="87" t="s">
        <v>2013</v>
      </c>
      <c r="C253" s="81">
        <v>2</v>
      </c>
      <c r="D253" s="122">
        <v>0.0016053402845358897</v>
      </c>
      <c r="E253" s="122">
        <v>2.744097310904046</v>
      </c>
      <c r="F253" s="81" t="s">
        <v>1492</v>
      </c>
      <c r="G253" s="81" t="b">
        <v>0</v>
      </c>
      <c r="H253" s="81" t="b">
        <v>0</v>
      </c>
      <c r="I253" s="82"/>
      <c r="J253" s="81" t="b">
        <v>0</v>
      </c>
      <c r="K253" s="81" t="b">
        <v>0</v>
      </c>
      <c r="L253" s="82"/>
      <c r="M253" s="81" t="b">
        <v>0</v>
      </c>
      <c r="N253" s="81" t="b">
        <v>0</v>
      </c>
    </row>
    <row r="254" spans="1:14" ht="15">
      <c r="A254" s="87" t="s">
        <v>2013</v>
      </c>
      <c r="B254" s="87" t="s">
        <v>2246</v>
      </c>
      <c r="C254" s="81">
        <v>2</v>
      </c>
      <c r="D254" s="122">
        <v>0.0016053402845358897</v>
      </c>
      <c r="E254" s="122">
        <v>2.744097310904046</v>
      </c>
      <c r="F254" s="81" t="s">
        <v>1492</v>
      </c>
      <c r="G254" s="81" t="b">
        <v>0</v>
      </c>
      <c r="H254" s="81" t="b">
        <v>0</v>
      </c>
      <c r="I254" s="82"/>
      <c r="J254" s="81" t="b">
        <v>0</v>
      </c>
      <c r="K254" s="81" t="b">
        <v>0</v>
      </c>
      <c r="L254" s="82"/>
      <c r="M254" s="81" t="b">
        <v>0</v>
      </c>
      <c r="N254" s="81" t="b">
        <v>0</v>
      </c>
    </row>
    <row r="255" spans="1:14" ht="15">
      <c r="A255" s="87" t="s">
        <v>2246</v>
      </c>
      <c r="B255" s="87" t="s">
        <v>2247</v>
      </c>
      <c r="C255" s="81">
        <v>2</v>
      </c>
      <c r="D255" s="122">
        <v>0.0016053402845358897</v>
      </c>
      <c r="E255" s="122">
        <v>3.0451273065680273</v>
      </c>
      <c r="F255" s="81" t="s">
        <v>1492</v>
      </c>
      <c r="G255" s="81" t="b">
        <v>0</v>
      </c>
      <c r="H255" s="81" t="b">
        <v>0</v>
      </c>
      <c r="I255" s="82"/>
      <c r="J255" s="81" t="b">
        <v>0</v>
      </c>
      <c r="K255" s="81" t="b">
        <v>0</v>
      </c>
      <c r="L255" s="82"/>
      <c r="M255" s="81" t="b">
        <v>0</v>
      </c>
      <c r="N255" s="81" t="b">
        <v>0</v>
      </c>
    </row>
    <row r="256" spans="1:14" ht="15">
      <c r="A256" s="87" t="s">
        <v>2247</v>
      </c>
      <c r="B256" s="87" t="s">
        <v>1961</v>
      </c>
      <c r="C256" s="81">
        <v>2</v>
      </c>
      <c r="D256" s="122">
        <v>0.0016053402845358897</v>
      </c>
      <c r="E256" s="122">
        <v>2.5680060518483647</v>
      </c>
      <c r="F256" s="81" t="s">
        <v>1492</v>
      </c>
      <c r="G256" s="81" t="b">
        <v>0</v>
      </c>
      <c r="H256" s="81" t="b">
        <v>0</v>
      </c>
      <c r="I256" s="82"/>
      <c r="J256" s="81" t="b">
        <v>0</v>
      </c>
      <c r="K256" s="81" t="b">
        <v>0</v>
      </c>
      <c r="L256" s="82"/>
      <c r="M256" s="81" t="b">
        <v>0</v>
      </c>
      <c r="N256" s="81" t="b">
        <v>0</v>
      </c>
    </row>
    <row r="257" spans="1:14" ht="15">
      <c r="A257" s="87" t="s">
        <v>1937</v>
      </c>
      <c r="B257" s="87" t="s">
        <v>1938</v>
      </c>
      <c r="C257" s="81">
        <v>5</v>
      </c>
      <c r="D257" s="122">
        <v>0.005135135206320313</v>
      </c>
      <c r="E257" s="122">
        <v>2.2234588550581065</v>
      </c>
      <c r="F257" s="81" t="s">
        <v>1449</v>
      </c>
      <c r="G257" s="81" t="b">
        <v>0</v>
      </c>
      <c r="H257" s="81" t="b">
        <v>1</v>
      </c>
      <c r="I257" s="82"/>
      <c r="J257" s="81" t="b">
        <v>0</v>
      </c>
      <c r="K257" s="81" t="b">
        <v>0</v>
      </c>
      <c r="L257" s="82"/>
      <c r="M257" s="81" t="b">
        <v>0</v>
      </c>
      <c r="N257" s="81" t="b">
        <v>0</v>
      </c>
    </row>
    <row r="258" spans="1:14" ht="15">
      <c r="A258" s="87" t="s">
        <v>1942</v>
      </c>
      <c r="B258" s="87" t="s">
        <v>1927</v>
      </c>
      <c r="C258" s="81">
        <v>5</v>
      </c>
      <c r="D258" s="122">
        <v>0.005135135206320313</v>
      </c>
      <c r="E258" s="122">
        <v>2.0193388724021815</v>
      </c>
      <c r="F258" s="81" t="s">
        <v>1449</v>
      </c>
      <c r="G258" s="81" t="b">
        <v>0</v>
      </c>
      <c r="H258" s="81" t="b">
        <v>0</v>
      </c>
      <c r="I258" s="82"/>
      <c r="J258" s="81" t="b">
        <v>0</v>
      </c>
      <c r="K258" s="81" t="b">
        <v>0</v>
      </c>
      <c r="L258" s="82"/>
      <c r="M258" s="81" t="b">
        <v>0</v>
      </c>
      <c r="N258" s="81" t="b">
        <v>0</v>
      </c>
    </row>
    <row r="259" spans="1:14" ht="15">
      <c r="A259" s="87" t="s">
        <v>1895</v>
      </c>
      <c r="B259" s="87" t="s">
        <v>1899</v>
      </c>
      <c r="C259" s="81">
        <v>4</v>
      </c>
      <c r="D259" s="122">
        <v>0.004413096404263352</v>
      </c>
      <c r="E259" s="122">
        <v>2.2904056446887195</v>
      </c>
      <c r="F259" s="81" t="s">
        <v>1449</v>
      </c>
      <c r="G259" s="81" t="b">
        <v>0</v>
      </c>
      <c r="H259" s="81" t="b">
        <v>0</v>
      </c>
      <c r="I259" s="82"/>
      <c r="J259" s="81" t="b">
        <v>0</v>
      </c>
      <c r="K259" s="81" t="b">
        <v>0</v>
      </c>
      <c r="L259" s="82"/>
      <c r="M259" s="81" t="b">
        <v>0</v>
      </c>
      <c r="N259" s="81" t="b">
        <v>0</v>
      </c>
    </row>
    <row r="260" spans="1:14" ht="15">
      <c r="A260" s="87" t="s">
        <v>2005</v>
      </c>
      <c r="B260" s="87" t="s">
        <v>1979</v>
      </c>
      <c r="C260" s="81">
        <v>4</v>
      </c>
      <c r="D260" s="122">
        <v>0.004413096404263352</v>
      </c>
      <c r="E260" s="122">
        <v>2.369586890736344</v>
      </c>
      <c r="F260" s="81" t="s">
        <v>1449</v>
      </c>
      <c r="G260" s="81" t="b">
        <v>0</v>
      </c>
      <c r="H260" s="81" t="b">
        <v>0</v>
      </c>
      <c r="I260" s="82"/>
      <c r="J260" s="81" t="b">
        <v>0</v>
      </c>
      <c r="K260" s="81" t="b">
        <v>0</v>
      </c>
      <c r="L260" s="82"/>
      <c r="M260" s="81" t="b">
        <v>0</v>
      </c>
      <c r="N260" s="81" t="b">
        <v>0</v>
      </c>
    </row>
    <row r="261" spans="1:14" ht="15">
      <c r="A261" s="87" t="s">
        <v>505</v>
      </c>
      <c r="B261" s="87" t="s">
        <v>1942</v>
      </c>
      <c r="C261" s="81">
        <v>4</v>
      </c>
      <c r="D261" s="122">
        <v>0.004413096404263352</v>
      </c>
      <c r="E261" s="122">
        <v>1.7841261612278436</v>
      </c>
      <c r="F261" s="81" t="s">
        <v>1449</v>
      </c>
      <c r="G261" s="81" t="b">
        <v>0</v>
      </c>
      <c r="H261" s="81" t="b">
        <v>0</v>
      </c>
      <c r="I261" s="82"/>
      <c r="J261" s="81" t="b">
        <v>0</v>
      </c>
      <c r="K261" s="81" t="b">
        <v>0</v>
      </c>
      <c r="L261" s="82"/>
      <c r="M261" s="81" t="b">
        <v>0</v>
      </c>
      <c r="N261" s="81" t="b">
        <v>0</v>
      </c>
    </row>
    <row r="262" spans="1:14" ht="15">
      <c r="A262" s="87" t="s">
        <v>2004</v>
      </c>
      <c r="B262" s="87" t="s">
        <v>1905</v>
      </c>
      <c r="C262" s="81">
        <v>4</v>
      </c>
      <c r="D262" s="122">
        <v>0.004413096404263352</v>
      </c>
      <c r="E262" s="122">
        <v>2.068556895072363</v>
      </c>
      <c r="F262" s="81" t="s">
        <v>1449</v>
      </c>
      <c r="G262" s="81" t="b">
        <v>0</v>
      </c>
      <c r="H262" s="81" t="b">
        <v>0</v>
      </c>
      <c r="I262" s="82"/>
      <c r="J262" s="81" t="b">
        <v>0</v>
      </c>
      <c r="K262" s="81" t="b">
        <v>0</v>
      </c>
      <c r="L262" s="82"/>
      <c r="M262" s="81" t="b">
        <v>0</v>
      </c>
      <c r="N262" s="81" t="b">
        <v>0</v>
      </c>
    </row>
    <row r="263" spans="1:14" ht="15">
      <c r="A263" s="87" t="s">
        <v>1905</v>
      </c>
      <c r="B263" s="87" t="s">
        <v>1900</v>
      </c>
      <c r="C263" s="81">
        <v>4</v>
      </c>
      <c r="D263" s="122">
        <v>0.004413096404263352</v>
      </c>
      <c r="E263" s="122">
        <v>1.5914356403527006</v>
      </c>
      <c r="F263" s="81" t="s">
        <v>1449</v>
      </c>
      <c r="G263" s="81" t="b">
        <v>0</v>
      </c>
      <c r="H263" s="81" t="b">
        <v>0</v>
      </c>
      <c r="I263" s="82"/>
      <c r="J263" s="81" t="b">
        <v>0</v>
      </c>
      <c r="K263" s="81" t="b">
        <v>0</v>
      </c>
      <c r="L263" s="82"/>
      <c r="M263" s="81" t="b">
        <v>0</v>
      </c>
      <c r="N263" s="81" t="b">
        <v>0</v>
      </c>
    </row>
    <row r="264" spans="1:14" ht="15">
      <c r="A264" s="87" t="s">
        <v>1908</v>
      </c>
      <c r="B264" s="87" t="s">
        <v>1972</v>
      </c>
      <c r="C264" s="81">
        <v>4</v>
      </c>
      <c r="D264" s="122">
        <v>0.005360476406352986</v>
      </c>
      <c r="E264" s="122">
        <v>1.9302541969060818</v>
      </c>
      <c r="F264" s="81" t="s">
        <v>1449</v>
      </c>
      <c r="G264" s="81" t="b">
        <v>0</v>
      </c>
      <c r="H264" s="81" t="b">
        <v>0</v>
      </c>
      <c r="I264" s="82"/>
      <c r="J264" s="81" t="b">
        <v>0</v>
      </c>
      <c r="K264" s="81" t="b">
        <v>0</v>
      </c>
      <c r="L264" s="82"/>
      <c r="M264" s="81" t="b">
        <v>0</v>
      </c>
      <c r="N264" s="81" t="b">
        <v>0</v>
      </c>
    </row>
    <row r="265" spans="1:14" ht="15">
      <c r="A265" s="87" t="s">
        <v>2002</v>
      </c>
      <c r="B265" s="87" t="s">
        <v>1963</v>
      </c>
      <c r="C265" s="81">
        <v>4</v>
      </c>
      <c r="D265" s="122">
        <v>0.005360476406352986</v>
      </c>
      <c r="E265" s="122">
        <v>2.2904056446887195</v>
      </c>
      <c r="F265" s="81" t="s">
        <v>1449</v>
      </c>
      <c r="G265" s="81" t="b">
        <v>0</v>
      </c>
      <c r="H265" s="81" t="b">
        <v>0</v>
      </c>
      <c r="I265" s="82"/>
      <c r="J265" s="81" t="b">
        <v>0</v>
      </c>
      <c r="K265" s="81" t="b">
        <v>0</v>
      </c>
      <c r="L265" s="82"/>
      <c r="M265" s="81" t="b">
        <v>0</v>
      </c>
      <c r="N265" s="81" t="b">
        <v>0</v>
      </c>
    </row>
    <row r="266" spans="1:14" ht="15">
      <c r="A266" s="87" t="s">
        <v>2001</v>
      </c>
      <c r="B266" s="87" t="s">
        <v>1940</v>
      </c>
      <c r="C266" s="81">
        <v>4</v>
      </c>
      <c r="D266" s="122">
        <v>0.004413096404263352</v>
      </c>
      <c r="E266" s="122">
        <v>2.2234588550581065</v>
      </c>
      <c r="F266" s="81" t="s">
        <v>1449</v>
      </c>
      <c r="G266" s="81" t="b">
        <v>0</v>
      </c>
      <c r="H266" s="81" t="b">
        <v>0</v>
      </c>
      <c r="I266" s="82"/>
      <c r="J266" s="81" t="b">
        <v>0</v>
      </c>
      <c r="K266" s="81" t="b">
        <v>0</v>
      </c>
      <c r="L266" s="82"/>
      <c r="M266" s="81" t="b">
        <v>0</v>
      </c>
      <c r="N266" s="81" t="b">
        <v>0</v>
      </c>
    </row>
    <row r="267" spans="1:14" ht="15">
      <c r="A267" s="87" t="s">
        <v>1971</v>
      </c>
      <c r="B267" s="87" t="s">
        <v>1974</v>
      </c>
      <c r="C267" s="81">
        <v>3</v>
      </c>
      <c r="D267" s="122">
        <v>0.0036047209733980645</v>
      </c>
      <c r="E267" s="122">
        <v>2.147738141119988</v>
      </c>
      <c r="F267" s="81" t="s">
        <v>1449</v>
      </c>
      <c r="G267" s="81" t="b">
        <v>1</v>
      </c>
      <c r="H267" s="81" t="b">
        <v>0</v>
      </c>
      <c r="I267" s="82"/>
      <c r="J267" s="81" t="b">
        <v>0</v>
      </c>
      <c r="K267" s="81" t="b">
        <v>0</v>
      </c>
      <c r="L267" s="82"/>
      <c r="M267" s="81" t="b">
        <v>0</v>
      </c>
      <c r="N267" s="81" t="b">
        <v>0</v>
      </c>
    </row>
    <row r="268" spans="1:14" ht="15">
      <c r="A268" s="87" t="s">
        <v>1974</v>
      </c>
      <c r="B268" s="87" t="s">
        <v>1896</v>
      </c>
      <c r="C268" s="81">
        <v>3</v>
      </c>
      <c r="D268" s="122">
        <v>0.0036047209733980645</v>
      </c>
      <c r="E268" s="122">
        <v>1.3695868907363444</v>
      </c>
      <c r="F268" s="81" t="s">
        <v>1449</v>
      </c>
      <c r="G268" s="81" t="b">
        <v>0</v>
      </c>
      <c r="H268" s="81" t="b">
        <v>0</v>
      </c>
      <c r="I268" s="82"/>
      <c r="J268" s="81" t="b">
        <v>0</v>
      </c>
      <c r="K268" s="81" t="b">
        <v>0</v>
      </c>
      <c r="L268" s="82"/>
      <c r="M268" s="81" t="b">
        <v>0</v>
      </c>
      <c r="N268" s="81" t="b">
        <v>0</v>
      </c>
    </row>
    <row r="269" spans="1:14" ht="15">
      <c r="A269" s="87" t="s">
        <v>251</v>
      </c>
      <c r="B269" s="87" t="s">
        <v>300</v>
      </c>
      <c r="C269" s="81">
        <v>3</v>
      </c>
      <c r="D269" s="122">
        <v>0.0036047209733980645</v>
      </c>
      <c r="E269" s="122">
        <v>2.068556895072363</v>
      </c>
      <c r="F269" s="81" t="s">
        <v>1449</v>
      </c>
      <c r="G269" s="81" t="b">
        <v>0</v>
      </c>
      <c r="H269" s="81" t="b">
        <v>0</v>
      </c>
      <c r="I269" s="82"/>
      <c r="J269" s="81" t="b">
        <v>0</v>
      </c>
      <c r="K269" s="81" t="b">
        <v>0</v>
      </c>
      <c r="L269" s="82"/>
      <c r="M269" s="81" t="b">
        <v>0</v>
      </c>
      <c r="N269" s="81" t="b">
        <v>0</v>
      </c>
    </row>
    <row r="270" spans="1:14" ht="15">
      <c r="A270" s="87" t="s">
        <v>1908</v>
      </c>
      <c r="B270" s="87" t="s">
        <v>1950</v>
      </c>
      <c r="C270" s="81">
        <v>3</v>
      </c>
      <c r="D270" s="122">
        <v>0.0036047209733980645</v>
      </c>
      <c r="E270" s="122">
        <v>1.805315460297782</v>
      </c>
      <c r="F270" s="81" t="s">
        <v>1449</v>
      </c>
      <c r="G270" s="81" t="b">
        <v>0</v>
      </c>
      <c r="H270" s="81" t="b">
        <v>0</v>
      </c>
      <c r="I270" s="82"/>
      <c r="J270" s="81" t="b">
        <v>0</v>
      </c>
      <c r="K270" s="81" t="b">
        <v>0</v>
      </c>
      <c r="L270" s="82"/>
      <c r="M270" s="81" t="b">
        <v>0</v>
      </c>
      <c r="N270" s="81" t="b">
        <v>0</v>
      </c>
    </row>
    <row r="271" spans="1:14" ht="15">
      <c r="A271" s="87" t="s">
        <v>1916</v>
      </c>
      <c r="B271" s="87" t="s">
        <v>1927</v>
      </c>
      <c r="C271" s="81">
        <v>3</v>
      </c>
      <c r="D271" s="122">
        <v>0.0036047209733980645</v>
      </c>
      <c r="E271" s="122">
        <v>1.7394981758081385</v>
      </c>
      <c r="F271" s="81" t="s">
        <v>1449</v>
      </c>
      <c r="G271" s="81" t="b">
        <v>0</v>
      </c>
      <c r="H271" s="81" t="b">
        <v>0</v>
      </c>
      <c r="I271" s="82"/>
      <c r="J271" s="81" t="b">
        <v>0</v>
      </c>
      <c r="K271" s="81" t="b">
        <v>0</v>
      </c>
      <c r="L271" s="82"/>
      <c r="M271" s="81" t="b">
        <v>0</v>
      </c>
      <c r="N271" s="81" t="b">
        <v>0</v>
      </c>
    </row>
    <row r="272" spans="1:14" ht="15">
      <c r="A272" s="87" t="s">
        <v>2048</v>
      </c>
      <c r="B272" s="87" t="s">
        <v>1940</v>
      </c>
      <c r="C272" s="81">
        <v>3</v>
      </c>
      <c r="D272" s="122">
        <v>0.0036047209733980645</v>
      </c>
      <c r="E272" s="122">
        <v>2.2234588550581065</v>
      </c>
      <c r="F272" s="81" t="s">
        <v>1449</v>
      </c>
      <c r="G272" s="81" t="b">
        <v>1</v>
      </c>
      <c r="H272" s="81" t="b">
        <v>0</v>
      </c>
      <c r="I272" s="82"/>
      <c r="J272" s="81" t="b">
        <v>0</v>
      </c>
      <c r="K272" s="81" t="b">
        <v>0</v>
      </c>
      <c r="L272" s="82"/>
      <c r="M272" s="81" t="b">
        <v>0</v>
      </c>
      <c r="N272" s="81" t="b">
        <v>0</v>
      </c>
    </row>
    <row r="273" spans="1:14" ht="15">
      <c r="A273" s="87" t="s">
        <v>1911</v>
      </c>
      <c r="B273" s="87" t="s">
        <v>2026</v>
      </c>
      <c r="C273" s="81">
        <v>3</v>
      </c>
      <c r="D273" s="122">
        <v>0.0036047209733980645</v>
      </c>
      <c r="E273" s="122">
        <v>2.369586890736344</v>
      </c>
      <c r="F273" s="81" t="s">
        <v>1449</v>
      </c>
      <c r="G273" s="81" t="b">
        <v>1</v>
      </c>
      <c r="H273" s="81" t="b">
        <v>0</v>
      </c>
      <c r="I273" s="82"/>
      <c r="J273" s="81" t="b">
        <v>1</v>
      </c>
      <c r="K273" s="81" t="b">
        <v>0</v>
      </c>
      <c r="L273" s="82"/>
      <c r="M273" s="81" t="b">
        <v>0</v>
      </c>
      <c r="N273" s="81" t="b">
        <v>0</v>
      </c>
    </row>
    <row r="274" spans="1:14" ht="15">
      <c r="A274" s="87" t="s">
        <v>2030</v>
      </c>
      <c r="B274" s="87" t="s">
        <v>1897</v>
      </c>
      <c r="C274" s="81">
        <v>3</v>
      </c>
      <c r="D274" s="122">
        <v>0.0036047209733980645</v>
      </c>
      <c r="E274" s="122">
        <v>1.8644369124164384</v>
      </c>
      <c r="F274" s="81" t="s">
        <v>1449</v>
      </c>
      <c r="G274" s="81" t="b">
        <v>0</v>
      </c>
      <c r="H274" s="81" t="b">
        <v>0</v>
      </c>
      <c r="I274" s="82"/>
      <c r="J274" s="81" t="b">
        <v>0</v>
      </c>
      <c r="K274" s="81" t="b">
        <v>0</v>
      </c>
      <c r="L274" s="82"/>
      <c r="M274" s="81" t="b">
        <v>0</v>
      </c>
      <c r="N274" s="81" t="b">
        <v>0</v>
      </c>
    </row>
    <row r="275" spans="1:14" ht="15">
      <c r="A275" s="87" t="s">
        <v>1917</v>
      </c>
      <c r="B275" s="87" t="s">
        <v>1903</v>
      </c>
      <c r="C275" s="81">
        <v>3</v>
      </c>
      <c r="D275" s="122">
        <v>0.0036047209733980645</v>
      </c>
      <c r="E275" s="122">
        <v>2.2446481541280443</v>
      </c>
      <c r="F275" s="81" t="s">
        <v>1449</v>
      </c>
      <c r="G275" s="81" t="b">
        <v>0</v>
      </c>
      <c r="H275" s="81" t="b">
        <v>0</v>
      </c>
      <c r="I275" s="82"/>
      <c r="J275" s="81" t="b">
        <v>0</v>
      </c>
      <c r="K275" s="81" t="b">
        <v>0</v>
      </c>
      <c r="L275" s="82"/>
      <c r="M275" s="81" t="b">
        <v>0</v>
      </c>
      <c r="N275" s="81" t="b">
        <v>0</v>
      </c>
    </row>
    <row r="276" spans="1:14" ht="15">
      <c r="A276" s="87" t="s">
        <v>2022</v>
      </c>
      <c r="B276" s="87" t="s">
        <v>1921</v>
      </c>
      <c r="C276" s="81">
        <v>3</v>
      </c>
      <c r="D276" s="122">
        <v>0.0036047209733980645</v>
      </c>
      <c r="E276" s="122">
        <v>2.2904056446887195</v>
      </c>
      <c r="F276" s="81" t="s">
        <v>1449</v>
      </c>
      <c r="G276" s="81" t="b">
        <v>0</v>
      </c>
      <c r="H276" s="81" t="b">
        <v>0</v>
      </c>
      <c r="I276" s="82"/>
      <c r="J276" s="81" t="b">
        <v>0</v>
      </c>
      <c r="K276" s="81" t="b">
        <v>0</v>
      </c>
      <c r="L276" s="82"/>
      <c r="M276" s="81" t="b">
        <v>0</v>
      </c>
      <c r="N276" s="81" t="b">
        <v>0</v>
      </c>
    </row>
    <row r="277" spans="1:14" ht="15">
      <c r="A277" s="87" t="s">
        <v>1934</v>
      </c>
      <c r="B277" s="87" t="s">
        <v>1896</v>
      </c>
      <c r="C277" s="81">
        <v>2</v>
      </c>
      <c r="D277" s="122">
        <v>0.002680238203176493</v>
      </c>
      <c r="E277" s="122">
        <v>1.0473675960024251</v>
      </c>
      <c r="F277" s="81" t="s">
        <v>1449</v>
      </c>
      <c r="G277" s="81" t="b">
        <v>1</v>
      </c>
      <c r="H277" s="81" t="b">
        <v>0</v>
      </c>
      <c r="I277" s="82"/>
      <c r="J277" s="81" t="b">
        <v>0</v>
      </c>
      <c r="K277" s="81" t="b">
        <v>0</v>
      </c>
      <c r="L277" s="82"/>
      <c r="M277" s="81" t="b">
        <v>0</v>
      </c>
      <c r="N277" s="81" t="b">
        <v>0</v>
      </c>
    </row>
    <row r="278" spans="1:14" ht="15">
      <c r="A278" s="87" t="s">
        <v>1994</v>
      </c>
      <c r="B278" s="87" t="s">
        <v>2029</v>
      </c>
      <c r="C278" s="81">
        <v>2</v>
      </c>
      <c r="D278" s="122">
        <v>0.002680238203176493</v>
      </c>
      <c r="E278" s="122">
        <v>2.4153443812970194</v>
      </c>
      <c r="F278" s="81" t="s">
        <v>1449</v>
      </c>
      <c r="G278" s="81" t="b">
        <v>0</v>
      </c>
      <c r="H278" s="81" t="b">
        <v>0</v>
      </c>
      <c r="I278" s="82"/>
      <c r="J278" s="81" t="b">
        <v>0</v>
      </c>
      <c r="K278" s="81" t="b">
        <v>0</v>
      </c>
      <c r="L278" s="82"/>
      <c r="M278" s="81" t="b">
        <v>0</v>
      </c>
      <c r="N278" s="81" t="b">
        <v>0</v>
      </c>
    </row>
    <row r="279" spans="1:14" ht="15">
      <c r="A279" s="87" t="s">
        <v>1960</v>
      </c>
      <c r="B279" s="87" t="s">
        <v>1910</v>
      </c>
      <c r="C279" s="81">
        <v>2</v>
      </c>
      <c r="D279" s="122">
        <v>0.002680238203176493</v>
      </c>
      <c r="E279" s="122">
        <v>1.8924656360166818</v>
      </c>
      <c r="F279" s="81" t="s">
        <v>1449</v>
      </c>
      <c r="G279" s="81" t="b">
        <v>0</v>
      </c>
      <c r="H279" s="81" t="b">
        <v>0</v>
      </c>
      <c r="I279" s="82"/>
      <c r="J279" s="81" t="b">
        <v>0</v>
      </c>
      <c r="K279" s="81" t="b">
        <v>0</v>
      </c>
      <c r="L279" s="82"/>
      <c r="M279" s="81" t="b">
        <v>0</v>
      </c>
      <c r="N279" s="81" t="b">
        <v>0</v>
      </c>
    </row>
    <row r="280" spans="1:14" ht="15">
      <c r="A280" s="87" t="s">
        <v>1910</v>
      </c>
      <c r="B280" s="87" t="s">
        <v>2118</v>
      </c>
      <c r="C280" s="81">
        <v>2</v>
      </c>
      <c r="D280" s="122">
        <v>0.002680238203176493</v>
      </c>
      <c r="E280" s="122">
        <v>2.369586890736344</v>
      </c>
      <c r="F280" s="81" t="s">
        <v>1449</v>
      </c>
      <c r="G280" s="81" t="b">
        <v>0</v>
      </c>
      <c r="H280" s="81" t="b">
        <v>0</v>
      </c>
      <c r="I280" s="82"/>
      <c r="J280" s="81" t="b">
        <v>0</v>
      </c>
      <c r="K280" s="81" t="b">
        <v>0</v>
      </c>
      <c r="L280" s="82"/>
      <c r="M280" s="81" t="b">
        <v>0</v>
      </c>
      <c r="N280" s="81" t="b">
        <v>0</v>
      </c>
    </row>
    <row r="281" spans="1:14" ht="15">
      <c r="A281" s="87" t="s">
        <v>2118</v>
      </c>
      <c r="B281" s="87" t="s">
        <v>2119</v>
      </c>
      <c r="C281" s="81">
        <v>2</v>
      </c>
      <c r="D281" s="122">
        <v>0.002680238203176493</v>
      </c>
      <c r="E281" s="122">
        <v>2.767526899408382</v>
      </c>
      <c r="F281" s="81" t="s">
        <v>1449</v>
      </c>
      <c r="G281" s="81" t="b">
        <v>0</v>
      </c>
      <c r="H281" s="81" t="b">
        <v>0</v>
      </c>
      <c r="I281" s="82"/>
      <c r="J281" s="81" t="b">
        <v>0</v>
      </c>
      <c r="K281" s="81" t="b">
        <v>0</v>
      </c>
      <c r="L281" s="82"/>
      <c r="M281" s="81" t="b">
        <v>0</v>
      </c>
      <c r="N281" s="81" t="b">
        <v>0</v>
      </c>
    </row>
    <row r="282" spans="1:14" ht="15">
      <c r="A282" s="87" t="s">
        <v>2119</v>
      </c>
      <c r="B282" s="87" t="s">
        <v>2120</v>
      </c>
      <c r="C282" s="81">
        <v>2</v>
      </c>
      <c r="D282" s="122">
        <v>0.002680238203176493</v>
      </c>
      <c r="E282" s="122">
        <v>2.767526899408382</v>
      </c>
      <c r="F282" s="81" t="s">
        <v>1449</v>
      </c>
      <c r="G282" s="81" t="b">
        <v>0</v>
      </c>
      <c r="H282" s="81" t="b">
        <v>0</v>
      </c>
      <c r="I282" s="82"/>
      <c r="J282" s="81" t="b">
        <v>0</v>
      </c>
      <c r="K282" s="81" t="b">
        <v>0</v>
      </c>
      <c r="L282" s="82"/>
      <c r="M282" s="81" t="b">
        <v>0</v>
      </c>
      <c r="N282" s="81" t="b">
        <v>0</v>
      </c>
    </row>
    <row r="283" spans="1:14" ht="15">
      <c r="A283" s="87" t="s">
        <v>1949</v>
      </c>
      <c r="B283" s="87" t="s">
        <v>1971</v>
      </c>
      <c r="C283" s="81">
        <v>2</v>
      </c>
      <c r="D283" s="122">
        <v>0.002680238203176493</v>
      </c>
      <c r="E283" s="122">
        <v>1.8924656360166818</v>
      </c>
      <c r="F283" s="81" t="s">
        <v>1449</v>
      </c>
      <c r="G283" s="81" t="b">
        <v>0</v>
      </c>
      <c r="H283" s="81" t="b">
        <v>0</v>
      </c>
      <c r="I283" s="82"/>
      <c r="J283" s="81" t="b">
        <v>1</v>
      </c>
      <c r="K283" s="81" t="b">
        <v>0</v>
      </c>
      <c r="L283" s="82"/>
      <c r="M283" s="81" t="b">
        <v>0</v>
      </c>
      <c r="N283" s="81" t="b">
        <v>0</v>
      </c>
    </row>
    <row r="284" spans="1:14" ht="15">
      <c r="A284" s="87" t="s">
        <v>1943</v>
      </c>
      <c r="B284" s="87" t="s">
        <v>1910</v>
      </c>
      <c r="C284" s="81">
        <v>2</v>
      </c>
      <c r="D284" s="122">
        <v>0.002680238203176493</v>
      </c>
      <c r="E284" s="122">
        <v>2.193495631680663</v>
      </c>
      <c r="F284" s="81" t="s">
        <v>1449</v>
      </c>
      <c r="G284" s="81" t="b">
        <v>0</v>
      </c>
      <c r="H284" s="81" t="b">
        <v>0</v>
      </c>
      <c r="I284" s="82"/>
      <c r="J284" s="81" t="b">
        <v>0</v>
      </c>
      <c r="K284" s="81" t="b">
        <v>0</v>
      </c>
      <c r="L284" s="82"/>
      <c r="M284" s="81" t="b">
        <v>0</v>
      </c>
      <c r="N284" s="81" t="b">
        <v>0</v>
      </c>
    </row>
    <row r="285" spans="1:14" ht="15">
      <c r="A285" s="87" t="s">
        <v>1921</v>
      </c>
      <c r="B285" s="87" t="s">
        <v>1896</v>
      </c>
      <c r="C285" s="81">
        <v>2</v>
      </c>
      <c r="D285" s="122">
        <v>0.002680238203176493</v>
      </c>
      <c r="E285" s="122">
        <v>1.0473675960024251</v>
      </c>
      <c r="F285" s="81" t="s">
        <v>1449</v>
      </c>
      <c r="G285" s="81" t="b">
        <v>0</v>
      </c>
      <c r="H285" s="81" t="b">
        <v>0</v>
      </c>
      <c r="I285" s="82"/>
      <c r="J285" s="81" t="b">
        <v>0</v>
      </c>
      <c r="K285" s="81" t="b">
        <v>0</v>
      </c>
      <c r="L285" s="82"/>
      <c r="M285" s="81" t="b">
        <v>0</v>
      </c>
      <c r="N285" s="81" t="b">
        <v>0</v>
      </c>
    </row>
    <row r="286" spans="1:14" ht="15">
      <c r="A286" s="87" t="s">
        <v>1899</v>
      </c>
      <c r="B286" s="87" t="s">
        <v>2006</v>
      </c>
      <c r="C286" s="81">
        <v>2</v>
      </c>
      <c r="D286" s="122">
        <v>0.002680238203176493</v>
      </c>
      <c r="E286" s="122">
        <v>2.1654669080804196</v>
      </c>
      <c r="F286" s="81" t="s">
        <v>1449</v>
      </c>
      <c r="G286" s="81" t="b">
        <v>0</v>
      </c>
      <c r="H286" s="81" t="b">
        <v>0</v>
      </c>
      <c r="I286" s="82"/>
      <c r="J286" s="81" t="b">
        <v>0</v>
      </c>
      <c r="K286" s="81" t="b">
        <v>0</v>
      </c>
      <c r="L286" s="82"/>
      <c r="M286" s="81" t="b">
        <v>0</v>
      </c>
      <c r="N286" s="81" t="b">
        <v>0</v>
      </c>
    </row>
    <row r="287" spans="1:14" ht="15">
      <c r="A287" s="87" t="s">
        <v>2006</v>
      </c>
      <c r="B287" s="87" t="s">
        <v>2050</v>
      </c>
      <c r="C287" s="81">
        <v>2</v>
      </c>
      <c r="D287" s="122">
        <v>0.002680238203176493</v>
      </c>
      <c r="E287" s="122">
        <v>2.2904056446887195</v>
      </c>
      <c r="F287" s="81" t="s">
        <v>1449</v>
      </c>
      <c r="G287" s="81" t="b">
        <v>0</v>
      </c>
      <c r="H287" s="81" t="b">
        <v>0</v>
      </c>
      <c r="I287" s="82"/>
      <c r="J287" s="81" t="b">
        <v>0</v>
      </c>
      <c r="K287" s="81" t="b">
        <v>0</v>
      </c>
      <c r="L287" s="82"/>
      <c r="M287" s="81" t="b">
        <v>0</v>
      </c>
      <c r="N287" s="81" t="b">
        <v>0</v>
      </c>
    </row>
    <row r="288" spans="1:14" ht="15">
      <c r="A288" s="87" t="s">
        <v>2050</v>
      </c>
      <c r="B288" s="87" t="s">
        <v>2146</v>
      </c>
      <c r="C288" s="81">
        <v>2</v>
      </c>
      <c r="D288" s="122">
        <v>0.002680238203176493</v>
      </c>
      <c r="E288" s="122">
        <v>2.591435640352701</v>
      </c>
      <c r="F288" s="81" t="s">
        <v>1449</v>
      </c>
      <c r="G288" s="81" t="b">
        <v>0</v>
      </c>
      <c r="H288" s="81" t="b">
        <v>0</v>
      </c>
      <c r="I288" s="82"/>
      <c r="J288" s="81" t="b">
        <v>0</v>
      </c>
      <c r="K288" s="81" t="b">
        <v>0</v>
      </c>
      <c r="L288" s="82"/>
      <c r="M288" s="81" t="b">
        <v>0</v>
      </c>
      <c r="N288" s="81" t="b">
        <v>0</v>
      </c>
    </row>
    <row r="289" spans="1:14" ht="15">
      <c r="A289" s="87" t="s">
        <v>2146</v>
      </c>
      <c r="B289" s="87" t="s">
        <v>2147</v>
      </c>
      <c r="C289" s="81">
        <v>2</v>
      </c>
      <c r="D289" s="122">
        <v>0.002680238203176493</v>
      </c>
      <c r="E289" s="122">
        <v>2.767526899408382</v>
      </c>
      <c r="F289" s="81" t="s">
        <v>1449</v>
      </c>
      <c r="G289" s="81" t="b">
        <v>0</v>
      </c>
      <c r="H289" s="81" t="b">
        <v>0</v>
      </c>
      <c r="I289" s="82"/>
      <c r="J289" s="81" t="b">
        <v>0</v>
      </c>
      <c r="K289" s="81" t="b">
        <v>0</v>
      </c>
      <c r="L289" s="82"/>
      <c r="M289" s="81" t="b">
        <v>0</v>
      </c>
      <c r="N289" s="81" t="b">
        <v>0</v>
      </c>
    </row>
    <row r="290" spans="1:14" ht="15">
      <c r="A290" s="87" t="s">
        <v>2147</v>
      </c>
      <c r="B290" s="87" t="s">
        <v>2051</v>
      </c>
      <c r="C290" s="81">
        <v>2</v>
      </c>
      <c r="D290" s="122">
        <v>0.002680238203176493</v>
      </c>
      <c r="E290" s="122">
        <v>2.591435640352701</v>
      </c>
      <c r="F290" s="81" t="s">
        <v>1449</v>
      </c>
      <c r="G290" s="81" t="b">
        <v>0</v>
      </c>
      <c r="H290" s="81" t="b">
        <v>0</v>
      </c>
      <c r="I290" s="82"/>
      <c r="J290" s="81" t="b">
        <v>1</v>
      </c>
      <c r="K290" s="81" t="b">
        <v>0</v>
      </c>
      <c r="L290" s="82"/>
      <c r="M290" s="81" t="b">
        <v>0</v>
      </c>
      <c r="N290" s="81" t="b">
        <v>0</v>
      </c>
    </row>
    <row r="291" spans="1:14" ht="15">
      <c r="A291" s="87" t="s">
        <v>2051</v>
      </c>
      <c r="B291" s="87" t="s">
        <v>2052</v>
      </c>
      <c r="C291" s="81">
        <v>2</v>
      </c>
      <c r="D291" s="122">
        <v>0.002680238203176493</v>
      </c>
      <c r="E291" s="122">
        <v>2.4153443812970194</v>
      </c>
      <c r="F291" s="81" t="s">
        <v>1449</v>
      </c>
      <c r="G291" s="81" t="b">
        <v>1</v>
      </c>
      <c r="H291" s="81" t="b">
        <v>0</v>
      </c>
      <c r="I291" s="82"/>
      <c r="J291" s="81" t="b">
        <v>0</v>
      </c>
      <c r="K291" s="81" t="b">
        <v>0</v>
      </c>
      <c r="L291" s="82"/>
      <c r="M291" s="81" t="b">
        <v>0</v>
      </c>
      <c r="N291" s="81" t="b">
        <v>0</v>
      </c>
    </row>
    <row r="292" spans="1:14" ht="15">
      <c r="A292" s="87" t="s">
        <v>2178</v>
      </c>
      <c r="B292" s="87" t="s">
        <v>2179</v>
      </c>
      <c r="C292" s="81">
        <v>2</v>
      </c>
      <c r="D292" s="122">
        <v>0.002680238203176493</v>
      </c>
      <c r="E292" s="122">
        <v>2.767526899408382</v>
      </c>
      <c r="F292" s="81" t="s">
        <v>1449</v>
      </c>
      <c r="G292" s="81" t="b">
        <v>0</v>
      </c>
      <c r="H292" s="81" t="b">
        <v>0</v>
      </c>
      <c r="I292" s="82"/>
      <c r="J292" s="81" t="b">
        <v>0</v>
      </c>
      <c r="K292" s="81" t="b">
        <v>0</v>
      </c>
      <c r="L292" s="82"/>
      <c r="M292" s="81" t="b">
        <v>0</v>
      </c>
      <c r="N292" s="81" t="b">
        <v>0</v>
      </c>
    </row>
    <row r="293" spans="1:14" ht="15">
      <c r="A293" s="87" t="s">
        <v>2179</v>
      </c>
      <c r="B293" s="87" t="s">
        <v>1968</v>
      </c>
      <c r="C293" s="81">
        <v>2</v>
      </c>
      <c r="D293" s="122">
        <v>0.002680238203176493</v>
      </c>
      <c r="E293" s="122">
        <v>2.2904056446887195</v>
      </c>
      <c r="F293" s="81" t="s">
        <v>1449</v>
      </c>
      <c r="G293" s="81" t="b">
        <v>0</v>
      </c>
      <c r="H293" s="81" t="b">
        <v>0</v>
      </c>
      <c r="I293" s="82"/>
      <c r="J293" s="81" t="b">
        <v>0</v>
      </c>
      <c r="K293" s="81" t="b">
        <v>0</v>
      </c>
      <c r="L293" s="82"/>
      <c r="M293" s="81" t="b">
        <v>0</v>
      </c>
      <c r="N293" s="81" t="b">
        <v>0</v>
      </c>
    </row>
    <row r="294" spans="1:14" ht="15">
      <c r="A294" s="87" t="s">
        <v>1968</v>
      </c>
      <c r="B294" s="87" t="s">
        <v>2180</v>
      </c>
      <c r="C294" s="81">
        <v>2</v>
      </c>
      <c r="D294" s="122">
        <v>0.002680238203176493</v>
      </c>
      <c r="E294" s="122">
        <v>2.466496903744401</v>
      </c>
      <c r="F294" s="81" t="s">
        <v>1449</v>
      </c>
      <c r="G294" s="81" t="b">
        <v>0</v>
      </c>
      <c r="H294" s="81" t="b">
        <v>0</v>
      </c>
      <c r="I294" s="82"/>
      <c r="J294" s="81" t="b">
        <v>0</v>
      </c>
      <c r="K294" s="81" t="b">
        <v>0</v>
      </c>
      <c r="L294" s="82"/>
      <c r="M294" s="81" t="b">
        <v>0</v>
      </c>
      <c r="N294" s="81" t="b">
        <v>0</v>
      </c>
    </row>
    <row r="295" spans="1:14" ht="15">
      <c r="A295" s="87" t="s">
        <v>2180</v>
      </c>
      <c r="B295" s="87" t="s">
        <v>2010</v>
      </c>
      <c r="C295" s="81">
        <v>2</v>
      </c>
      <c r="D295" s="122">
        <v>0.002680238203176493</v>
      </c>
      <c r="E295" s="122">
        <v>2.466496903744401</v>
      </c>
      <c r="F295" s="81" t="s">
        <v>1449</v>
      </c>
      <c r="G295" s="81" t="b">
        <v>0</v>
      </c>
      <c r="H295" s="81" t="b">
        <v>0</v>
      </c>
      <c r="I295" s="82"/>
      <c r="J295" s="81" t="b">
        <v>0</v>
      </c>
      <c r="K295" s="81" t="b">
        <v>0</v>
      </c>
      <c r="L295" s="82"/>
      <c r="M295" s="81" t="b">
        <v>0</v>
      </c>
      <c r="N295" s="81" t="b">
        <v>0</v>
      </c>
    </row>
    <row r="296" spans="1:14" ht="15">
      <c r="A296" s="87" t="s">
        <v>2010</v>
      </c>
      <c r="B296" s="87" t="s">
        <v>509</v>
      </c>
      <c r="C296" s="81">
        <v>2</v>
      </c>
      <c r="D296" s="122">
        <v>0.002680238203176493</v>
      </c>
      <c r="E296" s="122">
        <v>1.3361631352493946</v>
      </c>
      <c r="F296" s="81" t="s">
        <v>1449</v>
      </c>
      <c r="G296" s="81" t="b">
        <v>0</v>
      </c>
      <c r="H296" s="81" t="b">
        <v>0</v>
      </c>
      <c r="I296" s="82"/>
      <c r="J296" s="81" t="b">
        <v>0</v>
      </c>
      <c r="K296" s="81" t="b">
        <v>0</v>
      </c>
      <c r="L296" s="82"/>
      <c r="M296" s="81" t="b">
        <v>0</v>
      </c>
      <c r="N296" s="81" t="b">
        <v>0</v>
      </c>
    </row>
    <row r="297" spans="1:14" ht="15">
      <c r="A297" s="87" t="s">
        <v>509</v>
      </c>
      <c r="B297" s="87" t="s">
        <v>2058</v>
      </c>
      <c r="C297" s="81">
        <v>2</v>
      </c>
      <c r="D297" s="122">
        <v>0.002680238203176493</v>
      </c>
      <c r="E297" s="122">
        <v>1.4945256273446443</v>
      </c>
      <c r="F297" s="81" t="s">
        <v>1449</v>
      </c>
      <c r="G297" s="81" t="b">
        <v>0</v>
      </c>
      <c r="H297" s="81" t="b">
        <v>0</v>
      </c>
      <c r="I297" s="82"/>
      <c r="J297" s="81" t="b">
        <v>0</v>
      </c>
      <c r="K297" s="81" t="b">
        <v>0</v>
      </c>
      <c r="L297" s="82"/>
      <c r="M297" s="81" t="b">
        <v>0</v>
      </c>
      <c r="N297" s="81" t="b">
        <v>0</v>
      </c>
    </row>
    <row r="298" spans="1:14" ht="15">
      <c r="A298" s="87" t="s">
        <v>2058</v>
      </c>
      <c r="B298" s="87" t="s">
        <v>1905</v>
      </c>
      <c r="C298" s="81">
        <v>2</v>
      </c>
      <c r="D298" s="122">
        <v>0.002680238203176493</v>
      </c>
      <c r="E298" s="122">
        <v>1.8924656360166818</v>
      </c>
      <c r="F298" s="81" t="s">
        <v>1449</v>
      </c>
      <c r="G298" s="81" t="b">
        <v>0</v>
      </c>
      <c r="H298" s="81" t="b">
        <v>0</v>
      </c>
      <c r="I298" s="82"/>
      <c r="J298" s="81" t="b">
        <v>0</v>
      </c>
      <c r="K298" s="81" t="b">
        <v>0</v>
      </c>
      <c r="L298" s="82"/>
      <c r="M298" s="81" t="b">
        <v>0</v>
      </c>
      <c r="N298" s="81" t="b">
        <v>0</v>
      </c>
    </row>
    <row r="299" spans="1:14" ht="15">
      <c r="A299" s="87" t="s">
        <v>1905</v>
      </c>
      <c r="B299" s="87" t="s">
        <v>2181</v>
      </c>
      <c r="C299" s="81">
        <v>2</v>
      </c>
      <c r="D299" s="122">
        <v>0.002680238203176493</v>
      </c>
      <c r="E299" s="122">
        <v>1.9893756490247383</v>
      </c>
      <c r="F299" s="81" t="s">
        <v>1449</v>
      </c>
      <c r="G299" s="81" t="b">
        <v>0</v>
      </c>
      <c r="H299" s="81" t="b">
        <v>0</v>
      </c>
      <c r="I299" s="82"/>
      <c r="J299" s="81" t="b">
        <v>1</v>
      </c>
      <c r="K299" s="81" t="b">
        <v>0</v>
      </c>
      <c r="L299" s="82"/>
      <c r="M299" s="81" t="b">
        <v>0</v>
      </c>
      <c r="N299" s="81" t="b">
        <v>0</v>
      </c>
    </row>
    <row r="300" spans="1:14" ht="15">
      <c r="A300" s="87" t="s">
        <v>2181</v>
      </c>
      <c r="B300" s="87" t="s">
        <v>1968</v>
      </c>
      <c r="C300" s="81">
        <v>2</v>
      </c>
      <c r="D300" s="122">
        <v>0.002680238203176493</v>
      </c>
      <c r="E300" s="122">
        <v>2.2904056446887195</v>
      </c>
      <c r="F300" s="81" t="s">
        <v>1449</v>
      </c>
      <c r="G300" s="81" t="b">
        <v>1</v>
      </c>
      <c r="H300" s="81" t="b">
        <v>0</v>
      </c>
      <c r="I300" s="82"/>
      <c r="J300" s="81" t="b">
        <v>0</v>
      </c>
      <c r="K300" s="81" t="b">
        <v>0</v>
      </c>
      <c r="L300" s="82"/>
      <c r="M300" s="81" t="b">
        <v>0</v>
      </c>
      <c r="N300" s="81" t="b">
        <v>0</v>
      </c>
    </row>
    <row r="301" spans="1:14" ht="15">
      <c r="A301" s="87" t="s">
        <v>1968</v>
      </c>
      <c r="B301" s="87" t="s">
        <v>1968</v>
      </c>
      <c r="C301" s="81">
        <v>2</v>
      </c>
      <c r="D301" s="122">
        <v>0.002680238203176493</v>
      </c>
      <c r="E301" s="122">
        <v>1.9893756490247383</v>
      </c>
      <c r="F301" s="81" t="s">
        <v>1449</v>
      </c>
      <c r="G301" s="81" t="b">
        <v>0</v>
      </c>
      <c r="H301" s="81" t="b">
        <v>0</v>
      </c>
      <c r="I301" s="82"/>
      <c r="J301" s="81" t="b">
        <v>0</v>
      </c>
      <c r="K301" s="81" t="b">
        <v>0</v>
      </c>
      <c r="L301" s="82"/>
      <c r="M301" s="81" t="b">
        <v>0</v>
      </c>
      <c r="N301" s="81" t="b">
        <v>0</v>
      </c>
    </row>
    <row r="302" spans="1:14" ht="15">
      <c r="A302" s="87" t="s">
        <v>1967</v>
      </c>
      <c r="B302" s="87" t="s">
        <v>1941</v>
      </c>
      <c r="C302" s="81">
        <v>2</v>
      </c>
      <c r="D302" s="122">
        <v>0.002680238203176493</v>
      </c>
      <c r="E302" s="122">
        <v>1.9224288593941252</v>
      </c>
      <c r="F302" s="81" t="s">
        <v>1449</v>
      </c>
      <c r="G302" s="81" t="b">
        <v>0</v>
      </c>
      <c r="H302" s="81" t="b">
        <v>0</v>
      </c>
      <c r="I302" s="82"/>
      <c r="J302" s="81" t="b">
        <v>0</v>
      </c>
      <c r="K302" s="81" t="b">
        <v>0</v>
      </c>
      <c r="L302" s="82"/>
      <c r="M302" s="81" t="b">
        <v>0</v>
      </c>
      <c r="N302" s="81" t="b">
        <v>0</v>
      </c>
    </row>
    <row r="303" spans="1:14" ht="15">
      <c r="A303" s="87" t="s">
        <v>1941</v>
      </c>
      <c r="B303" s="87" t="s">
        <v>2005</v>
      </c>
      <c r="C303" s="81">
        <v>2</v>
      </c>
      <c r="D303" s="122">
        <v>0.002680238203176493</v>
      </c>
      <c r="E303" s="122">
        <v>2.2234588550581065</v>
      </c>
      <c r="F303" s="81" t="s">
        <v>1449</v>
      </c>
      <c r="G303" s="81" t="b">
        <v>0</v>
      </c>
      <c r="H303" s="81" t="b">
        <v>0</v>
      </c>
      <c r="I303" s="82"/>
      <c r="J303" s="81" t="b">
        <v>0</v>
      </c>
      <c r="K303" s="81" t="b">
        <v>0</v>
      </c>
      <c r="L303" s="82"/>
      <c r="M303" s="81" t="b">
        <v>0</v>
      </c>
      <c r="N303" s="81" t="b">
        <v>0</v>
      </c>
    </row>
    <row r="304" spans="1:14" ht="15">
      <c r="A304" s="87" t="s">
        <v>1979</v>
      </c>
      <c r="B304" s="87" t="s">
        <v>2172</v>
      </c>
      <c r="C304" s="81">
        <v>2</v>
      </c>
      <c r="D304" s="122">
        <v>0.002680238203176493</v>
      </c>
      <c r="E304" s="122">
        <v>2.369586890736344</v>
      </c>
      <c r="F304" s="81" t="s">
        <v>1449</v>
      </c>
      <c r="G304" s="81" t="b">
        <v>0</v>
      </c>
      <c r="H304" s="81" t="b">
        <v>0</v>
      </c>
      <c r="I304" s="82"/>
      <c r="J304" s="81" t="b">
        <v>0</v>
      </c>
      <c r="K304" s="81" t="b">
        <v>0</v>
      </c>
      <c r="L304" s="82"/>
      <c r="M304" s="81" t="b">
        <v>0</v>
      </c>
      <c r="N304" s="81" t="b">
        <v>0</v>
      </c>
    </row>
    <row r="305" spans="1:14" ht="15">
      <c r="A305" s="87" t="s">
        <v>2172</v>
      </c>
      <c r="B305" s="87" t="s">
        <v>2173</v>
      </c>
      <c r="C305" s="81">
        <v>2</v>
      </c>
      <c r="D305" s="122">
        <v>0.002680238203176493</v>
      </c>
      <c r="E305" s="122">
        <v>2.767526899408382</v>
      </c>
      <c r="F305" s="81" t="s">
        <v>1449</v>
      </c>
      <c r="G305" s="81" t="b">
        <v>0</v>
      </c>
      <c r="H305" s="81" t="b">
        <v>0</v>
      </c>
      <c r="I305" s="82"/>
      <c r="J305" s="81" t="b">
        <v>1</v>
      </c>
      <c r="K305" s="81" t="b">
        <v>0</v>
      </c>
      <c r="L305" s="82"/>
      <c r="M305" s="81" t="b">
        <v>0</v>
      </c>
      <c r="N305" s="81" t="b">
        <v>0</v>
      </c>
    </row>
    <row r="306" spans="1:14" ht="15">
      <c r="A306" s="87" t="s">
        <v>2173</v>
      </c>
      <c r="B306" s="87" t="s">
        <v>2174</v>
      </c>
      <c r="C306" s="81">
        <v>2</v>
      </c>
      <c r="D306" s="122">
        <v>0.002680238203176493</v>
      </c>
      <c r="E306" s="122">
        <v>2.767526899408382</v>
      </c>
      <c r="F306" s="81" t="s">
        <v>1449</v>
      </c>
      <c r="G306" s="81" t="b">
        <v>1</v>
      </c>
      <c r="H306" s="81" t="b">
        <v>0</v>
      </c>
      <c r="I306" s="82"/>
      <c r="J306" s="81" t="b">
        <v>0</v>
      </c>
      <c r="K306" s="81" t="b">
        <v>0</v>
      </c>
      <c r="L306" s="82"/>
      <c r="M306" s="81" t="b">
        <v>0</v>
      </c>
      <c r="N306" s="81" t="b">
        <v>0</v>
      </c>
    </row>
    <row r="307" spans="1:14" ht="15">
      <c r="A307" s="87" t="s">
        <v>2174</v>
      </c>
      <c r="B307" s="87" t="s">
        <v>2175</v>
      </c>
      <c r="C307" s="81">
        <v>2</v>
      </c>
      <c r="D307" s="122">
        <v>0.002680238203176493</v>
      </c>
      <c r="E307" s="122">
        <v>2.767526899408382</v>
      </c>
      <c r="F307" s="81" t="s">
        <v>1449</v>
      </c>
      <c r="G307" s="81" t="b">
        <v>0</v>
      </c>
      <c r="H307" s="81" t="b">
        <v>0</v>
      </c>
      <c r="I307" s="82"/>
      <c r="J307" s="81" t="b">
        <v>0</v>
      </c>
      <c r="K307" s="81" t="b">
        <v>0</v>
      </c>
      <c r="L307" s="82"/>
      <c r="M307" s="81" t="b">
        <v>0</v>
      </c>
      <c r="N307" s="81" t="b">
        <v>0</v>
      </c>
    </row>
    <row r="308" spans="1:14" ht="15">
      <c r="A308" s="87" t="s">
        <v>2175</v>
      </c>
      <c r="B308" s="87" t="s">
        <v>1964</v>
      </c>
      <c r="C308" s="81">
        <v>2</v>
      </c>
      <c r="D308" s="122">
        <v>0.002680238203176493</v>
      </c>
      <c r="E308" s="122">
        <v>2.466496903744401</v>
      </c>
      <c r="F308" s="81" t="s">
        <v>1449</v>
      </c>
      <c r="G308" s="81" t="b">
        <v>0</v>
      </c>
      <c r="H308" s="81" t="b">
        <v>0</v>
      </c>
      <c r="I308" s="82"/>
      <c r="J308" s="81" t="b">
        <v>0</v>
      </c>
      <c r="K308" s="81" t="b">
        <v>0</v>
      </c>
      <c r="L308" s="82"/>
      <c r="M308" s="81" t="b">
        <v>0</v>
      </c>
      <c r="N308" s="81" t="b">
        <v>0</v>
      </c>
    </row>
    <row r="309" spans="1:14" ht="15">
      <c r="A309" s="87" t="s">
        <v>1964</v>
      </c>
      <c r="B309" s="87" t="s">
        <v>509</v>
      </c>
      <c r="C309" s="81">
        <v>2</v>
      </c>
      <c r="D309" s="122">
        <v>0.002680238203176493</v>
      </c>
      <c r="E309" s="122">
        <v>1.4611018718576945</v>
      </c>
      <c r="F309" s="81" t="s">
        <v>1449</v>
      </c>
      <c r="G309" s="81" t="b">
        <v>0</v>
      </c>
      <c r="H309" s="81" t="b">
        <v>0</v>
      </c>
      <c r="I309" s="82"/>
      <c r="J309" s="81" t="b">
        <v>0</v>
      </c>
      <c r="K309" s="81" t="b">
        <v>0</v>
      </c>
      <c r="L309" s="82"/>
      <c r="M309" s="81" t="b">
        <v>0</v>
      </c>
      <c r="N309" s="81" t="b">
        <v>0</v>
      </c>
    </row>
    <row r="310" spans="1:14" ht="15">
      <c r="A310" s="87" t="s">
        <v>509</v>
      </c>
      <c r="B310" s="87" t="s">
        <v>2176</v>
      </c>
      <c r="C310" s="81">
        <v>2</v>
      </c>
      <c r="D310" s="122">
        <v>0.002680238203176493</v>
      </c>
      <c r="E310" s="122">
        <v>1.6706168864003255</v>
      </c>
      <c r="F310" s="81" t="s">
        <v>1449</v>
      </c>
      <c r="G310" s="81" t="b">
        <v>0</v>
      </c>
      <c r="H310" s="81" t="b">
        <v>0</v>
      </c>
      <c r="I310" s="82"/>
      <c r="J310" s="81" t="b">
        <v>0</v>
      </c>
      <c r="K310" s="81" t="b">
        <v>0</v>
      </c>
      <c r="L310" s="82"/>
      <c r="M310" s="81" t="b">
        <v>0</v>
      </c>
      <c r="N310" s="81" t="b">
        <v>0</v>
      </c>
    </row>
    <row r="311" spans="1:14" ht="15">
      <c r="A311" s="87" t="s">
        <v>2176</v>
      </c>
      <c r="B311" s="87" t="s">
        <v>2177</v>
      </c>
      <c r="C311" s="81">
        <v>2</v>
      </c>
      <c r="D311" s="122">
        <v>0.002680238203176493</v>
      </c>
      <c r="E311" s="122">
        <v>2.767526899408382</v>
      </c>
      <c r="F311" s="81" t="s">
        <v>1449</v>
      </c>
      <c r="G311" s="81" t="b">
        <v>0</v>
      </c>
      <c r="H311" s="81" t="b">
        <v>0</v>
      </c>
      <c r="I311" s="82"/>
      <c r="J311" s="81" t="b">
        <v>0</v>
      </c>
      <c r="K311" s="81" t="b">
        <v>0</v>
      </c>
      <c r="L311" s="82"/>
      <c r="M311" s="81" t="b">
        <v>0</v>
      </c>
      <c r="N311" s="81" t="b">
        <v>0</v>
      </c>
    </row>
    <row r="312" spans="1:14" ht="15">
      <c r="A312" s="87" t="s">
        <v>2177</v>
      </c>
      <c r="B312" s="87" t="s">
        <v>2060</v>
      </c>
      <c r="C312" s="81">
        <v>2</v>
      </c>
      <c r="D312" s="122">
        <v>0.002680238203176493</v>
      </c>
      <c r="E312" s="122">
        <v>2.591435640352701</v>
      </c>
      <c r="F312" s="81" t="s">
        <v>1449</v>
      </c>
      <c r="G312" s="81" t="b">
        <v>0</v>
      </c>
      <c r="H312" s="81" t="b">
        <v>0</v>
      </c>
      <c r="I312" s="82"/>
      <c r="J312" s="81" t="b">
        <v>0</v>
      </c>
      <c r="K312" s="81" t="b">
        <v>0</v>
      </c>
      <c r="L312" s="82"/>
      <c r="M312" s="81" t="b">
        <v>0</v>
      </c>
      <c r="N312" s="81" t="b">
        <v>0</v>
      </c>
    </row>
    <row r="313" spans="1:14" ht="15">
      <c r="A313" s="87" t="s">
        <v>2060</v>
      </c>
      <c r="B313" s="87" t="s">
        <v>1958</v>
      </c>
      <c r="C313" s="81">
        <v>2</v>
      </c>
      <c r="D313" s="122">
        <v>0.002680238203176493</v>
      </c>
      <c r="E313" s="122">
        <v>2.193495631680663</v>
      </c>
      <c r="F313" s="81" t="s">
        <v>1449</v>
      </c>
      <c r="G313" s="81" t="b">
        <v>0</v>
      </c>
      <c r="H313" s="81" t="b">
        <v>0</v>
      </c>
      <c r="I313" s="82"/>
      <c r="J313" s="81" t="b">
        <v>0</v>
      </c>
      <c r="K313" s="81" t="b">
        <v>0</v>
      </c>
      <c r="L313" s="82"/>
      <c r="M313" s="81" t="b">
        <v>0</v>
      </c>
      <c r="N313" s="81" t="b">
        <v>0</v>
      </c>
    </row>
    <row r="314" spans="1:14" ht="15">
      <c r="A314" s="87" t="s">
        <v>1958</v>
      </c>
      <c r="B314" s="87" t="s">
        <v>1941</v>
      </c>
      <c r="C314" s="81">
        <v>2</v>
      </c>
      <c r="D314" s="122">
        <v>0.002680238203176493</v>
      </c>
      <c r="E314" s="122">
        <v>1.8255188463860688</v>
      </c>
      <c r="F314" s="81" t="s">
        <v>1449</v>
      </c>
      <c r="G314" s="81" t="b">
        <v>0</v>
      </c>
      <c r="H314" s="81" t="b">
        <v>0</v>
      </c>
      <c r="I314" s="82"/>
      <c r="J314" s="81" t="b">
        <v>0</v>
      </c>
      <c r="K314" s="81" t="b">
        <v>0</v>
      </c>
      <c r="L314" s="82"/>
      <c r="M314" s="81" t="b">
        <v>0</v>
      </c>
      <c r="N314" s="81" t="b">
        <v>0</v>
      </c>
    </row>
    <row r="315" spans="1:14" ht="15">
      <c r="A315" s="87" t="s">
        <v>1941</v>
      </c>
      <c r="B315" s="87" t="s">
        <v>2009</v>
      </c>
      <c r="C315" s="81">
        <v>2</v>
      </c>
      <c r="D315" s="122">
        <v>0.002680238203176493</v>
      </c>
      <c r="E315" s="122">
        <v>2.047367596002425</v>
      </c>
      <c r="F315" s="81" t="s">
        <v>1449</v>
      </c>
      <c r="G315" s="81" t="b">
        <v>0</v>
      </c>
      <c r="H315" s="81" t="b">
        <v>0</v>
      </c>
      <c r="I315" s="82"/>
      <c r="J315" s="81" t="b">
        <v>0</v>
      </c>
      <c r="K315" s="81" t="b">
        <v>0</v>
      </c>
      <c r="L315" s="82"/>
      <c r="M315" s="81" t="b">
        <v>0</v>
      </c>
      <c r="N315" s="81" t="b">
        <v>0</v>
      </c>
    </row>
    <row r="316" spans="1:14" ht="15">
      <c r="A316" s="87" t="s">
        <v>2009</v>
      </c>
      <c r="B316" s="87" t="s">
        <v>2061</v>
      </c>
      <c r="C316" s="81">
        <v>2</v>
      </c>
      <c r="D316" s="122">
        <v>0.002680238203176493</v>
      </c>
      <c r="E316" s="122">
        <v>2.4153443812970194</v>
      </c>
      <c r="F316" s="81" t="s">
        <v>1449</v>
      </c>
      <c r="G316" s="81" t="b">
        <v>0</v>
      </c>
      <c r="H316" s="81" t="b">
        <v>0</v>
      </c>
      <c r="I316" s="82"/>
      <c r="J316" s="81" t="b">
        <v>0</v>
      </c>
      <c r="K316" s="81" t="b">
        <v>0</v>
      </c>
      <c r="L316" s="82"/>
      <c r="M316" s="81" t="b">
        <v>0</v>
      </c>
      <c r="N316" s="81" t="b">
        <v>0</v>
      </c>
    </row>
    <row r="317" spans="1:14" ht="15">
      <c r="A317" s="87" t="s">
        <v>2061</v>
      </c>
      <c r="B317" s="87" t="s">
        <v>2062</v>
      </c>
      <c r="C317" s="81">
        <v>2</v>
      </c>
      <c r="D317" s="122">
        <v>0.002680238203176493</v>
      </c>
      <c r="E317" s="122">
        <v>2.4153443812970194</v>
      </c>
      <c r="F317" s="81" t="s">
        <v>1449</v>
      </c>
      <c r="G317" s="81" t="b">
        <v>0</v>
      </c>
      <c r="H317" s="81" t="b">
        <v>0</v>
      </c>
      <c r="I317" s="82"/>
      <c r="J317" s="81" t="b">
        <v>0</v>
      </c>
      <c r="K317" s="81" t="b">
        <v>0</v>
      </c>
      <c r="L317" s="82"/>
      <c r="M317" s="81" t="b">
        <v>0</v>
      </c>
      <c r="N317" s="81" t="b">
        <v>0</v>
      </c>
    </row>
    <row r="318" spans="1:14" ht="15">
      <c r="A318" s="87" t="s">
        <v>2062</v>
      </c>
      <c r="B318" s="87" t="s">
        <v>1978</v>
      </c>
      <c r="C318" s="81">
        <v>2</v>
      </c>
      <c r="D318" s="122">
        <v>0.002680238203176493</v>
      </c>
      <c r="E318" s="122">
        <v>2.193495631680663</v>
      </c>
      <c r="F318" s="81" t="s">
        <v>1449</v>
      </c>
      <c r="G318" s="81" t="b">
        <v>0</v>
      </c>
      <c r="H318" s="81" t="b">
        <v>0</v>
      </c>
      <c r="I318" s="82"/>
      <c r="J318" s="81" t="b">
        <v>0</v>
      </c>
      <c r="K318" s="81" t="b">
        <v>0</v>
      </c>
      <c r="L318" s="82"/>
      <c r="M318" s="81" t="b">
        <v>0</v>
      </c>
      <c r="N318" s="81" t="b">
        <v>0</v>
      </c>
    </row>
    <row r="319" spans="1:14" ht="15">
      <c r="A319" s="87" t="s">
        <v>1978</v>
      </c>
      <c r="B319" s="87" t="s">
        <v>2063</v>
      </c>
      <c r="C319" s="81">
        <v>2</v>
      </c>
      <c r="D319" s="122">
        <v>0.002680238203176493</v>
      </c>
      <c r="E319" s="122">
        <v>2.193495631680663</v>
      </c>
      <c r="F319" s="81" t="s">
        <v>1449</v>
      </c>
      <c r="G319" s="81" t="b">
        <v>0</v>
      </c>
      <c r="H319" s="81" t="b">
        <v>0</v>
      </c>
      <c r="I319" s="82"/>
      <c r="J319" s="81" t="b">
        <v>0</v>
      </c>
      <c r="K319" s="81" t="b">
        <v>0</v>
      </c>
      <c r="L319" s="82"/>
      <c r="M319" s="81" t="b">
        <v>0</v>
      </c>
      <c r="N319" s="81" t="b">
        <v>0</v>
      </c>
    </row>
    <row r="320" spans="1:14" ht="15">
      <c r="A320" s="87" t="s">
        <v>2063</v>
      </c>
      <c r="B320" s="87" t="s">
        <v>505</v>
      </c>
      <c r="C320" s="81">
        <v>2</v>
      </c>
      <c r="D320" s="122">
        <v>0.002680238203176493</v>
      </c>
      <c r="E320" s="122">
        <v>1.813284389969057</v>
      </c>
      <c r="F320" s="81" t="s">
        <v>1449</v>
      </c>
      <c r="G320" s="81" t="b">
        <v>0</v>
      </c>
      <c r="H320" s="81" t="b">
        <v>0</v>
      </c>
      <c r="I320" s="82"/>
      <c r="J320" s="81" t="b">
        <v>0</v>
      </c>
      <c r="K320" s="81" t="b">
        <v>0</v>
      </c>
      <c r="L320" s="82"/>
      <c r="M320" s="81" t="b">
        <v>0</v>
      </c>
      <c r="N320" s="81" t="b">
        <v>0</v>
      </c>
    </row>
    <row r="321" spans="1:14" ht="15">
      <c r="A321" s="87" t="s">
        <v>2168</v>
      </c>
      <c r="B321" s="87" t="s">
        <v>1965</v>
      </c>
      <c r="C321" s="81">
        <v>2</v>
      </c>
      <c r="D321" s="122">
        <v>0.002680238203176493</v>
      </c>
      <c r="E321" s="122">
        <v>2.2904056446887195</v>
      </c>
      <c r="F321" s="81" t="s">
        <v>1449</v>
      </c>
      <c r="G321" s="81" t="b">
        <v>0</v>
      </c>
      <c r="H321" s="81" t="b">
        <v>0</v>
      </c>
      <c r="I321" s="82"/>
      <c r="J321" s="81" t="b">
        <v>0</v>
      </c>
      <c r="K321" s="81" t="b">
        <v>0</v>
      </c>
      <c r="L321" s="82"/>
      <c r="M321" s="81" t="b">
        <v>0</v>
      </c>
      <c r="N321" s="81" t="b">
        <v>0</v>
      </c>
    </row>
    <row r="322" spans="1:14" ht="15">
      <c r="A322" s="87" t="s">
        <v>2057</v>
      </c>
      <c r="B322" s="87" t="s">
        <v>2031</v>
      </c>
      <c r="C322" s="81">
        <v>2</v>
      </c>
      <c r="D322" s="122">
        <v>0.002680238203176493</v>
      </c>
      <c r="E322" s="122">
        <v>2.591435640352701</v>
      </c>
      <c r="F322" s="81" t="s">
        <v>1449</v>
      </c>
      <c r="G322" s="81" t="b">
        <v>0</v>
      </c>
      <c r="H322" s="81" t="b">
        <v>0</v>
      </c>
      <c r="I322" s="82"/>
      <c r="J322" s="81" t="b">
        <v>0</v>
      </c>
      <c r="K322" s="81" t="b">
        <v>0</v>
      </c>
      <c r="L322" s="82"/>
      <c r="M322" s="81" t="b">
        <v>0</v>
      </c>
      <c r="N322" s="81" t="b">
        <v>0</v>
      </c>
    </row>
    <row r="323" spans="1:14" ht="15">
      <c r="A323" s="87" t="s">
        <v>1954</v>
      </c>
      <c r="B323" s="87" t="s">
        <v>2027</v>
      </c>
      <c r="C323" s="81">
        <v>2</v>
      </c>
      <c r="D323" s="122">
        <v>0.002680238203176493</v>
      </c>
      <c r="E323" s="122">
        <v>2.114314385633038</v>
      </c>
      <c r="F323" s="81" t="s">
        <v>1449</v>
      </c>
      <c r="G323" s="81" t="b">
        <v>1</v>
      </c>
      <c r="H323" s="81" t="b">
        <v>0</v>
      </c>
      <c r="I323" s="82"/>
      <c r="J323" s="81" t="b">
        <v>0</v>
      </c>
      <c r="K323" s="81" t="b">
        <v>0</v>
      </c>
      <c r="L323" s="82"/>
      <c r="M323" s="81" t="b">
        <v>0</v>
      </c>
      <c r="N323" s="81" t="b">
        <v>0</v>
      </c>
    </row>
    <row r="324" spans="1:14" ht="15">
      <c r="A324" s="87" t="s">
        <v>1898</v>
      </c>
      <c r="B324" s="87" t="s">
        <v>1897</v>
      </c>
      <c r="C324" s="81">
        <v>2</v>
      </c>
      <c r="D324" s="122">
        <v>0.002680238203176493</v>
      </c>
      <c r="E324" s="122">
        <v>1.4664969037444007</v>
      </c>
      <c r="F324" s="81" t="s">
        <v>1449</v>
      </c>
      <c r="G324" s="81" t="b">
        <v>0</v>
      </c>
      <c r="H324" s="81" t="b">
        <v>0</v>
      </c>
      <c r="I324" s="82"/>
      <c r="J324" s="81" t="b">
        <v>0</v>
      </c>
      <c r="K324" s="81" t="b">
        <v>0</v>
      </c>
      <c r="L324" s="82"/>
      <c r="M324" s="81" t="b">
        <v>0</v>
      </c>
      <c r="N324" s="81" t="b">
        <v>0</v>
      </c>
    </row>
    <row r="325" spans="1:14" ht="15">
      <c r="A325" s="87" t="s">
        <v>1897</v>
      </c>
      <c r="B325" s="87" t="s">
        <v>2154</v>
      </c>
      <c r="C325" s="81">
        <v>2</v>
      </c>
      <c r="D325" s="122">
        <v>0.002680238203176493</v>
      </c>
      <c r="E325" s="122">
        <v>1.8924656360166818</v>
      </c>
      <c r="F325" s="81" t="s">
        <v>1449</v>
      </c>
      <c r="G325" s="81" t="b">
        <v>0</v>
      </c>
      <c r="H325" s="81" t="b">
        <v>0</v>
      </c>
      <c r="I325" s="82"/>
      <c r="J325" s="81" t="b">
        <v>0</v>
      </c>
      <c r="K325" s="81" t="b">
        <v>0</v>
      </c>
      <c r="L325" s="82"/>
      <c r="M325" s="81" t="b">
        <v>0</v>
      </c>
      <c r="N325" s="81" t="b">
        <v>0</v>
      </c>
    </row>
    <row r="326" spans="1:14" ht="15">
      <c r="A326" s="87" t="s">
        <v>2154</v>
      </c>
      <c r="B326" s="87" t="s">
        <v>505</v>
      </c>
      <c r="C326" s="81">
        <v>2</v>
      </c>
      <c r="D326" s="122">
        <v>0.002680238203176493</v>
      </c>
      <c r="E326" s="122">
        <v>1.9893756490247383</v>
      </c>
      <c r="F326" s="81" t="s">
        <v>1449</v>
      </c>
      <c r="G326" s="81" t="b">
        <v>0</v>
      </c>
      <c r="H326" s="81" t="b">
        <v>0</v>
      </c>
      <c r="I326" s="82"/>
      <c r="J326" s="81" t="b">
        <v>0</v>
      </c>
      <c r="K326" s="81" t="b">
        <v>0</v>
      </c>
      <c r="L326" s="82"/>
      <c r="M326" s="81" t="b">
        <v>0</v>
      </c>
      <c r="N326" s="81" t="b">
        <v>0</v>
      </c>
    </row>
    <row r="327" spans="1:14" ht="15">
      <c r="A327" s="87" t="s">
        <v>505</v>
      </c>
      <c r="B327" s="87" t="s">
        <v>2155</v>
      </c>
      <c r="C327" s="81">
        <v>2</v>
      </c>
      <c r="D327" s="122">
        <v>0.002680238203176493</v>
      </c>
      <c r="E327" s="122">
        <v>2.027164209914138</v>
      </c>
      <c r="F327" s="81" t="s">
        <v>1449</v>
      </c>
      <c r="G327" s="81" t="b">
        <v>0</v>
      </c>
      <c r="H327" s="81" t="b">
        <v>0</v>
      </c>
      <c r="I327" s="82"/>
      <c r="J327" s="81" t="b">
        <v>0</v>
      </c>
      <c r="K327" s="81" t="b">
        <v>0</v>
      </c>
      <c r="L327" s="82"/>
      <c r="M327" s="81" t="b">
        <v>0</v>
      </c>
      <c r="N327" s="81" t="b">
        <v>0</v>
      </c>
    </row>
    <row r="328" spans="1:14" ht="15">
      <c r="A328" s="87" t="s">
        <v>2155</v>
      </c>
      <c r="B328" s="87" t="s">
        <v>2156</v>
      </c>
      <c r="C328" s="81">
        <v>2</v>
      </c>
      <c r="D328" s="122">
        <v>0.002680238203176493</v>
      </c>
      <c r="E328" s="122">
        <v>2.767526899408382</v>
      </c>
      <c r="F328" s="81" t="s">
        <v>1449</v>
      </c>
      <c r="G328" s="81" t="b">
        <v>0</v>
      </c>
      <c r="H328" s="81" t="b">
        <v>0</v>
      </c>
      <c r="I328" s="82"/>
      <c r="J328" s="81" t="b">
        <v>0</v>
      </c>
      <c r="K328" s="81" t="b">
        <v>0</v>
      </c>
      <c r="L328" s="82"/>
      <c r="M328" s="81" t="b">
        <v>0</v>
      </c>
      <c r="N328" s="81" t="b">
        <v>0</v>
      </c>
    </row>
    <row r="329" spans="1:14" ht="15">
      <c r="A329" s="87" t="s">
        <v>2156</v>
      </c>
      <c r="B329" s="87" t="s">
        <v>2056</v>
      </c>
      <c r="C329" s="81">
        <v>2</v>
      </c>
      <c r="D329" s="122">
        <v>0.002680238203176493</v>
      </c>
      <c r="E329" s="122">
        <v>2.591435640352701</v>
      </c>
      <c r="F329" s="81" t="s">
        <v>1449</v>
      </c>
      <c r="G329" s="81" t="b">
        <v>0</v>
      </c>
      <c r="H329" s="81" t="b">
        <v>0</v>
      </c>
      <c r="I329" s="82"/>
      <c r="J329" s="81" t="b">
        <v>0</v>
      </c>
      <c r="K329" s="81" t="b">
        <v>0</v>
      </c>
      <c r="L329" s="82"/>
      <c r="M329" s="81" t="b">
        <v>0</v>
      </c>
      <c r="N329" s="81" t="b">
        <v>0</v>
      </c>
    </row>
    <row r="330" spans="1:14" ht="15">
      <c r="A330" s="87" t="s">
        <v>2056</v>
      </c>
      <c r="B330" s="87" t="s">
        <v>494</v>
      </c>
      <c r="C330" s="81">
        <v>2</v>
      </c>
      <c r="D330" s="122">
        <v>0.002680238203176493</v>
      </c>
      <c r="E330" s="122">
        <v>2.4153443812970194</v>
      </c>
      <c r="F330" s="81" t="s">
        <v>1449</v>
      </c>
      <c r="G330" s="81" t="b">
        <v>0</v>
      </c>
      <c r="H330" s="81" t="b">
        <v>0</v>
      </c>
      <c r="I330" s="82"/>
      <c r="J330" s="81" t="b">
        <v>0</v>
      </c>
      <c r="K330" s="81" t="b">
        <v>0</v>
      </c>
      <c r="L330" s="82"/>
      <c r="M330" s="81" t="b">
        <v>0</v>
      </c>
      <c r="N330" s="81" t="b">
        <v>0</v>
      </c>
    </row>
    <row r="331" spans="1:14" ht="15">
      <c r="A331" s="87" t="s">
        <v>494</v>
      </c>
      <c r="B331" s="87" t="s">
        <v>509</v>
      </c>
      <c r="C331" s="81">
        <v>2</v>
      </c>
      <c r="D331" s="122">
        <v>0.002680238203176493</v>
      </c>
      <c r="E331" s="122">
        <v>1.4611018718576945</v>
      </c>
      <c r="F331" s="81" t="s">
        <v>1449</v>
      </c>
      <c r="G331" s="81" t="b">
        <v>0</v>
      </c>
      <c r="H331" s="81" t="b">
        <v>0</v>
      </c>
      <c r="I331" s="82"/>
      <c r="J331" s="81" t="b">
        <v>0</v>
      </c>
      <c r="K331" s="81" t="b">
        <v>0</v>
      </c>
      <c r="L331" s="82"/>
      <c r="M331" s="81" t="b">
        <v>0</v>
      </c>
      <c r="N331" s="81" t="b">
        <v>0</v>
      </c>
    </row>
    <row r="332" spans="1:14" ht="15">
      <c r="A332" s="87" t="s">
        <v>509</v>
      </c>
      <c r="B332" s="87" t="s">
        <v>2157</v>
      </c>
      <c r="C332" s="81">
        <v>2</v>
      </c>
      <c r="D332" s="122">
        <v>0.002680238203176493</v>
      </c>
      <c r="E332" s="122">
        <v>1.6706168864003255</v>
      </c>
      <c r="F332" s="81" t="s">
        <v>1449</v>
      </c>
      <c r="G332" s="81" t="b">
        <v>0</v>
      </c>
      <c r="H332" s="81" t="b">
        <v>0</v>
      </c>
      <c r="I332" s="82"/>
      <c r="J332" s="81" t="b">
        <v>0</v>
      </c>
      <c r="K332" s="81" t="b">
        <v>0</v>
      </c>
      <c r="L332" s="82"/>
      <c r="M332" s="81" t="b">
        <v>0</v>
      </c>
      <c r="N332" s="81" t="b">
        <v>0</v>
      </c>
    </row>
    <row r="333" spans="1:14" ht="15">
      <c r="A333" s="87" t="s">
        <v>1938</v>
      </c>
      <c r="B333" s="87" t="s">
        <v>1926</v>
      </c>
      <c r="C333" s="81">
        <v>2</v>
      </c>
      <c r="D333" s="122">
        <v>0.002680238203176493</v>
      </c>
      <c r="E333" s="122">
        <v>1.8255188463860688</v>
      </c>
      <c r="F333" s="81" t="s">
        <v>1449</v>
      </c>
      <c r="G333" s="81" t="b">
        <v>0</v>
      </c>
      <c r="H333" s="81" t="b">
        <v>0</v>
      </c>
      <c r="I333" s="82"/>
      <c r="J333" s="81" t="b">
        <v>0</v>
      </c>
      <c r="K333" s="81" t="b">
        <v>0</v>
      </c>
      <c r="L333" s="82"/>
      <c r="M333" s="81" t="b">
        <v>0</v>
      </c>
      <c r="N333" s="81" t="b">
        <v>0</v>
      </c>
    </row>
    <row r="334" spans="1:14" ht="15">
      <c r="A334" s="87" t="s">
        <v>1926</v>
      </c>
      <c r="B334" s="87" t="s">
        <v>1960</v>
      </c>
      <c r="C334" s="81">
        <v>2</v>
      </c>
      <c r="D334" s="122">
        <v>0.002680238203176493</v>
      </c>
      <c r="E334" s="122">
        <v>1.6883456533607573</v>
      </c>
      <c r="F334" s="81" t="s">
        <v>1449</v>
      </c>
      <c r="G334" s="81" t="b">
        <v>0</v>
      </c>
      <c r="H334" s="81" t="b">
        <v>0</v>
      </c>
      <c r="I334" s="82"/>
      <c r="J334" s="81" t="b">
        <v>0</v>
      </c>
      <c r="K334" s="81" t="b">
        <v>0</v>
      </c>
      <c r="L334" s="82"/>
      <c r="M334" s="81" t="b">
        <v>0</v>
      </c>
      <c r="N334" s="81" t="b">
        <v>0</v>
      </c>
    </row>
    <row r="335" spans="1:14" ht="15">
      <c r="A335" s="87" t="s">
        <v>1979</v>
      </c>
      <c r="B335" s="87" t="s">
        <v>1942</v>
      </c>
      <c r="C335" s="81">
        <v>2</v>
      </c>
      <c r="D335" s="122">
        <v>0.002680238203176493</v>
      </c>
      <c r="E335" s="122">
        <v>1.8255188463860688</v>
      </c>
      <c r="F335" s="81" t="s">
        <v>1449</v>
      </c>
      <c r="G335" s="81" t="b">
        <v>0</v>
      </c>
      <c r="H335" s="81" t="b">
        <v>0</v>
      </c>
      <c r="I335" s="82"/>
      <c r="J335" s="81" t="b">
        <v>0</v>
      </c>
      <c r="K335" s="81" t="b">
        <v>0</v>
      </c>
      <c r="L335" s="82"/>
      <c r="M335" s="81" t="b">
        <v>0</v>
      </c>
      <c r="N335" s="81" t="b">
        <v>0</v>
      </c>
    </row>
    <row r="336" spans="1:14" ht="15">
      <c r="A336" s="87" t="s">
        <v>1905</v>
      </c>
      <c r="B336" s="87" t="s">
        <v>2004</v>
      </c>
      <c r="C336" s="81">
        <v>2</v>
      </c>
      <c r="D336" s="122">
        <v>0.002680238203176493</v>
      </c>
      <c r="E336" s="122">
        <v>1.6883456533607573</v>
      </c>
      <c r="F336" s="81" t="s">
        <v>1449</v>
      </c>
      <c r="G336" s="81" t="b">
        <v>0</v>
      </c>
      <c r="H336" s="81" t="b">
        <v>0</v>
      </c>
      <c r="I336" s="82"/>
      <c r="J336" s="81" t="b">
        <v>0</v>
      </c>
      <c r="K336" s="81" t="b">
        <v>0</v>
      </c>
      <c r="L336" s="82"/>
      <c r="M336" s="81" t="b">
        <v>0</v>
      </c>
      <c r="N336" s="81" t="b">
        <v>0</v>
      </c>
    </row>
    <row r="337" spans="1:14" ht="15">
      <c r="A337" s="87" t="s">
        <v>1900</v>
      </c>
      <c r="B337" s="87" t="s">
        <v>1975</v>
      </c>
      <c r="C337" s="81">
        <v>2</v>
      </c>
      <c r="D337" s="122">
        <v>0.002680238203176493</v>
      </c>
      <c r="E337" s="122">
        <v>1.813284389969057</v>
      </c>
      <c r="F337" s="81" t="s">
        <v>1449</v>
      </c>
      <c r="G337" s="81" t="b">
        <v>0</v>
      </c>
      <c r="H337" s="81" t="b">
        <v>0</v>
      </c>
      <c r="I337" s="82"/>
      <c r="J337" s="81" t="b">
        <v>0</v>
      </c>
      <c r="K337" s="81" t="b">
        <v>0</v>
      </c>
      <c r="L337" s="82"/>
      <c r="M337" s="81" t="b">
        <v>0</v>
      </c>
      <c r="N337" s="81" t="b">
        <v>0</v>
      </c>
    </row>
    <row r="338" spans="1:14" ht="15">
      <c r="A338" s="87" t="s">
        <v>1975</v>
      </c>
      <c r="B338" s="87" t="s">
        <v>1908</v>
      </c>
      <c r="C338" s="81">
        <v>2</v>
      </c>
      <c r="D338" s="122">
        <v>0.002680238203176493</v>
      </c>
      <c r="E338" s="122">
        <v>1.726134214250157</v>
      </c>
      <c r="F338" s="81" t="s">
        <v>1449</v>
      </c>
      <c r="G338" s="81" t="b">
        <v>0</v>
      </c>
      <c r="H338" s="81" t="b">
        <v>0</v>
      </c>
      <c r="I338" s="82"/>
      <c r="J338" s="81" t="b">
        <v>0</v>
      </c>
      <c r="K338" s="81" t="b">
        <v>0</v>
      </c>
      <c r="L338" s="82"/>
      <c r="M338" s="81" t="b">
        <v>0</v>
      </c>
      <c r="N338" s="81" t="b">
        <v>0</v>
      </c>
    </row>
    <row r="339" spans="1:14" ht="15">
      <c r="A339" s="87" t="s">
        <v>1972</v>
      </c>
      <c r="B339" s="87" t="s">
        <v>2141</v>
      </c>
      <c r="C339" s="81">
        <v>2</v>
      </c>
      <c r="D339" s="122">
        <v>0.002680238203176493</v>
      </c>
      <c r="E339" s="122">
        <v>2.369586890736344</v>
      </c>
      <c r="F339" s="81" t="s">
        <v>1449</v>
      </c>
      <c r="G339" s="81" t="b">
        <v>0</v>
      </c>
      <c r="H339" s="81" t="b">
        <v>0</v>
      </c>
      <c r="I339" s="82"/>
      <c r="J339" s="81" t="b">
        <v>0</v>
      </c>
      <c r="K339" s="81" t="b">
        <v>0</v>
      </c>
      <c r="L339" s="82"/>
      <c r="M339" s="81" t="b">
        <v>0</v>
      </c>
      <c r="N339" s="81" t="b">
        <v>0</v>
      </c>
    </row>
    <row r="340" spans="1:14" ht="15">
      <c r="A340" s="87" t="s">
        <v>2141</v>
      </c>
      <c r="B340" s="87" t="s">
        <v>1908</v>
      </c>
      <c r="C340" s="81">
        <v>2</v>
      </c>
      <c r="D340" s="122">
        <v>0.002680238203176493</v>
      </c>
      <c r="E340" s="122">
        <v>2.027164209914138</v>
      </c>
      <c r="F340" s="81" t="s">
        <v>1449</v>
      </c>
      <c r="G340" s="81" t="b">
        <v>0</v>
      </c>
      <c r="H340" s="81" t="b">
        <v>0</v>
      </c>
      <c r="I340" s="82"/>
      <c r="J340" s="81" t="b">
        <v>0</v>
      </c>
      <c r="K340" s="81" t="b">
        <v>0</v>
      </c>
      <c r="L340" s="82"/>
      <c r="M340" s="81" t="b">
        <v>0</v>
      </c>
      <c r="N340" s="81" t="b">
        <v>0</v>
      </c>
    </row>
    <row r="341" spans="1:14" ht="15">
      <c r="A341" s="87" t="s">
        <v>1972</v>
      </c>
      <c r="B341" s="87" t="s">
        <v>2142</v>
      </c>
      <c r="C341" s="81">
        <v>2</v>
      </c>
      <c r="D341" s="122">
        <v>0.002680238203176493</v>
      </c>
      <c r="E341" s="122">
        <v>2.369586890736344</v>
      </c>
      <c r="F341" s="81" t="s">
        <v>1449</v>
      </c>
      <c r="G341" s="81" t="b">
        <v>0</v>
      </c>
      <c r="H341" s="81" t="b">
        <v>0</v>
      </c>
      <c r="I341" s="82"/>
      <c r="J341" s="81" t="b">
        <v>0</v>
      </c>
      <c r="K341" s="81" t="b">
        <v>0</v>
      </c>
      <c r="L341" s="82"/>
      <c r="M341" s="81" t="b">
        <v>0</v>
      </c>
      <c r="N341" s="81" t="b">
        <v>0</v>
      </c>
    </row>
    <row r="342" spans="1:14" ht="15">
      <c r="A342" s="87" t="s">
        <v>2142</v>
      </c>
      <c r="B342" s="87" t="s">
        <v>1908</v>
      </c>
      <c r="C342" s="81">
        <v>2</v>
      </c>
      <c r="D342" s="122">
        <v>0.002680238203176493</v>
      </c>
      <c r="E342" s="122">
        <v>2.027164209914138</v>
      </c>
      <c r="F342" s="81" t="s">
        <v>1449</v>
      </c>
      <c r="G342" s="81" t="b">
        <v>0</v>
      </c>
      <c r="H342" s="81" t="b">
        <v>0</v>
      </c>
      <c r="I342" s="82"/>
      <c r="J342" s="81" t="b">
        <v>0</v>
      </c>
      <c r="K342" s="81" t="b">
        <v>0</v>
      </c>
      <c r="L342" s="82"/>
      <c r="M342" s="81" t="b">
        <v>0</v>
      </c>
      <c r="N342" s="81" t="b">
        <v>0</v>
      </c>
    </row>
    <row r="343" spans="1:14" ht="15">
      <c r="A343" s="87" t="s">
        <v>1950</v>
      </c>
      <c r="B343" s="87" t="s">
        <v>505</v>
      </c>
      <c r="C343" s="81">
        <v>2</v>
      </c>
      <c r="D343" s="122">
        <v>0.002680238203176493</v>
      </c>
      <c r="E343" s="122">
        <v>1.5914356403527006</v>
      </c>
      <c r="F343" s="81" t="s">
        <v>1449</v>
      </c>
      <c r="G343" s="81" t="b">
        <v>0</v>
      </c>
      <c r="H343" s="81" t="b">
        <v>0</v>
      </c>
      <c r="I343" s="82"/>
      <c r="J343" s="81" t="b">
        <v>0</v>
      </c>
      <c r="K343" s="81" t="b">
        <v>0</v>
      </c>
      <c r="L343" s="82"/>
      <c r="M343" s="81" t="b">
        <v>0</v>
      </c>
      <c r="N343" s="81" t="b">
        <v>0</v>
      </c>
    </row>
    <row r="344" spans="1:14" ht="15">
      <c r="A344" s="87" t="s">
        <v>1942</v>
      </c>
      <c r="B344" s="87" t="s">
        <v>1916</v>
      </c>
      <c r="C344" s="81">
        <v>2</v>
      </c>
      <c r="D344" s="122">
        <v>0.002680238203176493</v>
      </c>
      <c r="E344" s="122">
        <v>1.621398863730144</v>
      </c>
      <c r="F344" s="81" t="s">
        <v>1449</v>
      </c>
      <c r="G344" s="81" t="b">
        <v>0</v>
      </c>
      <c r="H344" s="81" t="b">
        <v>0</v>
      </c>
      <c r="I344" s="82"/>
      <c r="J344" s="81" t="b">
        <v>0</v>
      </c>
      <c r="K344" s="81" t="b">
        <v>0</v>
      </c>
      <c r="L344" s="82"/>
      <c r="M344" s="81" t="b">
        <v>0</v>
      </c>
      <c r="N344" s="81" t="b">
        <v>0</v>
      </c>
    </row>
    <row r="345" spans="1:14" ht="15">
      <c r="A345" s="87" t="s">
        <v>1927</v>
      </c>
      <c r="B345" s="87" t="s">
        <v>2143</v>
      </c>
      <c r="C345" s="81">
        <v>2</v>
      </c>
      <c r="D345" s="122">
        <v>0.002680238203176493</v>
      </c>
      <c r="E345" s="122">
        <v>2.466496903744401</v>
      </c>
      <c r="F345" s="81" t="s">
        <v>1449</v>
      </c>
      <c r="G345" s="81" t="b">
        <v>0</v>
      </c>
      <c r="H345" s="81" t="b">
        <v>0</v>
      </c>
      <c r="I345" s="82"/>
      <c r="J345" s="81" t="b">
        <v>0</v>
      </c>
      <c r="K345" s="81" t="b">
        <v>0</v>
      </c>
      <c r="L345" s="82"/>
      <c r="M345" s="81" t="b">
        <v>0</v>
      </c>
      <c r="N345" s="81" t="b">
        <v>0</v>
      </c>
    </row>
    <row r="346" spans="1:14" ht="15">
      <c r="A346" s="87" t="s">
        <v>2143</v>
      </c>
      <c r="B346" s="87" t="s">
        <v>1602</v>
      </c>
      <c r="C346" s="81">
        <v>2</v>
      </c>
      <c r="D346" s="122">
        <v>0.002680238203176493</v>
      </c>
      <c r="E346" s="122">
        <v>2.767526899408382</v>
      </c>
      <c r="F346" s="81" t="s">
        <v>1449</v>
      </c>
      <c r="G346" s="81" t="b">
        <v>0</v>
      </c>
      <c r="H346" s="81" t="b">
        <v>0</v>
      </c>
      <c r="I346" s="82"/>
      <c r="J346" s="81" t="b">
        <v>0</v>
      </c>
      <c r="K346" s="81" t="b">
        <v>0</v>
      </c>
      <c r="L346" s="82"/>
      <c r="M346" s="81" t="b">
        <v>0</v>
      </c>
      <c r="N346" s="81" t="b">
        <v>0</v>
      </c>
    </row>
    <row r="347" spans="1:14" ht="15">
      <c r="A347" s="87" t="s">
        <v>1602</v>
      </c>
      <c r="B347" s="87" t="s">
        <v>2144</v>
      </c>
      <c r="C347" s="81">
        <v>2</v>
      </c>
      <c r="D347" s="122">
        <v>0.002680238203176493</v>
      </c>
      <c r="E347" s="122">
        <v>2.767526899408382</v>
      </c>
      <c r="F347" s="81" t="s">
        <v>1449</v>
      </c>
      <c r="G347" s="81" t="b">
        <v>0</v>
      </c>
      <c r="H347" s="81" t="b">
        <v>0</v>
      </c>
      <c r="I347" s="82"/>
      <c r="J347" s="81" t="b">
        <v>0</v>
      </c>
      <c r="K347" s="81" t="b">
        <v>0</v>
      </c>
      <c r="L347" s="82"/>
      <c r="M347" s="81" t="b">
        <v>0</v>
      </c>
      <c r="N347" s="81" t="b">
        <v>0</v>
      </c>
    </row>
    <row r="348" spans="1:14" ht="15">
      <c r="A348" s="87" t="s">
        <v>2144</v>
      </c>
      <c r="B348" s="87" t="s">
        <v>2145</v>
      </c>
      <c r="C348" s="81">
        <v>2</v>
      </c>
      <c r="D348" s="122">
        <v>0.002680238203176493</v>
      </c>
      <c r="E348" s="122">
        <v>2.767526899408382</v>
      </c>
      <c r="F348" s="81" t="s">
        <v>1449</v>
      </c>
      <c r="G348" s="81" t="b">
        <v>0</v>
      </c>
      <c r="H348" s="81" t="b">
        <v>0</v>
      </c>
      <c r="I348" s="82"/>
      <c r="J348" s="81" t="b">
        <v>0</v>
      </c>
      <c r="K348" s="81" t="b">
        <v>0</v>
      </c>
      <c r="L348" s="82"/>
      <c r="M348" s="81" t="b">
        <v>0</v>
      </c>
      <c r="N348" s="81" t="b">
        <v>0</v>
      </c>
    </row>
    <row r="349" spans="1:14" ht="15">
      <c r="A349" s="87" t="s">
        <v>1963</v>
      </c>
      <c r="B349" s="87" t="s">
        <v>1919</v>
      </c>
      <c r="C349" s="81">
        <v>2</v>
      </c>
      <c r="D349" s="122">
        <v>0.002680238203176493</v>
      </c>
      <c r="E349" s="122">
        <v>1.6883456533607573</v>
      </c>
      <c r="F349" s="81" t="s">
        <v>1449</v>
      </c>
      <c r="G349" s="81" t="b">
        <v>0</v>
      </c>
      <c r="H349" s="81" t="b">
        <v>0</v>
      </c>
      <c r="I349" s="82"/>
      <c r="J349" s="81" t="b">
        <v>0</v>
      </c>
      <c r="K349" s="81" t="b">
        <v>0</v>
      </c>
      <c r="L349" s="82"/>
      <c r="M349" s="81" t="b">
        <v>0</v>
      </c>
      <c r="N349" s="81" t="b">
        <v>0</v>
      </c>
    </row>
    <row r="350" spans="1:14" ht="15">
      <c r="A350" s="87" t="s">
        <v>1919</v>
      </c>
      <c r="B350" s="87" t="s">
        <v>2002</v>
      </c>
      <c r="C350" s="81">
        <v>2</v>
      </c>
      <c r="D350" s="122">
        <v>0.002680238203176493</v>
      </c>
      <c r="E350" s="122">
        <v>2.1654669080804196</v>
      </c>
      <c r="F350" s="81" t="s">
        <v>1449</v>
      </c>
      <c r="G350" s="81" t="b">
        <v>0</v>
      </c>
      <c r="H350" s="81" t="b">
        <v>0</v>
      </c>
      <c r="I350" s="82"/>
      <c r="J350" s="81" t="b">
        <v>0</v>
      </c>
      <c r="K350" s="81" t="b">
        <v>0</v>
      </c>
      <c r="L350" s="82"/>
      <c r="M350" s="81" t="b">
        <v>0</v>
      </c>
      <c r="N350" s="81" t="b">
        <v>0</v>
      </c>
    </row>
    <row r="351" spans="1:14" ht="15">
      <c r="A351" s="87" t="s">
        <v>1963</v>
      </c>
      <c r="B351" s="87" t="s">
        <v>2138</v>
      </c>
      <c r="C351" s="81">
        <v>2</v>
      </c>
      <c r="D351" s="122">
        <v>0.002680238203176493</v>
      </c>
      <c r="E351" s="122">
        <v>2.2904056446887195</v>
      </c>
      <c r="F351" s="81" t="s">
        <v>1449</v>
      </c>
      <c r="G351" s="81" t="b">
        <v>0</v>
      </c>
      <c r="H351" s="81" t="b">
        <v>0</v>
      </c>
      <c r="I351" s="82"/>
      <c r="J351" s="81" t="b">
        <v>0</v>
      </c>
      <c r="K351" s="81" t="b">
        <v>0</v>
      </c>
      <c r="L351" s="82"/>
      <c r="M351" s="81" t="b">
        <v>0</v>
      </c>
      <c r="N351" s="81" t="b">
        <v>0</v>
      </c>
    </row>
    <row r="352" spans="1:14" ht="15">
      <c r="A352" s="87" t="s">
        <v>2138</v>
      </c>
      <c r="B352" s="87" t="s">
        <v>1959</v>
      </c>
      <c r="C352" s="81">
        <v>2</v>
      </c>
      <c r="D352" s="122">
        <v>0.002680238203176493</v>
      </c>
      <c r="E352" s="122">
        <v>2.2904056446887195</v>
      </c>
      <c r="F352" s="81" t="s">
        <v>1449</v>
      </c>
      <c r="G352" s="81" t="b">
        <v>0</v>
      </c>
      <c r="H352" s="81" t="b">
        <v>0</v>
      </c>
      <c r="I352" s="82"/>
      <c r="J352" s="81" t="b">
        <v>1</v>
      </c>
      <c r="K352" s="81" t="b">
        <v>0</v>
      </c>
      <c r="L352" s="82"/>
      <c r="M352" s="81" t="b">
        <v>0</v>
      </c>
      <c r="N352" s="81" t="b">
        <v>0</v>
      </c>
    </row>
    <row r="353" spans="1:14" ht="15">
      <c r="A353" s="87" t="s">
        <v>1959</v>
      </c>
      <c r="B353" s="87" t="s">
        <v>2139</v>
      </c>
      <c r="C353" s="81">
        <v>2</v>
      </c>
      <c r="D353" s="122">
        <v>0.002680238203176493</v>
      </c>
      <c r="E353" s="122">
        <v>2.369586890736344</v>
      </c>
      <c r="F353" s="81" t="s">
        <v>1449</v>
      </c>
      <c r="G353" s="81" t="b">
        <v>1</v>
      </c>
      <c r="H353" s="81" t="b">
        <v>0</v>
      </c>
      <c r="I353" s="82"/>
      <c r="J353" s="81" t="b">
        <v>0</v>
      </c>
      <c r="K353" s="81" t="b">
        <v>0</v>
      </c>
      <c r="L353" s="82"/>
      <c r="M353" s="81" t="b">
        <v>0</v>
      </c>
      <c r="N353" s="81" t="b">
        <v>0</v>
      </c>
    </row>
    <row r="354" spans="1:14" ht="15">
      <c r="A354" s="87" t="s">
        <v>2139</v>
      </c>
      <c r="B354" s="87" t="s">
        <v>515</v>
      </c>
      <c r="C354" s="81">
        <v>2</v>
      </c>
      <c r="D354" s="122">
        <v>0.002680238203176493</v>
      </c>
      <c r="E354" s="122">
        <v>2.369586890736344</v>
      </c>
      <c r="F354" s="81" t="s">
        <v>1449</v>
      </c>
      <c r="G354" s="81" t="b">
        <v>0</v>
      </c>
      <c r="H354" s="81" t="b">
        <v>0</v>
      </c>
      <c r="I354" s="82"/>
      <c r="J354" s="81" t="b">
        <v>0</v>
      </c>
      <c r="K354" s="81" t="b">
        <v>0</v>
      </c>
      <c r="L354" s="82"/>
      <c r="M354" s="81" t="b">
        <v>0</v>
      </c>
      <c r="N354" s="81" t="b">
        <v>0</v>
      </c>
    </row>
    <row r="355" spans="1:14" ht="15">
      <c r="A355" s="87" t="s">
        <v>515</v>
      </c>
      <c r="B355" s="87" t="s">
        <v>1919</v>
      </c>
      <c r="C355" s="81">
        <v>2</v>
      </c>
      <c r="D355" s="122">
        <v>0.002680238203176493</v>
      </c>
      <c r="E355" s="122">
        <v>1.8644369124164384</v>
      </c>
      <c r="F355" s="81" t="s">
        <v>1449</v>
      </c>
      <c r="G355" s="81" t="b">
        <v>0</v>
      </c>
      <c r="H355" s="81" t="b">
        <v>0</v>
      </c>
      <c r="I355" s="82"/>
      <c r="J355" s="81" t="b">
        <v>0</v>
      </c>
      <c r="K355" s="81" t="b">
        <v>0</v>
      </c>
      <c r="L355" s="82"/>
      <c r="M355" s="81" t="b">
        <v>0</v>
      </c>
      <c r="N355" s="81" t="b">
        <v>0</v>
      </c>
    </row>
    <row r="356" spans="1:14" ht="15">
      <c r="A356" s="87" t="s">
        <v>1919</v>
      </c>
      <c r="B356" s="87" t="s">
        <v>1897</v>
      </c>
      <c r="C356" s="81">
        <v>2</v>
      </c>
      <c r="D356" s="122">
        <v>0.002680238203176493</v>
      </c>
      <c r="E356" s="122">
        <v>1.2623769210884759</v>
      </c>
      <c r="F356" s="81" t="s">
        <v>1449</v>
      </c>
      <c r="G356" s="81" t="b">
        <v>0</v>
      </c>
      <c r="H356" s="81" t="b">
        <v>0</v>
      </c>
      <c r="I356" s="82"/>
      <c r="J356" s="81" t="b">
        <v>0</v>
      </c>
      <c r="K356" s="81" t="b">
        <v>0</v>
      </c>
      <c r="L356" s="82"/>
      <c r="M356" s="81" t="b">
        <v>0</v>
      </c>
      <c r="N356" s="81" t="b">
        <v>0</v>
      </c>
    </row>
    <row r="357" spans="1:14" ht="15">
      <c r="A357" s="87" t="s">
        <v>1897</v>
      </c>
      <c r="B357" s="87" t="s">
        <v>1936</v>
      </c>
      <c r="C357" s="81">
        <v>2</v>
      </c>
      <c r="D357" s="122">
        <v>0.002680238203176493</v>
      </c>
      <c r="E357" s="122">
        <v>1.4153443812970194</v>
      </c>
      <c r="F357" s="81" t="s">
        <v>1449</v>
      </c>
      <c r="G357" s="81" t="b">
        <v>0</v>
      </c>
      <c r="H357" s="81" t="b">
        <v>0</v>
      </c>
      <c r="I357" s="82"/>
      <c r="J357" s="81" t="b">
        <v>0</v>
      </c>
      <c r="K357" s="81" t="b">
        <v>0</v>
      </c>
      <c r="L357" s="82"/>
      <c r="M357" s="81" t="b">
        <v>0</v>
      </c>
      <c r="N357" s="81" t="b">
        <v>0</v>
      </c>
    </row>
    <row r="358" spans="1:14" ht="15">
      <c r="A358" s="87" t="s">
        <v>1936</v>
      </c>
      <c r="B358" s="87" t="s">
        <v>1959</v>
      </c>
      <c r="C358" s="81">
        <v>2</v>
      </c>
      <c r="D358" s="122">
        <v>0.002680238203176493</v>
      </c>
      <c r="E358" s="122">
        <v>1.7463376003384439</v>
      </c>
      <c r="F358" s="81" t="s">
        <v>1449</v>
      </c>
      <c r="G358" s="81" t="b">
        <v>0</v>
      </c>
      <c r="H358" s="81" t="b">
        <v>0</v>
      </c>
      <c r="I358" s="82"/>
      <c r="J358" s="81" t="b">
        <v>1</v>
      </c>
      <c r="K358" s="81" t="b">
        <v>0</v>
      </c>
      <c r="L358" s="82"/>
      <c r="M358" s="81" t="b">
        <v>0</v>
      </c>
      <c r="N358" s="81" t="b">
        <v>0</v>
      </c>
    </row>
    <row r="359" spans="1:14" ht="15">
      <c r="A359" s="87" t="s">
        <v>1959</v>
      </c>
      <c r="B359" s="87" t="s">
        <v>1935</v>
      </c>
      <c r="C359" s="81">
        <v>2</v>
      </c>
      <c r="D359" s="122">
        <v>0.002680238203176493</v>
      </c>
      <c r="E359" s="122">
        <v>1.8924656360166818</v>
      </c>
      <c r="F359" s="81" t="s">
        <v>1449</v>
      </c>
      <c r="G359" s="81" t="b">
        <v>1</v>
      </c>
      <c r="H359" s="81" t="b">
        <v>0</v>
      </c>
      <c r="I359" s="82"/>
      <c r="J359" s="81" t="b">
        <v>0</v>
      </c>
      <c r="K359" s="81" t="b">
        <v>0</v>
      </c>
      <c r="L359" s="82"/>
      <c r="M359" s="81" t="b">
        <v>0</v>
      </c>
      <c r="N359" s="81" t="b">
        <v>0</v>
      </c>
    </row>
    <row r="360" spans="1:14" ht="15">
      <c r="A360" s="87" t="s">
        <v>1935</v>
      </c>
      <c r="B360" s="87" t="s">
        <v>2001</v>
      </c>
      <c r="C360" s="81">
        <v>2</v>
      </c>
      <c r="D360" s="122">
        <v>0.002680238203176493</v>
      </c>
      <c r="E360" s="122">
        <v>1.9224288593941252</v>
      </c>
      <c r="F360" s="81" t="s">
        <v>1449</v>
      </c>
      <c r="G360" s="81" t="b">
        <v>0</v>
      </c>
      <c r="H360" s="81" t="b">
        <v>0</v>
      </c>
      <c r="I360" s="82"/>
      <c r="J360" s="81" t="b">
        <v>0</v>
      </c>
      <c r="K360" s="81" t="b">
        <v>0</v>
      </c>
      <c r="L360" s="82"/>
      <c r="M360" s="81" t="b">
        <v>0</v>
      </c>
      <c r="N360" s="81" t="b">
        <v>0</v>
      </c>
    </row>
    <row r="361" spans="1:14" ht="15">
      <c r="A361" s="87" t="s">
        <v>1940</v>
      </c>
      <c r="B361" s="87" t="s">
        <v>2048</v>
      </c>
      <c r="C361" s="81">
        <v>2</v>
      </c>
      <c r="D361" s="122">
        <v>0.002680238203176493</v>
      </c>
      <c r="E361" s="122">
        <v>2.047367596002425</v>
      </c>
      <c r="F361" s="81" t="s">
        <v>1449</v>
      </c>
      <c r="G361" s="81" t="b">
        <v>0</v>
      </c>
      <c r="H361" s="81" t="b">
        <v>0</v>
      </c>
      <c r="I361" s="82"/>
      <c r="J361" s="81" t="b">
        <v>1</v>
      </c>
      <c r="K361" s="81" t="b">
        <v>0</v>
      </c>
      <c r="L361" s="82"/>
      <c r="M361" s="81" t="b">
        <v>0</v>
      </c>
      <c r="N361" s="81" t="b">
        <v>0</v>
      </c>
    </row>
    <row r="362" spans="1:14" ht="15">
      <c r="A362" s="87" t="s">
        <v>1940</v>
      </c>
      <c r="B362" s="87" t="s">
        <v>2140</v>
      </c>
      <c r="C362" s="81">
        <v>2</v>
      </c>
      <c r="D362" s="122">
        <v>0.002680238203176493</v>
      </c>
      <c r="E362" s="122">
        <v>2.2234588550581065</v>
      </c>
      <c r="F362" s="81" t="s">
        <v>1449</v>
      </c>
      <c r="G362" s="81" t="b">
        <v>0</v>
      </c>
      <c r="H362" s="81" t="b">
        <v>0</v>
      </c>
      <c r="I362" s="82"/>
      <c r="J362" s="81" t="b">
        <v>0</v>
      </c>
      <c r="K362" s="81" t="b">
        <v>0</v>
      </c>
      <c r="L362" s="82"/>
      <c r="M362" s="81" t="b">
        <v>0</v>
      </c>
      <c r="N362" s="81" t="b">
        <v>0</v>
      </c>
    </row>
    <row r="363" spans="1:14" ht="15">
      <c r="A363" s="87" t="s">
        <v>2140</v>
      </c>
      <c r="B363" s="87" t="s">
        <v>1980</v>
      </c>
      <c r="C363" s="81">
        <v>2</v>
      </c>
      <c r="D363" s="122">
        <v>0.002680238203176493</v>
      </c>
      <c r="E363" s="122">
        <v>2.466496903744401</v>
      </c>
      <c r="F363" s="81" t="s">
        <v>1449</v>
      </c>
      <c r="G363" s="81" t="b">
        <v>0</v>
      </c>
      <c r="H363" s="81" t="b">
        <v>0</v>
      </c>
      <c r="I363" s="82"/>
      <c r="J363" s="81" t="b">
        <v>0</v>
      </c>
      <c r="K363" s="81" t="b">
        <v>0</v>
      </c>
      <c r="L363" s="82"/>
      <c r="M363" s="81" t="b">
        <v>0</v>
      </c>
      <c r="N363" s="81" t="b">
        <v>0</v>
      </c>
    </row>
    <row r="364" spans="1:14" ht="15">
      <c r="A364" s="87" t="s">
        <v>1980</v>
      </c>
      <c r="B364" s="87" t="s">
        <v>2003</v>
      </c>
      <c r="C364" s="81">
        <v>2</v>
      </c>
      <c r="D364" s="122">
        <v>0.002680238203176493</v>
      </c>
      <c r="E364" s="122">
        <v>2.591435640352701</v>
      </c>
      <c r="F364" s="81" t="s">
        <v>1449</v>
      </c>
      <c r="G364" s="81" t="b">
        <v>0</v>
      </c>
      <c r="H364" s="81" t="b">
        <v>0</v>
      </c>
      <c r="I364" s="82"/>
      <c r="J364" s="81" t="b">
        <v>0</v>
      </c>
      <c r="K364" s="81" t="b">
        <v>0</v>
      </c>
      <c r="L364" s="82"/>
      <c r="M364" s="81" t="b">
        <v>0</v>
      </c>
      <c r="N364" s="81" t="b">
        <v>0</v>
      </c>
    </row>
    <row r="365" spans="1:14" ht="15">
      <c r="A365" s="87" t="s">
        <v>2003</v>
      </c>
      <c r="B365" s="87" t="s">
        <v>1941</v>
      </c>
      <c r="C365" s="81">
        <v>2</v>
      </c>
      <c r="D365" s="122">
        <v>0.002680238203176493</v>
      </c>
      <c r="E365" s="122">
        <v>2.2234588550581065</v>
      </c>
      <c r="F365" s="81" t="s">
        <v>1449</v>
      </c>
      <c r="G365" s="81" t="b">
        <v>0</v>
      </c>
      <c r="H365" s="81" t="b">
        <v>0</v>
      </c>
      <c r="I365" s="82"/>
      <c r="J365" s="81" t="b">
        <v>0</v>
      </c>
      <c r="K365" s="81" t="b">
        <v>0</v>
      </c>
      <c r="L365" s="82"/>
      <c r="M365" s="81" t="b">
        <v>0</v>
      </c>
      <c r="N365" s="81" t="b">
        <v>0</v>
      </c>
    </row>
    <row r="366" spans="1:14" ht="15">
      <c r="A366" s="87" t="s">
        <v>1941</v>
      </c>
      <c r="B366" s="87" t="s">
        <v>1935</v>
      </c>
      <c r="C366" s="81">
        <v>2</v>
      </c>
      <c r="D366" s="122">
        <v>0.002680238203176493</v>
      </c>
      <c r="E366" s="122">
        <v>1.7463376003384439</v>
      </c>
      <c r="F366" s="81" t="s">
        <v>1449</v>
      </c>
      <c r="G366" s="81" t="b">
        <v>0</v>
      </c>
      <c r="H366" s="81" t="b">
        <v>0</v>
      </c>
      <c r="I366" s="82"/>
      <c r="J366" s="81" t="b">
        <v>0</v>
      </c>
      <c r="K366" s="81" t="b">
        <v>0</v>
      </c>
      <c r="L366" s="82"/>
      <c r="M366" s="81" t="b">
        <v>0</v>
      </c>
      <c r="N366" s="81" t="b">
        <v>0</v>
      </c>
    </row>
    <row r="367" spans="1:14" ht="15">
      <c r="A367" s="87" t="s">
        <v>1935</v>
      </c>
      <c r="B367" s="87" t="s">
        <v>2004</v>
      </c>
      <c r="C367" s="81">
        <v>2</v>
      </c>
      <c r="D367" s="122">
        <v>0.002680238203176493</v>
      </c>
      <c r="E367" s="122">
        <v>1.9224288593941252</v>
      </c>
      <c r="F367" s="81" t="s">
        <v>1449</v>
      </c>
      <c r="G367" s="81" t="b">
        <v>0</v>
      </c>
      <c r="H367" s="81" t="b">
        <v>0</v>
      </c>
      <c r="I367" s="82"/>
      <c r="J367" s="81" t="b">
        <v>0</v>
      </c>
      <c r="K367" s="81" t="b">
        <v>0</v>
      </c>
      <c r="L367" s="82"/>
      <c r="M367" s="81" t="b">
        <v>0</v>
      </c>
      <c r="N367" s="81" t="b">
        <v>0</v>
      </c>
    </row>
    <row r="368" spans="1:14" ht="15">
      <c r="A368" s="87" t="s">
        <v>1900</v>
      </c>
      <c r="B368" s="87" t="s">
        <v>1926</v>
      </c>
      <c r="C368" s="81">
        <v>2</v>
      </c>
      <c r="D368" s="122">
        <v>0.002680238203176493</v>
      </c>
      <c r="E368" s="122">
        <v>1.5702463412827625</v>
      </c>
      <c r="F368" s="81" t="s">
        <v>1449</v>
      </c>
      <c r="G368" s="81" t="b">
        <v>0</v>
      </c>
      <c r="H368" s="81" t="b">
        <v>0</v>
      </c>
      <c r="I368" s="82"/>
      <c r="J368" s="81" t="b">
        <v>0</v>
      </c>
      <c r="K368" s="81" t="b">
        <v>0</v>
      </c>
      <c r="L368" s="82"/>
      <c r="M368" s="81" t="b">
        <v>0</v>
      </c>
      <c r="N368" s="81" t="b">
        <v>0</v>
      </c>
    </row>
    <row r="369" spans="1:14" ht="15">
      <c r="A369" s="87" t="s">
        <v>1926</v>
      </c>
      <c r="B369" s="87" t="s">
        <v>505</v>
      </c>
      <c r="C369" s="81">
        <v>2</v>
      </c>
      <c r="D369" s="122">
        <v>0.002680238203176493</v>
      </c>
      <c r="E369" s="122">
        <v>1.387315657696776</v>
      </c>
      <c r="F369" s="81" t="s">
        <v>1449</v>
      </c>
      <c r="G369" s="81" t="b">
        <v>0</v>
      </c>
      <c r="H369" s="81" t="b">
        <v>0</v>
      </c>
      <c r="I369" s="82"/>
      <c r="J369" s="81" t="b">
        <v>0</v>
      </c>
      <c r="K369" s="81" t="b">
        <v>0</v>
      </c>
      <c r="L369" s="82"/>
      <c r="M369" s="81" t="b">
        <v>0</v>
      </c>
      <c r="N369" s="81" t="b">
        <v>0</v>
      </c>
    </row>
    <row r="370" spans="1:14" ht="15">
      <c r="A370" s="87" t="s">
        <v>266</v>
      </c>
      <c r="B370" s="87" t="s">
        <v>1925</v>
      </c>
      <c r="C370" s="81">
        <v>2</v>
      </c>
      <c r="D370" s="122">
        <v>0.002680238203176493</v>
      </c>
      <c r="E370" s="122">
        <v>1.8644369124164384</v>
      </c>
      <c r="F370" s="81" t="s">
        <v>1449</v>
      </c>
      <c r="G370" s="81" t="b">
        <v>0</v>
      </c>
      <c r="H370" s="81" t="b">
        <v>0</v>
      </c>
      <c r="I370" s="82"/>
      <c r="J370" s="81" t="b">
        <v>1</v>
      </c>
      <c r="K370" s="81" t="b">
        <v>0</v>
      </c>
      <c r="L370" s="82"/>
      <c r="M370" s="81" t="b">
        <v>0</v>
      </c>
      <c r="N370" s="81" t="b">
        <v>0</v>
      </c>
    </row>
    <row r="371" spans="1:14" ht="15">
      <c r="A371" s="87" t="s">
        <v>505</v>
      </c>
      <c r="B371" s="87" t="s">
        <v>2136</v>
      </c>
      <c r="C371" s="81">
        <v>2</v>
      </c>
      <c r="D371" s="122">
        <v>0.002680238203176493</v>
      </c>
      <c r="E371" s="122">
        <v>2.027164209914138</v>
      </c>
      <c r="F371" s="81" t="s">
        <v>1449</v>
      </c>
      <c r="G371" s="81" t="b">
        <v>0</v>
      </c>
      <c r="H371" s="81" t="b">
        <v>0</v>
      </c>
      <c r="I371" s="82"/>
      <c r="J371" s="81" t="b">
        <v>0</v>
      </c>
      <c r="K371" s="81" t="b">
        <v>0</v>
      </c>
      <c r="L371" s="82"/>
      <c r="M371" s="81" t="b">
        <v>0</v>
      </c>
      <c r="N371" s="81" t="b">
        <v>0</v>
      </c>
    </row>
    <row r="372" spans="1:14" ht="15">
      <c r="A372" s="87" t="s">
        <v>1954</v>
      </c>
      <c r="B372" s="87" t="s">
        <v>1900</v>
      </c>
      <c r="C372" s="81">
        <v>2</v>
      </c>
      <c r="D372" s="122">
        <v>0.002680238203176493</v>
      </c>
      <c r="E372" s="122">
        <v>1.5914356403527006</v>
      </c>
      <c r="F372" s="81" t="s">
        <v>1449</v>
      </c>
      <c r="G372" s="81" t="b">
        <v>1</v>
      </c>
      <c r="H372" s="81" t="b">
        <v>0</v>
      </c>
      <c r="I372" s="82"/>
      <c r="J372" s="81" t="b">
        <v>0</v>
      </c>
      <c r="K372" s="81" t="b">
        <v>0</v>
      </c>
      <c r="L372" s="82"/>
      <c r="M372" s="81" t="b">
        <v>0</v>
      </c>
      <c r="N372" s="81" t="b">
        <v>0</v>
      </c>
    </row>
    <row r="373" spans="1:14" ht="15">
      <c r="A373" s="87" t="s">
        <v>1900</v>
      </c>
      <c r="B373" s="87" t="s">
        <v>2117</v>
      </c>
      <c r="C373" s="81">
        <v>2</v>
      </c>
      <c r="D373" s="122">
        <v>0.002680238203176493</v>
      </c>
      <c r="E373" s="122">
        <v>2.114314385633038</v>
      </c>
      <c r="F373" s="81" t="s">
        <v>1449</v>
      </c>
      <c r="G373" s="81" t="b">
        <v>0</v>
      </c>
      <c r="H373" s="81" t="b">
        <v>0</v>
      </c>
      <c r="I373" s="82"/>
      <c r="J373" s="81" t="b">
        <v>0</v>
      </c>
      <c r="K373" s="81" t="b">
        <v>0</v>
      </c>
      <c r="L373" s="82"/>
      <c r="M373" s="81" t="b">
        <v>0</v>
      </c>
      <c r="N373" s="81" t="b">
        <v>0</v>
      </c>
    </row>
    <row r="374" spans="1:14" ht="15">
      <c r="A374" s="87" t="s">
        <v>518</v>
      </c>
      <c r="B374" s="87" t="s">
        <v>1956</v>
      </c>
      <c r="C374" s="81">
        <v>2</v>
      </c>
      <c r="D374" s="122">
        <v>0.002680238203176493</v>
      </c>
      <c r="E374" s="122">
        <v>2.2904056446887195</v>
      </c>
      <c r="F374" s="81" t="s">
        <v>1449</v>
      </c>
      <c r="G374" s="81" t="b">
        <v>0</v>
      </c>
      <c r="H374" s="81" t="b">
        <v>0</v>
      </c>
      <c r="I374" s="82"/>
      <c r="J374" s="81" t="b">
        <v>0</v>
      </c>
      <c r="K374" s="81" t="b">
        <v>0</v>
      </c>
      <c r="L374" s="82"/>
      <c r="M374" s="81" t="b">
        <v>0</v>
      </c>
      <c r="N374" s="81" t="b">
        <v>0</v>
      </c>
    </row>
    <row r="375" spans="1:14" ht="15">
      <c r="A375" s="87" t="s">
        <v>1956</v>
      </c>
      <c r="B375" s="87" t="s">
        <v>2030</v>
      </c>
      <c r="C375" s="81">
        <v>2</v>
      </c>
      <c r="D375" s="122">
        <v>0.002680238203176493</v>
      </c>
      <c r="E375" s="122">
        <v>2.114314385633038</v>
      </c>
      <c r="F375" s="81" t="s">
        <v>1449</v>
      </c>
      <c r="G375" s="81" t="b">
        <v>0</v>
      </c>
      <c r="H375" s="81" t="b">
        <v>0</v>
      </c>
      <c r="I375" s="82"/>
      <c r="J375" s="81" t="b">
        <v>0</v>
      </c>
      <c r="K375" s="81" t="b">
        <v>0</v>
      </c>
      <c r="L375" s="82"/>
      <c r="M375" s="81" t="b">
        <v>0</v>
      </c>
      <c r="N375" s="81" t="b">
        <v>0</v>
      </c>
    </row>
    <row r="376" spans="1:14" ht="15">
      <c r="A376" s="87" t="s">
        <v>1897</v>
      </c>
      <c r="B376" s="87" t="s">
        <v>2109</v>
      </c>
      <c r="C376" s="81">
        <v>2</v>
      </c>
      <c r="D376" s="122">
        <v>0.002680238203176493</v>
      </c>
      <c r="E376" s="122">
        <v>1.8924656360166818</v>
      </c>
      <c r="F376" s="81" t="s">
        <v>1449</v>
      </c>
      <c r="G376" s="81" t="b">
        <v>0</v>
      </c>
      <c r="H376" s="81" t="b">
        <v>0</v>
      </c>
      <c r="I376" s="82"/>
      <c r="J376" s="81" t="b">
        <v>0</v>
      </c>
      <c r="K376" s="81" t="b">
        <v>1</v>
      </c>
      <c r="L376" s="82"/>
      <c r="M376" s="81" t="b">
        <v>0</v>
      </c>
      <c r="N376" s="81" t="b">
        <v>0</v>
      </c>
    </row>
    <row r="377" spans="1:14" ht="15">
      <c r="A377" s="87" t="s">
        <v>2109</v>
      </c>
      <c r="B377" s="87" t="s">
        <v>2110</v>
      </c>
      <c r="C377" s="81">
        <v>2</v>
      </c>
      <c r="D377" s="122">
        <v>0.002680238203176493</v>
      </c>
      <c r="E377" s="122">
        <v>2.767526899408382</v>
      </c>
      <c r="F377" s="81" t="s">
        <v>1449</v>
      </c>
      <c r="G377" s="81" t="b">
        <v>0</v>
      </c>
      <c r="H377" s="81" t="b">
        <v>1</v>
      </c>
      <c r="I377" s="82"/>
      <c r="J377" s="81" t="b">
        <v>0</v>
      </c>
      <c r="K377" s="81" t="b">
        <v>0</v>
      </c>
      <c r="L377" s="82"/>
      <c r="M377" s="81" t="b">
        <v>0</v>
      </c>
      <c r="N377" s="81" t="b">
        <v>0</v>
      </c>
    </row>
    <row r="378" spans="1:14" ht="15">
      <c r="A378" s="87" t="s">
        <v>2110</v>
      </c>
      <c r="B378" s="87" t="s">
        <v>2111</v>
      </c>
      <c r="C378" s="81">
        <v>2</v>
      </c>
      <c r="D378" s="122">
        <v>0.002680238203176493</v>
      </c>
      <c r="E378" s="122">
        <v>2.767526899408382</v>
      </c>
      <c r="F378" s="81" t="s">
        <v>1449</v>
      </c>
      <c r="G378" s="81" t="b">
        <v>0</v>
      </c>
      <c r="H378" s="81" t="b">
        <v>0</v>
      </c>
      <c r="I378" s="82"/>
      <c r="J378" s="81" t="b">
        <v>0</v>
      </c>
      <c r="K378" s="81" t="b">
        <v>0</v>
      </c>
      <c r="L378" s="82"/>
      <c r="M378" s="81" t="b">
        <v>0</v>
      </c>
      <c r="N378" s="81" t="b">
        <v>0</v>
      </c>
    </row>
    <row r="379" spans="1:14" ht="15">
      <c r="A379" s="87" t="s">
        <v>2111</v>
      </c>
      <c r="B379" s="87" t="s">
        <v>2112</v>
      </c>
      <c r="C379" s="81">
        <v>2</v>
      </c>
      <c r="D379" s="122">
        <v>0.002680238203176493</v>
      </c>
      <c r="E379" s="122">
        <v>2.767526899408382</v>
      </c>
      <c r="F379" s="81" t="s">
        <v>1449</v>
      </c>
      <c r="G379" s="81" t="b">
        <v>0</v>
      </c>
      <c r="H379" s="81" t="b">
        <v>0</v>
      </c>
      <c r="I379" s="82"/>
      <c r="J379" s="81" t="b">
        <v>0</v>
      </c>
      <c r="K379" s="81" t="b">
        <v>0</v>
      </c>
      <c r="L379" s="82"/>
      <c r="M379" s="81" t="b">
        <v>0</v>
      </c>
      <c r="N379" s="81" t="b">
        <v>0</v>
      </c>
    </row>
    <row r="380" spans="1:14" ht="15">
      <c r="A380" s="87" t="s">
        <v>2112</v>
      </c>
      <c r="B380" s="87" t="s">
        <v>1995</v>
      </c>
      <c r="C380" s="81">
        <v>2</v>
      </c>
      <c r="D380" s="122">
        <v>0.002680238203176493</v>
      </c>
      <c r="E380" s="122">
        <v>2.466496903744401</v>
      </c>
      <c r="F380" s="81" t="s">
        <v>1449</v>
      </c>
      <c r="G380" s="81" t="b">
        <v>0</v>
      </c>
      <c r="H380" s="81" t="b">
        <v>0</v>
      </c>
      <c r="I380" s="82"/>
      <c r="J380" s="81" t="b">
        <v>0</v>
      </c>
      <c r="K380" s="81" t="b">
        <v>0</v>
      </c>
      <c r="L380" s="82"/>
      <c r="M380" s="81" t="b">
        <v>0</v>
      </c>
      <c r="N380" s="81" t="b">
        <v>0</v>
      </c>
    </row>
    <row r="381" spans="1:14" ht="15">
      <c r="A381" s="87" t="s">
        <v>1995</v>
      </c>
      <c r="B381" s="87" t="s">
        <v>2113</v>
      </c>
      <c r="C381" s="81">
        <v>2</v>
      </c>
      <c r="D381" s="122">
        <v>0.002680238203176493</v>
      </c>
      <c r="E381" s="122">
        <v>2.466496903744401</v>
      </c>
      <c r="F381" s="81" t="s">
        <v>1449</v>
      </c>
      <c r="G381" s="81" t="b">
        <v>0</v>
      </c>
      <c r="H381" s="81" t="b">
        <v>0</v>
      </c>
      <c r="I381" s="82"/>
      <c r="J381" s="81" t="b">
        <v>0</v>
      </c>
      <c r="K381" s="81" t="b">
        <v>0</v>
      </c>
      <c r="L381" s="82"/>
      <c r="M381" s="81" t="b">
        <v>0</v>
      </c>
      <c r="N381" s="81" t="b">
        <v>0</v>
      </c>
    </row>
    <row r="382" spans="1:14" ht="15">
      <c r="A382" s="87" t="s">
        <v>2113</v>
      </c>
      <c r="B382" s="87" t="s">
        <v>1897</v>
      </c>
      <c r="C382" s="81">
        <v>2</v>
      </c>
      <c r="D382" s="122">
        <v>0.002680238203176493</v>
      </c>
      <c r="E382" s="122">
        <v>1.8644369124164384</v>
      </c>
      <c r="F382" s="81" t="s">
        <v>1449</v>
      </c>
      <c r="G382" s="81" t="b">
        <v>0</v>
      </c>
      <c r="H382" s="81" t="b">
        <v>0</v>
      </c>
      <c r="I382" s="82"/>
      <c r="J382" s="81" t="b">
        <v>0</v>
      </c>
      <c r="K382" s="81" t="b">
        <v>0</v>
      </c>
      <c r="L382" s="82"/>
      <c r="M382" s="81" t="b">
        <v>0</v>
      </c>
      <c r="N382" s="81" t="b">
        <v>0</v>
      </c>
    </row>
    <row r="383" spans="1:14" ht="15">
      <c r="A383" s="87" t="s">
        <v>1897</v>
      </c>
      <c r="B383" s="87" t="s">
        <v>2114</v>
      </c>
      <c r="C383" s="81">
        <v>2</v>
      </c>
      <c r="D383" s="122">
        <v>0.002680238203176493</v>
      </c>
      <c r="E383" s="122">
        <v>1.8924656360166818</v>
      </c>
      <c r="F383" s="81" t="s">
        <v>1449</v>
      </c>
      <c r="G383" s="81" t="b">
        <v>0</v>
      </c>
      <c r="H383" s="81" t="b">
        <v>0</v>
      </c>
      <c r="I383" s="82"/>
      <c r="J383" s="81" t="b">
        <v>0</v>
      </c>
      <c r="K383" s="81" t="b">
        <v>0</v>
      </c>
      <c r="L383" s="82"/>
      <c r="M383" s="81" t="b">
        <v>0</v>
      </c>
      <c r="N383" s="81" t="b">
        <v>0</v>
      </c>
    </row>
    <row r="384" spans="1:14" ht="15">
      <c r="A384" s="87" t="s">
        <v>2114</v>
      </c>
      <c r="B384" s="87" t="s">
        <v>1996</v>
      </c>
      <c r="C384" s="81">
        <v>2</v>
      </c>
      <c r="D384" s="122">
        <v>0.002680238203176493</v>
      </c>
      <c r="E384" s="122">
        <v>2.466496903744401</v>
      </c>
      <c r="F384" s="81" t="s">
        <v>1449</v>
      </c>
      <c r="G384" s="81" t="b">
        <v>0</v>
      </c>
      <c r="H384" s="81" t="b">
        <v>0</v>
      </c>
      <c r="I384" s="82"/>
      <c r="J384" s="81" t="b">
        <v>0</v>
      </c>
      <c r="K384" s="81" t="b">
        <v>0</v>
      </c>
      <c r="L384" s="82"/>
      <c r="M384" s="81" t="b">
        <v>0</v>
      </c>
      <c r="N384" s="81" t="b">
        <v>0</v>
      </c>
    </row>
    <row r="385" spans="1:14" ht="15">
      <c r="A385" s="87" t="s">
        <v>1992</v>
      </c>
      <c r="B385" s="87" t="s">
        <v>2022</v>
      </c>
      <c r="C385" s="81">
        <v>2</v>
      </c>
      <c r="D385" s="122">
        <v>0.002680238203176493</v>
      </c>
      <c r="E385" s="122">
        <v>2.2904056446887195</v>
      </c>
      <c r="F385" s="81" t="s">
        <v>1449</v>
      </c>
      <c r="G385" s="81" t="b">
        <v>1</v>
      </c>
      <c r="H385" s="81" t="b">
        <v>0</v>
      </c>
      <c r="I385" s="82"/>
      <c r="J385" s="81" t="b">
        <v>0</v>
      </c>
      <c r="K385" s="81" t="b">
        <v>0</v>
      </c>
      <c r="L385" s="82"/>
      <c r="M385" s="81" t="b">
        <v>0</v>
      </c>
      <c r="N385" s="81" t="b">
        <v>0</v>
      </c>
    </row>
    <row r="386" spans="1:14" ht="15">
      <c r="A386" s="87" t="s">
        <v>267</v>
      </c>
      <c r="B386" s="87" t="s">
        <v>1934</v>
      </c>
      <c r="C386" s="81">
        <v>2</v>
      </c>
      <c r="D386" s="122">
        <v>0.002680238203176493</v>
      </c>
      <c r="E386" s="122">
        <v>1.9224288593941252</v>
      </c>
      <c r="F386" s="81" t="s">
        <v>1449</v>
      </c>
      <c r="G386" s="81" t="b">
        <v>0</v>
      </c>
      <c r="H386" s="81" t="b">
        <v>0</v>
      </c>
      <c r="I386" s="82"/>
      <c r="J386" s="81" t="b">
        <v>1</v>
      </c>
      <c r="K386" s="81" t="b">
        <v>0</v>
      </c>
      <c r="L386" s="82"/>
      <c r="M386" s="81" t="b">
        <v>0</v>
      </c>
      <c r="N386" s="81" t="b">
        <v>0</v>
      </c>
    </row>
    <row r="387" spans="1:14" ht="15">
      <c r="A387" s="87" t="s">
        <v>250</v>
      </c>
      <c r="B387" s="87" t="s">
        <v>1993</v>
      </c>
      <c r="C387" s="81">
        <v>2</v>
      </c>
      <c r="D387" s="122">
        <v>0.002680238203176493</v>
      </c>
      <c r="E387" s="122">
        <v>1.4664969037444007</v>
      </c>
      <c r="F387" s="81" t="s">
        <v>1449</v>
      </c>
      <c r="G387" s="81" t="b">
        <v>0</v>
      </c>
      <c r="H387" s="81" t="b">
        <v>0</v>
      </c>
      <c r="I387" s="82"/>
      <c r="J387" s="81" t="b">
        <v>0</v>
      </c>
      <c r="K387" s="81" t="b">
        <v>0</v>
      </c>
      <c r="L387" s="82"/>
      <c r="M387" s="81" t="b">
        <v>0</v>
      </c>
      <c r="N387" s="81" t="b">
        <v>0</v>
      </c>
    </row>
    <row r="388" spans="1:14" ht="15">
      <c r="A388" s="87" t="s">
        <v>1993</v>
      </c>
      <c r="B388" s="87" t="s">
        <v>1922</v>
      </c>
      <c r="C388" s="81">
        <v>2</v>
      </c>
      <c r="D388" s="122">
        <v>0.002680238203176493</v>
      </c>
      <c r="E388" s="122">
        <v>1.8644369124164384</v>
      </c>
      <c r="F388" s="81" t="s">
        <v>1449</v>
      </c>
      <c r="G388" s="81" t="b">
        <v>0</v>
      </c>
      <c r="H388" s="81" t="b">
        <v>0</v>
      </c>
      <c r="I388" s="82"/>
      <c r="J388" s="81" t="b">
        <v>0</v>
      </c>
      <c r="K388" s="81" t="b">
        <v>0</v>
      </c>
      <c r="L388" s="82"/>
      <c r="M388" s="81" t="b">
        <v>0</v>
      </c>
      <c r="N388" s="81" t="b">
        <v>0</v>
      </c>
    </row>
    <row r="389" spans="1:14" ht="15">
      <c r="A389" s="87" t="s">
        <v>1923</v>
      </c>
      <c r="B389" s="87" t="s">
        <v>2023</v>
      </c>
      <c r="C389" s="81">
        <v>2</v>
      </c>
      <c r="D389" s="122">
        <v>0.002680238203176493</v>
      </c>
      <c r="E389" s="122">
        <v>2.591435640352701</v>
      </c>
      <c r="F389" s="81" t="s">
        <v>1449</v>
      </c>
      <c r="G389" s="81" t="b">
        <v>0</v>
      </c>
      <c r="H389" s="81" t="b">
        <v>0</v>
      </c>
      <c r="I389" s="82"/>
      <c r="J389" s="81" t="b">
        <v>0</v>
      </c>
      <c r="K389" s="81" t="b">
        <v>0</v>
      </c>
      <c r="L389" s="82"/>
      <c r="M389" s="81" t="b">
        <v>0</v>
      </c>
      <c r="N389" s="81" t="b">
        <v>0</v>
      </c>
    </row>
    <row r="390" spans="1:14" ht="15">
      <c r="A390" s="87" t="s">
        <v>250</v>
      </c>
      <c r="B390" s="87" t="s">
        <v>1925</v>
      </c>
      <c r="C390" s="81">
        <v>2</v>
      </c>
      <c r="D390" s="122">
        <v>0.002680238203176493</v>
      </c>
      <c r="E390" s="122">
        <v>1.1654669080804194</v>
      </c>
      <c r="F390" s="81" t="s">
        <v>1449</v>
      </c>
      <c r="G390" s="81" t="b">
        <v>0</v>
      </c>
      <c r="H390" s="81" t="b">
        <v>0</v>
      </c>
      <c r="I390" s="82"/>
      <c r="J390" s="81" t="b">
        <v>1</v>
      </c>
      <c r="K390" s="81" t="b">
        <v>0</v>
      </c>
      <c r="L390" s="82"/>
      <c r="M390" s="81" t="b">
        <v>0</v>
      </c>
      <c r="N390" s="81" t="b">
        <v>0</v>
      </c>
    </row>
    <row r="391" spans="1:14" ht="15">
      <c r="A391" s="87" t="s">
        <v>1960</v>
      </c>
      <c r="B391" s="87" t="s">
        <v>1956</v>
      </c>
      <c r="C391" s="81">
        <v>2</v>
      </c>
      <c r="D391" s="122">
        <v>0.0031539282042213103</v>
      </c>
      <c r="E391" s="122">
        <v>1.813284389969057</v>
      </c>
      <c r="F391" s="81" t="s">
        <v>1449</v>
      </c>
      <c r="G391" s="81" t="b">
        <v>0</v>
      </c>
      <c r="H391" s="81" t="b">
        <v>0</v>
      </c>
      <c r="I391" s="82"/>
      <c r="J391" s="81" t="b">
        <v>0</v>
      </c>
      <c r="K391" s="81" t="b">
        <v>0</v>
      </c>
      <c r="L391" s="82"/>
      <c r="M391" s="81" t="b">
        <v>0</v>
      </c>
      <c r="N391" s="81" t="b">
        <v>0</v>
      </c>
    </row>
    <row r="392" spans="1:14" ht="15">
      <c r="A392" s="87" t="s">
        <v>1956</v>
      </c>
      <c r="B392" s="87" t="s">
        <v>1897</v>
      </c>
      <c r="C392" s="81">
        <v>2</v>
      </c>
      <c r="D392" s="122">
        <v>0.0031539282042213103</v>
      </c>
      <c r="E392" s="122">
        <v>1.387315657696776</v>
      </c>
      <c r="F392" s="81" t="s">
        <v>1449</v>
      </c>
      <c r="G392" s="81" t="b">
        <v>0</v>
      </c>
      <c r="H392" s="81" t="b">
        <v>0</v>
      </c>
      <c r="I392" s="82"/>
      <c r="J392" s="81" t="b">
        <v>0</v>
      </c>
      <c r="K392" s="81" t="b">
        <v>0</v>
      </c>
      <c r="L392" s="82"/>
      <c r="M392" s="81" t="b">
        <v>0</v>
      </c>
      <c r="N392" s="81" t="b">
        <v>0</v>
      </c>
    </row>
    <row r="393" spans="1:14" ht="15">
      <c r="A393" s="87" t="s">
        <v>1895</v>
      </c>
      <c r="B393" s="87" t="s">
        <v>1898</v>
      </c>
      <c r="C393" s="81">
        <v>2</v>
      </c>
      <c r="D393" s="122">
        <v>0.002680238203176493</v>
      </c>
      <c r="E393" s="122">
        <v>2.114314385633038</v>
      </c>
      <c r="F393" s="81" t="s">
        <v>1449</v>
      </c>
      <c r="G393" s="81" t="b">
        <v>0</v>
      </c>
      <c r="H393" s="81" t="b">
        <v>0</v>
      </c>
      <c r="I393" s="82"/>
      <c r="J393" s="81" t="b">
        <v>0</v>
      </c>
      <c r="K393" s="81" t="b">
        <v>0</v>
      </c>
      <c r="L393" s="82"/>
      <c r="M393" s="81" t="b">
        <v>0</v>
      </c>
      <c r="N393" s="81" t="b">
        <v>0</v>
      </c>
    </row>
    <row r="394" spans="1:14" ht="15">
      <c r="A394" s="87" t="s">
        <v>2150</v>
      </c>
      <c r="B394" s="87" t="s">
        <v>1939</v>
      </c>
      <c r="C394" s="81">
        <v>2</v>
      </c>
      <c r="D394" s="122">
        <v>0.002680238203176493</v>
      </c>
      <c r="E394" s="122">
        <v>2.2904056446887195</v>
      </c>
      <c r="F394" s="81" t="s">
        <v>1449</v>
      </c>
      <c r="G394" s="81" t="b">
        <v>0</v>
      </c>
      <c r="H394" s="81" t="b">
        <v>0</v>
      </c>
      <c r="I394" s="82"/>
      <c r="J394" s="81" t="b">
        <v>0</v>
      </c>
      <c r="K394" s="81" t="b">
        <v>0</v>
      </c>
      <c r="L394" s="82"/>
      <c r="M394" s="81" t="b">
        <v>0</v>
      </c>
      <c r="N394" s="81" t="b">
        <v>0</v>
      </c>
    </row>
    <row r="395" spans="1:14" ht="15">
      <c r="A395" s="87" t="s">
        <v>509</v>
      </c>
      <c r="B395" s="87" t="s">
        <v>2153</v>
      </c>
      <c r="C395" s="81">
        <v>2</v>
      </c>
      <c r="D395" s="122">
        <v>0.002680238203176493</v>
      </c>
      <c r="E395" s="122">
        <v>1.6706168864003255</v>
      </c>
      <c r="F395" s="81" t="s">
        <v>1449</v>
      </c>
      <c r="G395" s="81" t="b">
        <v>0</v>
      </c>
      <c r="H395" s="81" t="b">
        <v>0</v>
      </c>
      <c r="I395" s="82"/>
      <c r="J395" s="81" t="b">
        <v>0</v>
      </c>
      <c r="K395" s="81" t="b">
        <v>0</v>
      </c>
      <c r="L395" s="82"/>
      <c r="M395" s="81" t="b">
        <v>0</v>
      </c>
      <c r="N395" s="81" t="b">
        <v>0</v>
      </c>
    </row>
    <row r="396" spans="1:14" ht="15">
      <c r="A396" s="87" t="s">
        <v>250</v>
      </c>
      <c r="B396" s="87" t="s">
        <v>251</v>
      </c>
      <c r="C396" s="81">
        <v>2</v>
      </c>
      <c r="D396" s="122">
        <v>0.002680238203176493</v>
      </c>
      <c r="E396" s="122">
        <v>1.4664969037444007</v>
      </c>
      <c r="F396" s="81" t="s">
        <v>1449</v>
      </c>
      <c r="G396" s="81" t="b">
        <v>0</v>
      </c>
      <c r="H396" s="81" t="b">
        <v>0</v>
      </c>
      <c r="I396" s="82"/>
      <c r="J396" s="81" t="b">
        <v>0</v>
      </c>
      <c r="K396" s="81" t="b">
        <v>0</v>
      </c>
      <c r="L396" s="82"/>
      <c r="M396" s="81" t="b">
        <v>0</v>
      </c>
      <c r="N396" s="81" t="b">
        <v>0</v>
      </c>
    </row>
    <row r="397" spans="1:14" ht="15">
      <c r="A397" s="87" t="s">
        <v>250</v>
      </c>
      <c r="B397" s="87" t="s">
        <v>300</v>
      </c>
      <c r="C397" s="81">
        <v>2</v>
      </c>
      <c r="D397" s="122">
        <v>0.002680238203176493</v>
      </c>
      <c r="E397" s="122">
        <v>1.2904056446887195</v>
      </c>
      <c r="F397" s="81" t="s">
        <v>1449</v>
      </c>
      <c r="G397" s="81" t="b">
        <v>0</v>
      </c>
      <c r="H397" s="81" t="b">
        <v>0</v>
      </c>
      <c r="I397" s="82"/>
      <c r="J397" s="81" t="b">
        <v>0</v>
      </c>
      <c r="K397" s="81" t="b">
        <v>0</v>
      </c>
      <c r="L397" s="82"/>
      <c r="M397" s="81" t="b">
        <v>0</v>
      </c>
      <c r="N397" s="81" t="b">
        <v>0</v>
      </c>
    </row>
    <row r="398" spans="1:14" ht="15">
      <c r="A398" s="87" t="s">
        <v>300</v>
      </c>
      <c r="B398" s="87" t="s">
        <v>1922</v>
      </c>
      <c r="C398" s="81">
        <v>2</v>
      </c>
      <c r="D398" s="122">
        <v>0.002680238203176493</v>
      </c>
      <c r="E398" s="122">
        <v>1.6883456533607573</v>
      </c>
      <c r="F398" s="81" t="s">
        <v>1449</v>
      </c>
      <c r="G398" s="81" t="b">
        <v>0</v>
      </c>
      <c r="H398" s="81" t="b">
        <v>0</v>
      </c>
      <c r="I398" s="82"/>
      <c r="J398" s="81" t="b">
        <v>0</v>
      </c>
      <c r="K398" s="81" t="b">
        <v>0</v>
      </c>
      <c r="L398" s="82"/>
      <c r="M398" s="81" t="b">
        <v>0</v>
      </c>
      <c r="N398" s="81" t="b">
        <v>0</v>
      </c>
    </row>
    <row r="399" spans="1:14" ht="15">
      <c r="A399" s="87" t="s">
        <v>1567</v>
      </c>
      <c r="B399" s="87" t="s">
        <v>1566</v>
      </c>
      <c r="C399" s="81">
        <v>3</v>
      </c>
      <c r="D399" s="122">
        <v>0.01171300655702812</v>
      </c>
      <c r="E399" s="122">
        <v>0.9700367766225568</v>
      </c>
      <c r="F399" s="81" t="s">
        <v>1451</v>
      </c>
      <c r="G399" s="81" t="b">
        <v>0</v>
      </c>
      <c r="H399" s="81" t="b">
        <v>0</v>
      </c>
      <c r="I399" s="82"/>
      <c r="J399" s="81" t="b">
        <v>0</v>
      </c>
      <c r="K399" s="81" t="b">
        <v>0</v>
      </c>
      <c r="L399" s="82"/>
      <c r="M399" s="81" t="b">
        <v>0</v>
      </c>
      <c r="N399" s="81" t="b">
        <v>0</v>
      </c>
    </row>
    <row r="400" spans="1:14" ht="15">
      <c r="A400" s="87" t="s">
        <v>1565</v>
      </c>
      <c r="B400" s="87" t="s">
        <v>1564</v>
      </c>
      <c r="C400" s="81">
        <v>3</v>
      </c>
      <c r="D400" s="122">
        <v>0.01171300655702812</v>
      </c>
      <c r="E400" s="122">
        <v>0.9700367766225568</v>
      </c>
      <c r="F400" s="81" t="s">
        <v>1451</v>
      </c>
      <c r="G400" s="81" t="b">
        <v>0</v>
      </c>
      <c r="H400" s="81" t="b">
        <v>0</v>
      </c>
      <c r="I400" s="82"/>
      <c r="J400" s="81" t="b">
        <v>0</v>
      </c>
      <c r="K400" s="81" t="b">
        <v>0</v>
      </c>
      <c r="L400" s="82"/>
      <c r="M400" s="81" t="b">
        <v>0</v>
      </c>
      <c r="N400" s="81" t="b">
        <v>0</v>
      </c>
    </row>
    <row r="401" spans="1:14" ht="15">
      <c r="A401" s="87" t="s">
        <v>1566</v>
      </c>
      <c r="B401" s="87" t="s">
        <v>1565</v>
      </c>
      <c r="C401" s="81">
        <v>2</v>
      </c>
      <c r="D401" s="122">
        <v>0.018814374728998825</v>
      </c>
      <c r="E401" s="122">
        <v>0.7939455175668756</v>
      </c>
      <c r="F401" s="81" t="s">
        <v>1451</v>
      </c>
      <c r="G401" s="81" t="b">
        <v>0</v>
      </c>
      <c r="H401" s="81" t="b">
        <v>0</v>
      </c>
      <c r="I401" s="82"/>
      <c r="J401" s="81" t="b">
        <v>0</v>
      </c>
      <c r="K401" s="81" t="b">
        <v>0</v>
      </c>
      <c r="L401" s="82"/>
      <c r="M401" s="81" t="b">
        <v>0</v>
      </c>
      <c r="N401" s="81" t="b">
        <v>0</v>
      </c>
    </row>
    <row r="402" spans="1:14" ht="15">
      <c r="A402" s="87" t="s">
        <v>1917</v>
      </c>
      <c r="B402" s="87" t="s">
        <v>1903</v>
      </c>
      <c r="C402" s="81">
        <v>2</v>
      </c>
      <c r="D402" s="122">
        <v>0.018814374728998825</v>
      </c>
      <c r="E402" s="122">
        <v>1.146128035678238</v>
      </c>
      <c r="F402" s="81" t="s">
        <v>1451</v>
      </c>
      <c r="G402" s="81" t="b">
        <v>0</v>
      </c>
      <c r="H402" s="81" t="b">
        <v>0</v>
      </c>
      <c r="I402" s="82"/>
      <c r="J402" s="81" t="b">
        <v>0</v>
      </c>
      <c r="K402" s="81" t="b">
        <v>0</v>
      </c>
      <c r="L402" s="82"/>
      <c r="M402" s="81" t="b">
        <v>0</v>
      </c>
      <c r="N402" s="81" t="b">
        <v>0</v>
      </c>
    </row>
    <row r="403" spans="1:14" ht="15">
      <c r="A403" s="87" t="s">
        <v>291</v>
      </c>
      <c r="B403" s="87" t="s">
        <v>290</v>
      </c>
      <c r="C403" s="81">
        <v>2</v>
      </c>
      <c r="D403" s="122">
        <v>0.007579809688991193</v>
      </c>
      <c r="E403" s="122">
        <v>1.2218487496163564</v>
      </c>
      <c r="F403" s="81" t="s">
        <v>1452</v>
      </c>
      <c r="G403" s="81" t="b">
        <v>0</v>
      </c>
      <c r="H403" s="81" t="b">
        <v>0</v>
      </c>
      <c r="I403" s="82"/>
      <c r="J403" s="81" t="b">
        <v>0</v>
      </c>
      <c r="K403" s="81" t="b">
        <v>0</v>
      </c>
      <c r="L403" s="82"/>
      <c r="M403" s="81" t="b">
        <v>0</v>
      </c>
      <c r="N403" s="81" t="b">
        <v>0</v>
      </c>
    </row>
    <row r="404" spans="1:14" ht="15">
      <c r="A404" s="87" t="s">
        <v>2235</v>
      </c>
      <c r="B404" s="87" t="s">
        <v>2003</v>
      </c>
      <c r="C404" s="81">
        <v>2</v>
      </c>
      <c r="D404" s="122">
        <v>0.007579809688991193</v>
      </c>
      <c r="E404" s="122">
        <v>1.6989700043360187</v>
      </c>
      <c r="F404" s="81" t="s">
        <v>1452</v>
      </c>
      <c r="G404" s="81" t="b">
        <v>0</v>
      </c>
      <c r="H404" s="81" t="b">
        <v>0</v>
      </c>
      <c r="I404" s="82"/>
      <c r="J404" s="81" t="b">
        <v>0</v>
      </c>
      <c r="K404" s="81" t="b">
        <v>0</v>
      </c>
      <c r="L404" s="82"/>
      <c r="M404" s="81" t="b">
        <v>0</v>
      </c>
      <c r="N404" s="81" t="b">
        <v>0</v>
      </c>
    </row>
    <row r="405" spans="1:14" ht="15">
      <c r="A405" s="87" t="s">
        <v>1923</v>
      </c>
      <c r="B405" s="87" t="s">
        <v>1917</v>
      </c>
      <c r="C405" s="81">
        <v>2</v>
      </c>
      <c r="D405" s="122">
        <v>0.007579809688991193</v>
      </c>
      <c r="E405" s="122">
        <v>1.5228787452803376</v>
      </c>
      <c r="F405" s="81" t="s">
        <v>1452</v>
      </c>
      <c r="G405" s="81" t="b">
        <v>0</v>
      </c>
      <c r="H405" s="81" t="b">
        <v>0</v>
      </c>
      <c r="I405" s="82"/>
      <c r="J405" s="81" t="b">
        <v>0</v>
      </c>
      <c r="K405" s="81" t="b">
        <v>0</v>
      </c>
      <c r="L405" s="82"/>
      <c r="M405" s="81" t="b">
        <v>0</v>
      </c>
      <c r="N405" s="81" t="b">
        <v>0</v>
      </c>
    </row>
    <row r="406" spans="1:14" ht="15">
      <c r="A406" s="87" t="s">
        <v>493</v>
      </c>
      <c r="B406" s="87" t="s">
        <v>271</v>
      </c>
      <c r="C406" s="81">
        <v>18</v>
      </c>
      <c r="D406" s="122">
        <v>0</v>
      </c>
      <c r="E406" s="122">
        <v>1.2092596223083358</v>
      </c>
      <c r="F406" s="81" t="s">
        <v>1453</v>
      </c>
      <c r="G406" s="81" t="b">
        <v>0</v>
      </c>
      <c r="H406" s="81" t="b">
        <v>0</v>
      </c>
      <c r="I406" s="82"/>
      <c r="J406" s="81" t="b">
        <v>0</v>
      </c>
      <c r="K406" s="81" t="b">
        <v>0</v>
      </c>
      <c r="L406" s="82"/>
      <c r="M406" s="81" t="b">
        <v>0</v>
      </c>
      <c r="N406" s="81" t="b">
        <v>0</v>
      </c>
    </row>
    <row r="407" spans="1:14" ht="15">
      <c r="A407" s="87" t="s">
        <v>1895</v>
      </c>
      <c r="B407" s="87" t="s">
        <v>1899</v>
      </c>
      <c r="C407" s="81">
        <v>13</v>
      </c>
      <c r="D407" s="122">
        <v>0.0051320642076930195</v>
      </c>
      <c r="E407" s="122">
        <v>1.252725316089426</v>
      </c>
      <c r="F407" s="81" t="s">
        <v>1453</v>
      </c>
      <c r="G407" s="81" t="b">
        <v>0</v>
      </c>
      <c r="H407" s="81" t="b">
        <v>0</v>
      </c>
      <c r="I407" s="82"/>
      <c r="J407" s="81" t="b">
        <v>0</v>
      </c>
      <c r="K407" s="81" t="b">
        <v>0</v>
      </c>
      <c r="L407" s="82"/>
      <c r="M407" s="81" t="b">
        <v>0</v>
      </c>
      <c r="N407" s="81" t="b">
        <v>0</v>
      </c>
    </row>
    <row r="408" spans="1:14" ht="15">
      <c r="A408" s="87" t="s">
        <v>1906</v>
      </c>
      <c r="B408" s="87" t="s">
        <v>1900</v>
      </c>
      <c r="C408" s="81">
        <v>13</v>
      </c>
      <c r="D408" s="122">
        <v>0.0051320642076930195</v>
      </c>
      <c r="E408" s="122">
        <v>1.4175355647354184</v>
      </c>
      <c r="F408" s="81" t="s">
        <v>1453</v>
      </c>
      <c r="G408" s="81" t="b">
        <v>0</v>
      </c>
      <c r="H408" s="81" t="b">
        <v>0</v>
      </c>
      <c r="I408" s="82"/>
      <c r="J408" s="81" t="b">
        <v>0</v>
      </c>
      <c r="K408" s="81" t="b">
        <v>0</v>
      </c>
      <c r="L408" s="82"/>
      <c r="M408" s="81" t="b">
        <v>0</v>
      </c>
      <c r="N408" s="81" t="b">
        <v>0</v>
      </c>
    </row>
    <row r="409" spans="1:14" ht="15">
      <c r="A409" s="87" t="s">
        <v>1898</v>
      </c>
      <c r="B409" s="87" t="s">
        <v>1897</v>
      </c>
      <c r="C409" s="81">
        <v>11</v>
      </c>
      <c r="D409" s="122">
        <v>0.006571726311161708</v>
      </c>
      <c r="E409" s="122">
        <v>1.3010299956639813</v>
      </c>
      <c r="F409" s="81" t="s">
        <v>1453</v>
      </c>
      <c r="G409" s="81" t="b">
        <v>0</v>
      </c>
      <c r="H409" s="81" t="b">
        <v>0</v>
      </c>
      <c r="I409" s="82"/>
      <c r="J409" s="81" t="b">
        <v>0</v>
      </c>
      <c r="K409" s="81" t="b">
        <v>0</v>
      </c>
      <c r="L409" s="82"/>
      <c r="M409" s="81" t="b">
        <v>0</v>
      </c>
      <c r="N409" s="81" t="b">
        <v>0</v>
      </c>
    </row>
    <row r="410" spans="1:14" ht="15">
      <c r="A410" s="87" t="s">
        <v>1897</v>
      </c>
      <c r="B410" s="87" t="s">
        <v>1895</v>
      </c>
      <c r="C410" s="81">
        <v>11</v>
      </c>
      <c r="D410" s="122">
        <v>0.006571726311161708</v>
      </c>
      <c r="E410" s="122">
        <v>1.3273589343863303</v>
      </c>
      <c r="F410" s="81" t="s">
        <v>1453</v>
      </c>
      <c r="G410" s="81" t="b">
        <v>0</v>
      </c>
      <c r="H410" s="81" t="b">
        <v>0</v>
      </c>
      <c r="I410" s="82"/>
      <c r="J410" s="81" t="b">
        <v>0</v>
      </c>
      <c r="K410" s="81" t="b">
        <v>0</v>
      </c>
      <c r="L410" s="82"/>
      <c r="M410" s="81" t="b">
        <v>0</v>
      </c>
      <c r="N410" s="81" t="b">
        <v>0</v>
      </c>
    </row>
    <row r="411" spans="1:14" ht="15">
      <c r="A411" s="87" t="s">
        <v>1912</v>
      </c>
      <c r="B411" s="87" t="s">
        <v>1902</v>
      </c>
      <c r="C411" s="81">
        <v>11</v>
      </c>
      <c r="D411" s="122">
        <v>0.006571726311161708</v>
      </c>
      <c r="E411" s="122">
        <v>1.49008623188403</v>
      </c>
      <c r="F411" s="81" t="s">
        <v>1453</v>
      </c>
      <c r="G411" s="81" t="b">
        <v>0</v>
      </c>
      <c r="H411" s="81" t="b">
        <v>0</v>
      </c>
      <c r="I411" s="82"/>
      <c r="J411" s="81" t="b">
        <v>0</v>
      </c>
      <c r="K411" s="81" t="b">
        <v>0</v>
      </c>
      <c r="L411" s="82"/>
      <c r="M411" s="81" t="b">
        <v>0</v>
      </c>
      <c r="N411" s="81" t="b">
        <v>0</v>
      </c>
    </row>
    <row r="412" spans="1:14" ht="15">
      <c r="A412" s="87" t="s">
        <v>1903</v>
      </c>
      <c r="B412" s="87" t="s">
        <v>1920</v>
      </c>
      <c r="C412" s="81">
        <v>8</v>
      </c>
      <c r="D412" s="122">
        <v>0.007870000404723184</v>
      </c>
      <c r="E412" s="122">
        <v>1.6283889300503116</v>
      </c>
      <c r="F412" s="81" t="s">
        <v>1453</v>
      </c>
      <c r="G412" s="81" t="b">
        <v>0</v>
      </c>
      <c r="H412" s="81" t="b">
        <v>0</v>
      </c>
      <c r="I412" s="82"/>
      <c r="J412" s="81" t="b">
        <v>0</v>
      </c>
      <c r="K412" s="81" t="b">
        <v>0</v>
      </c>
      <c r="L412" s="82"/>
      <c r="M412" s="81" t="b">
        <v>0</v>
      </c>
      <c r="N412" s="81" t="b">
        <v>0</v>
      </c>
    </row>
    <row r="413" spans="1:14" ht="15">
      <c r="A413" s="87" t="s">
        <v>1899</v>
      </c>
      <c r="B413" s="87" t="s">
        <v>1907</v>
      </c>
      <c r="C413" s="81">
        <v>7</v>
      </c>
      <c r="D413" s="122">
        <v>0.008020171105093142</v>
      </c>
      <c r="E413" s="122">
        <v>1.4175355647354184</v>
      </c>
      <c r="F413" s="81" t="s">
        <v>1453</v>
      </c>
      <c r="G413" s="81" t="b">
        <v>0</v>
      </c>
      <c r="H413" s="81" t="b">
        <v>0</v>
      </c>
      <c r="I413" s="82"/>
      <c r="J413" s="81" t="b">
        <v>0</v>
      </c>
      <c r="K413" s="81" t="b">
        <v>0</v>
      </c>
      <c r="L413" s="82"/>
      <c r="M413" s="81" t="b">
        <v>0</v>
      </c>
      <c r="N413" s="81" t="b">
        <v>0</v>
      </c>
    </row>
    <row r="414" spans="1:14" ht="15">
      <c r="A414" s="87" t="s">
        <v>1907</v>
      </c>
      <c r="B414" s="87" t="s">
        <v>1912</v>
      </c>
      <c r="C414" s="81">
        <v>7</v>
      </c>
      <c r="D414" s="122">
        <v>0.008020171105093142</v>
      </c>
      <c r="E414" s="122">
        <v>1.49008623188403</v>
      </c>
      <c r="F414" s="81" t="s">
        <v>1453</v>
      </c>
      <c r="G414" s="81" t="b">
        <v>0</v>
      </c>
      <c r="H414" s="81" t="b">
        <v>0</v>
      </c>
      <c r="I414" s="82"/>
      <c r="J414" s="81" t="b">
        <v>0</v>
      </c>
      <c r="K414" s="81" t="b">
        <v>0</v>
      </c>
      <c r="L414" s="82"/>
      <c r="M414" s="81" t="b">
        <v>0</v>
      </c>
      <c r="N414" s="81" t="b">
        <v>0</v>
      </c>
    </row>
    <row r="415" spans="1:14" ht="15">
      <c r="A415" s="87" t="s">
        <v>1902</v>
      </c>
      <c r="B415" s="87" t="s">
        <v>1931</v>
      </c>
      <c r="C415" s="81">
        <v>7</v>
      </c>
      <c r="D415" s="122">
        <v>0.008020171105093142</v>
      </c>
      <c r="E415" s="122">
        <v>1.49008623188403</v>
      </c>
      <c r="F415" s="81" t="s">
        <v>1453</v>
      </c>
      <c r="G415" s="81" t="b">
        <v>0</v>
      </c>
      <c r="H415" s="81" t="b">
        <v>0</v>
      </c>
      <c r="I415" s="82"/>
      <c r="J415" s="81" t="b">
        <v>0</v>
      </c>
      <c r="K415" s="81" t="b">
        <v>0</v>
      </c>
      <c r="L415" s="82"/>
      <c r="M415" s="81" t="b">
        <v>0</v>
      </c>
      <c r="N415" s="81" t="b">
        <v>0</v>
      </c>
    </row>
    <row r="416" spans="1:14" ht="15">
      <c r="A416" s="87" t="s">
        <v>1931</v>
      </c>
      <c r="B416" s="87" t="s">
        <v>1903</v>
      </c>
      <c r="C416" s="81">
        <v>7</v>
      </c>
      <c r="D416" s="122">
        <v>0.008020171105093142</v>
      </c>
      <c r="E416" s="122">
        <v>1.6283889300503116</v>
      </c>
      <c r="F416" s="81" t="s">
        <v>1453</v>
      </c>
      <c r="G416" s="81" t="b">
        <v>0</v>
      </c>
      <c r="H416" s="81" t="b">
        <v>0</v>
      </c>
      <c r="I416" s="82"/>
      <c r="J416" s="81" t="b">
        <v>0</v>
      </c>
      <c r="K416" s="81" t="b">
        <v>0</v>
      </c>
      <c r="L416" s="82"/>
      <c r="M416" s="81" t="b">
        <v>0</v>
      </c>
      <c r="N416" s="81" t="b">
        <v>0</v>
      </c>
    </row>
    <row r="417" spans="1:14" ht="15">
      <c r="A417" s="87" t="s">
        <v>1920</v>
      </c>
      <c r="B417" s="87" t="s">
        <v>1932</v>
      </c>
      <c r="C417" s="81">
        <v>7</v>
      </c>
      <c r="D417" s="122">
        <v>0.008020171105093142</v>
      </c>
      <c r="E417" s="122">
        <v>1.6283889300503116</v>
      </c>
      <c r="F417" s="81" t="s">
        <v>1453</v>
      </c>
      <c r="G417" s="81" t="b">
        <v>0</v>
      </c>
      <c r="H417" s="81" t="b">
        <v>0</v>
      </c>
      <c r="I417" s="82"/>
      <c r="J417" s="81" t="b">
        <v>0</v>
      </c>
      <c r="K417" s="81" t="b">
        <v>0</v>
      </c>
      <c r="L417" s="82"/>
      <c r="M417" s="81" t="b">
        <v>0</v>
      </c>
      <c r="N417" s="81" t="b">
        <v>0</v>
      </c>
    </row>
    <row r="418" spans="1:14" ht="15">
      <c r="A418" s="87" t="s">
        <v>1932</v>
      </c>
      <c r="B418" s="87" t="s">
        <v>1906</v>
      </c>
      <c r="C418" s="81">
        <v>7</v>
      </c>
      <c r="D418" s="122">
        <v>0.008020171105093142</v>
      </c>
      <c r="E418" s="122">
        <v>1.4175355647354184</v>
      </c>
      <c r="F418" s="81" t="s">
        <v>1453</v>
      </c>
      <c r="G418" s="81" t="b">
        <v>0</v>
      </c>
      <c r="H418" s="81" t="b">
        <v>0</v>
      </c>
      <c r="I418" s="82"/>
      <c r="J418" s="81" t="b">
        <v>0</v>
      </c>
      <c r="K418" s="81" t="b">
        <v>0</v>
      </c>
      <c r="L418" s="82"/>
      <c r="M418" s="81" t="b">
        <v>0</v>
      </c>
      <c r="N418" s="81" t="b">
        <v>0</v>
      </c>
    </row>
    <row r="419" spans="1:14" ht="15">
      <c r="A419" s="87" t="s">
        <v>1900</v>
      </c>
      <c r="B419" s="87" t="s">
        <v>1904</v>
      </c>
      <c r="C419" s="81">
        <v>7</v>
      </c>
      <c r="D419" s="122">
        <v>0.008020171105093142</v>
      </c>
      <c r="E419" s="122">
        <v>1.0321846833714012</v>
      </c>
      <c r="F419" s="81" t="s">
        <v>1453</v>
      </c>
      <c r="G419" s="81" t="b">
        <v>0</v>
      </c>
      <c r="H419" s="81" t="b">
        <v>0</v>
      </c>
      <c r="I419" s="82"/>
      <c r="J419" s="81" t="b">
        <v>0</v>
      </c>
      <c r="K419" s="81" t="b">
        <v>0</v>
      </c>
      <c r="L419" s="82"/>
      <c r="M419" s="81" t="b">
        <v>0</v>
      </c>
      <c r="N419" s="81" t="b">
        <v>0</v>
      </c>
    </row>
    <row r="420" spans="1:14" ht="15">
      <c r="A420" s="87" t="s">
        <v>1904</v>
      </c>
      <c r="B420" s="87" t="s">
        <v>1918</v>
      </c>
      <c r="C420" s="81">
        <v>7</v>
      </c>
      <c r="D420" s="122">
        <v>0.008020171105093142</v>
      </c>
      <c r="E420" s="122">
        <v>1.3010299956639813</v>
      </c>
      <c r="F420" s="81" t="s">
        <v>1453</v>
      </c>
      <c r="G420" s="81" t="b">
        <v>0</v>
      </c>
      <c r="H420" s="81" t="b">
        <v>0</v>
      </c>
      <c r="I420" s="82"/>
      <c r="J420" s="81" t="b">
        <v>0</v>
      </c>
      <c r="K420" s="81" t="b">
        <v>0</v>
      </c>
      <c r="L420" s="82"/>
      <c r="M420" s="81" t="b">
        <v>0</v>
      </c>
      <c r="N420" s="81" t="b">
        <v>0</v>
      </c>
    </row>
    <row r="421" spans="1:14" ht="15">
      <c r="A421" s="87" t="s">
        <v>1918</v>
      </c>
      <c r="B421" s="87" t="s">
        <v>1933</v>
      </c>
      <c r="C421" s="81">
        <v>7</v>
      </c>
      <c r="D421" s="122">
        <v>0.008020171105093142</v>
      </c>
      <c r="E421" s="122">
        <v>1.6863808770279982</v>
      </c>
      <c r="F421" s="81" t="s">
        <v>1453</v>
      </c>
      <c r="G421" s="81" t="b">
        <v>0</v>
      </c>
      <c r="H421" s="81" t="b">
        <v>0</v>
      </c>
      <c r="I421" s="82"/>
      <c r="J421" s="81" t="b">
        <v>0</v>
      </c>
      <c r="K421" s="81" t="b">
        <v>0</v>
      </c>
      <c r="L421" s="82"/>
      <c r="M421" s="81" t="b">
        <v>0</v>
      </c>
      <c r="N421" s="81" t="b">
        <v>0</v>
      </c>
    </row>
    <row r="422" spans="1:14" ht="15">
      <c r="A422" s="87" t="s">
        <v>1933</v>
      </c>
      <c r="B422" s="87" t="s">
        <v>493</v>
      </c>
      <c r="C422" s="81">
        <v>7</v>
      </c>
      <c r="D422" s="122">
        <v>0.008020171105093142</v>
      </c>
      <c r="E422" s="122">
        <v>1.2762064119389491</v>
      </c>
      <c r="F422" s="81" t="s">
        <v>1453</v>
      </c>
      <c r="G422" s="81" t="b">
        <v>0</v>
      </c>
      <c r="H422" s="81" t="b">
        <v>0</v>
      </c>
      <c r="I422" s="82"/>
      <c r="J422" s="81" t="b">
        <v>0</v>
      </c>
      <c r="K422" s="81" t="b">
        <v>0</v>
      </c>
      <c r="L422" s="82"/>
      <c r="M422" s="81" t="b">
        <v>0</v>
      </c>
      <c r="N422" s="81" t="b">
        <v>0</v>
      </c>
    </row>
    <row r="423" spans="1:14" ht="15">
      <c r="A423" s="87" t="s">
        <v>1895</v>
      </c>
      <c r="B423" s="87" t="s">
        <v>1898</v>
      </c>
      <c r="C423" s="81">
        <v>6</v>
      </c>
      <c r="D423" s="122">
        <v>0.007996445609826744</v>
      </c>
      <c r="E423" s="122">
        <v>1.252725316089426</v>
      </c>
      <c r="F423" s="81" t="s">
        <v>1453</v>
      </c>
      <c r="G423" s="81" t="b">
        <v>0</v>
      </c>
      <c r="H423" s="81" t="b">
        <v>0</v>
      </c>
      <c r="I423" s="82"/>
      <c r="J423" s="81" t="b">
        <v>0</v>
      </c>
      <c r="K423" s="81" t="b">
        <v>0</v>
      </c>
      <c r="L423" s="82"/>
      <c r="M423" s="81" t="b">
        <v>0</v>
      </c>
      <c r="N423" s="81" t="b">
        <v>0</v>
      </c>
    </row>
    <row r="424" spans="1:14" ht="15">
      <c r="A424" s="87" t="s">
        <v>1899</v>
      </c>
      <c r="B424" s="87" t="s">
        <v>1909</v>
      </c>
      <c r="C424" s="81">
        <v>6</v>
      </c>
      <c r="D424" s="122">
        <v>0.007996445609826744</v>
      </c>
      <c r="E424" s="122">
        <v>1.1165055690714372</v>
      </c>
      <c r="F424" s="81" t="s">
        <v>1453</v>
      </c>
      <c r="G424" s="81" t="b">
        <v>0</v>
      </c>
      <c r="H424" s="81" t="b">
        <v>0</v>
      </c>
      <c r="I424" s="82"/>
      <c r="J424" s="81" t="b">
        <v>0</v>
      </c>
      <c r="K424" s="81" t="b">
        <v>0</v>
      </c>
      <c r="L424" s="82"/>
      <c r="M424" s="81" t="b">
        <v>0</v>
      </c>
      <c r="N424" s="81" t="b">
        <v>0</v>
      </c>
    </row>
    <row r="425" spans="1:14" ht="15">
      <c r="A425" s="87" t="s">
        <v>1909</v>
      </c>
      <c r="B425" s="87" t="s">
        <v>1929</v>
      </c>
      <c r="C425" s="81">
        <v>6</v>
      </c>
      <c r="D425" s="122">
        <v>0.007996445609826744</v>
      </c>
      <c r="E425" s="122">
        <v>1.3853508813640172</v>
      </c>
      <c r="F425" s="81" t="s">
        <v>1453</v>
      </c>
      <c r="G425" s="81" t="b">
        <v>0</v>
      </c>
      <c r="H425" s="81" t="b">
        <v>0</v>
      </c>
      <c r="I425" s="82"/>
      <c r="J425" s="81" t="b">
        <v>0</v>
      </c>
      <c r="K425" s="81" t="b">
        <v>0</v>
      </c>
      <c r="L425" s="82"/>
      <c r="M425" s="81" t="b">
        <v>0</v>
      </c>
      <c r="N425" s="81" t="b">
        <v>0</v>
      </c>
    </row>
    <row r="426" spans="1:14" ht="15">
      <c r="A426" s="87" t="s">
        <v>1929</v>
      </c>
      <c r="B426" s="87" t="s">
        <v>1901</v>
      </c>
      <c r="C426" s="81">
        <v>6</v>
      </c>
      <c r="D426" s="122">
        <v>0.007996445609826744</v>
      </c>
      <c r="E426" s="122">
        <v>1.6863808770279982</v>
      </c>
      <c r="F426" s="81" t="s">
        <v>1453</v>
      </c>
      <c r="G426" s="81" t="b">
        <v>0</v>
      </c>
      <c r="H426" s="81" t="b">
        <v>0</v>
      </c>
      <c r="I426" s="82"/>
      <c r="J426" s="81" t="b">
        <v>0</v>
      </c>
      <c r="K426" s="81" t="b">
        <v>0</v>
      </c>
      <c r="L426" s="82"/>
      <c r="M426" s="81" t="b">
        <v>0</v>
      </c>
      <c r="N426" s="81" t="b">
        <v>0</v>
      </c>
    </row>
    <row r="427" spans="1:14" ht="15">
      <c r="A427" s="87" t="s">
        <v>1901</v>
      </c>
      <c r="B427" s="87" t="s">
        <v>1944</v>
      </c>
      <c r="C427" s="81">
        <v>6</v>
      </c>
      <c r="D427" s="122">
        <v>0.007996445609826744</v>
      </c>
      <c r="E427" s="122">
        <v>1.7533276666586115</v>
      </c>
      <c r="F427" s="81" t="s">
        <v>1453</v>
      </c>
      <c r="G427" s="81" t="b">
        <v>0</v>
      </c>
      <c r="H427" s="81" t="b">
        <v>0</v>
      </c>
      <c r="I427" s="82"/>
      <c r="J427" s="81" t="b">
        <v>0</v>
      </c>
      <c r="K427" s="81" t="b">
        <v>0</v>
      </c>
      <c r="L427" s="82"/>
      <c r="M427" s="81" t="b">
        <v>0</v>
      </c>
      <c r="N427" s="81" t="b">
        <v>0</v>
      </c>
    </row>
    <row r="428" spans="1:14" ht="15">
      <c r="A428" s="87" t="s">
        <v>1944</v>
      </c>
      <c r="B428" s="87" t="s">
        <v>1910</v>
      </c>
      <c r="C428" s="81">
        <v>6</v>
      </c>
      <c r="D428" s="122">
        <v>0.007996445609826744</v>
      </c>
      <c r="E428" s="122">
        <v>1.7533276666586115</v>
      </c>
      <c r="F428" s="81" t="s">
        <v>1453</v>
      </c>
      <c r="G428" s="81" t="b">
        <v>0</v>
      </c>
      <c r="H428" s="81" t="b">
        <v>0</v>
      </c>
      <c r="I428" s="82"/>
      <c r="J428" s="81" t="b">
        <v>0</v>
      </c>
      <c r="K428" s="81" t="b">
        <v>0</v>
      </c>
      <c r="L428" s="82"/>
      <c r="M428" s="81" t="b">
        <v>0</v>
      </c>
      <c r="N428" s="81" t="b">
        <v>0</v>
      </c>
    </row>
    <row r="429" spans="1:14" ht="15">
      <c r="A429" s="87" t="s">
        <v>1910</v>
      </c>
      <c r="B429" s="87" t="s">
        <v>1930</v>
      </c>
      <c r="C429" s="81">
        <v>6</v>
      </c>
      <c r="D429" s="122">
        <v>0.007996445609826744</v>
      </c>
      <c r="E429" s="122">
        <v>1.6863808770279982</v>
      </c>
      <c r="F429" s="81" t="s">
        <v>1453</v>
      </c>
      <c r="G429" s="81" t="b">
        <v>0</v>
      </c>
      <c r="H429" s="81" t="b">
        <v>0</v>
      </c>
      <c r="I429" s="82"/>
      <c r="J429" s="81" t="b">
        <v>0</v>
      </c>
      <c r="K429" s="81" t="b">
        <v>0</v>
      </c>
      <c r="L429" s="82"/>
      <c r="M429" s="81" t="b">
        <v>0</v>
      </c>
      <c r="N429" s="81" t="b">
        <v>0</v>
      </c>
    </row>
    <row r="430" spans="1:14" ht="15">
      <c r="A430" s="87" t="s">
        <v>1930</v>
      </c>
      <c r="B430" s="87" t="s">
        <v>1945</v>
      </c>
      <c r="C430" s="81">
        <v>6</v>
      </c>
      <c r="D430" s="122">
        <v>0.007996445609826744</v>
      </c>
      <c r="E430" s="122">
        <v>1.6863808770279982</v>
      </c>
      <c r="F430" s="81" t="s">
        <v>1453</v>
      </c>
      <c r="G430" s="81" t="b">
        <v>0</v>
      </c>
      <c r="H430" s="81" t="b">
        <v>0</v>
      </c>
      <c r="I430" s="82"/>
      <c r="J430" s="81" t="b">
        <v>0</v>
      </c>
      <c r="K430" s="81" t="b">
        <v>0</v>
      </c>
      <c r="L430" s="82"/>
      <c r="M430" s="81" t="b">
        <v>0</v>
      </c>
      <c r="N430" s="81" t="b">
        <v>0</v>
      </c>
    </row>
    <row r="431" spans="1:14" ht="15">
      <c r="A431" s="87" t="s">
        <v>1945</v>
      </c>
      <c r="B431" s="87" t="s">
        <v>1904</v>
      </c>
      <c r="C431" s="81">
        <v>6</v>
      </c>
      <c r="D431" s="122">
        <v>0.007996445609826744</v>
      </c>
      <c r="E431" s="122">
        <v>1.3010299956639813</v>
      </c>
      <c r="F431" s="81" t="s">
        <v>1453</v>
      </c>
      <c r="G431" s="81" t="b">
        <v>0</v>
      </c>
      <c r="H431" s="81" t="b">
        <v>0</v>
      </c>
      <c r="I431" s="82"/>
      <c r="J431" s="81" t="b">
        <v>0</v>
      </c>
      <c r="K431" s="81" t="b">
        <v>0</v>
      </c>
      <c r="L431" s="82"/>
      <c r="M431" s="81" t="b">
        <v>0</v>
      </c>
      <c r="N431" s="81" t="b">
        <v>0</v>
      </c>
    </row>
    <row r="432" spans="1:14" ht="15">
      <c r="A432" s="87" t="s">
        <v>1904</v>
      </c>
      <c r="B432" s="87" t="s">
        <v>1913</v>
      </c>
      <c r="C432" s="81">
        <v>6</v>
      </c>
      <c r="D432" s="122">
        <v>0.007996445609826744</v>
      </c>
      <c r="E432" s="122">
        <v>1.0377885608893997</v>
      </c>
      <c r="F432" s="81" t="s">
        <v>1453</v>
      </c>
      <c r="G432" s="81" t="b">
        <v>0</v>
      </c>
      <c r="H432" s="81" t="b">
        <v>0</v>
      </c>
      <c r="I432" s="82"/>
      <c r="J432" s="81" t="b">
        <v>0</v>
      </c>
      <c r="K432" s="81" t="b">
        <v>0</v>
      </c>
      <c r="L432" s="82"/>
      <c r="M432" s="81" t="b">
        <v>0</v>
      </c>
      <c r="N432" s="81" t="b">
        <v>0</v>
      </c>
    </row>
    <row r="433" spans="1:14" ht="15">
      <c r="A433" s="87" t="s">
        <v>1913</v>
      </c>
      <c r="B433" s="87" t="s">
        <v>1906</v>
      </c>
      <c r="C433" s="81">
        <v>6</v>
      </c>
      <c r="D433" s="122">
        <v>0.007996445609826744</v>
      </c>
      <c r="E433" s="122">
        <v>1.154294129960837</v>
      </c>
      <c r="F433" s="81" t="s">
        <v>1453</v>
      </c>
      <c r="G433" s="81" t="b">
        <v>0</v>
      </c>
      <c r="H433" s="81" t="b">
        <v>0</v>
      </c>
      <c r="I433" s="82"/>
      <c r="J433" s="81" t="b">
        <v>0</v>
      </c>
      <c r="K433" s="81" t="b">
        <v>0</v>
      </c>
      <c r="L433" s="82"/>
      <c r="M433" s="81" t="b">
        <v>0</v>
      </c>
      <c r="N433" s="81" t="b">
        <v>0</v>
      </c>
    </row>
    <row r="434" spans="1:14" ht="15">
      <c r="A434" s="87" t="s">
        <v>1900</v>
      </c>
      <c r="B434" s="87" t="s">
        <v>1946</v>
      </c>
      <c r="C434" s="81">
        <v>6</v>
      </c>
      <c r="D434" s="122">
        <v>0.007996445609826744</v>
      </c>
      <c r="E434" s="122">
        <v>1.4175355647354182</v>
      </c>
      <c r="F434" s="81" t="s">
        <v>1453</v>
      </c>
      <c r="G434" s="81" t="b">
        <v>0</v>
      </c>
      <c r="H434" s="81" t="b">
        <v>0</v>
      </c>
      <c r="I434" s="82"/>
      <c r="J434" s="81" t="b">
        <v>0</v>
      </c>
      <c r="K434" s="81" t="b">
        <v>0</v>
      </c>
      <c r="L434" s="82"/>
      <c r="M434" s="81" t="b">
        <v>0</v>
      </c>
      <c r="N434" s="81" t="b">
        <v>0</v>
      </c>
    </row>
    <row r="435" spans="1:14" ht="15">
      <c r="A435" s="87" t="s">
        <v>1946</v>
      </c>
      <c r="B435" s="87" t="s">
        <v>493</v>
      </c>
      <c r="C435" s="81">
        <v>6</v>
      </c>
      <c r="D435" s="122">
        <v>0.007996445609826744</v>
      </c>
      <c r="E435" s="122">
        <v>1.2762064119389491</v>
      </c>
      <c r="F435" s="81" t="s">
        <v>1453</v>
      </c>
      <c r="G435" s="81" t="b">
        <v>0</v>
      </c>
      <c r="H435" s="81" t="b">
        <v>0</v>
      </c>
      <c r="I435" s="82"/>
      <c r="J435" s="81" t="b">
        <v>0</v>
      </c>
      <c r="K435" s="81" t="b">
        <v>0</v>
      </c>
      <c r="L435" s="82"/>
      <c r="M435" s="81" t="b">
        <v>0</v>
      </c>
      <c r="N435" s="81" t="b">
        <v>0</v>
      </c>
    </row>
    <row r="436" spans="1:14" ht="15">
      <c r="A436" s="87" t="s">
        <v>1898</v>
      </c>
      <c r="B436" s="87" t="s">
        <v>1909</v>
      </c>
      <c r="C436" s="81">
        <v>5</v>
      </c>
      <c r="D436" s="122">
        <v>0.007769587999543118</v>
      </c>
      <c r="E436" s="122">
        <v>0.9208187539523751</v>
      </c>
      <c r="F436" s="81" t="s">
        <v>1453</v>
      </c>
      <c r="G436" s="81" t="b">
        <v>0</v>
      </c>
      <c r="H436" s="81" t="b">
        <v>0</v>
      </c>
      <c r="I436" s="82"/>
      <c r="J436" s="81" t="b">
        <v>0</v>
      </c>
      <c r="K436" s="81" t="b">
        <v>0</v>
      </c>
      <c r="L436" s="82"/>
      <c r="M436" s="81" t="b">
        <v>0</v>
      </c>
      <c r="N436" s="81" t="b">
        <v>0</v>
      </c>
    </row>
    <row r="437" spans="1:14" ht="15">
      <c r="A437" s="87" t="s">
        <v>1909</v>
      </c>
      <c r="B437" s="87" t="s">
        <v>1983</v>
      </c>
      <c r="C437" s="81">
        <v>4</v>
      </c>
      <c r="D437" s="122">
        <v>0.007298463841065294</v>
      </c>
      <c r="E437" s="122">
        <v>1.4522976709946303</v>
      </c>
      <c r="F437" s="81" t="s">
        <v>1453</v>
      </c>
      <c r="G437" s="81" t="b">
        <v>0</v>
      </c>
      <c r="H437" s="81" t="b">
        <v>0</v>
      </c>
      <c r="I437" s="82"/>
      <c r="J437" s="81" t="b">
        <v>0</v>
      </c>
      <c r="K437" s="81" t="b">
        <v>0</v>
      </c>
      <c r="L437" s="82"/>
      <c r="M437" s="81" t="b">
        <v>0</v>
      </c>
      <c r="N437" s="81" t="b">
        <v>0</v>
      </c>
    </row>
    <row r="438" spans="1:14" ht="15">
      <c r="A438" s="87" t="s">
        <v>1983</v>
      </c>
      <c r="B438" s="87" t="s">
        <v>1969</v>
      </c>
      <c r="C438" s="81">
        <v>4</v>
      </c>
      <c r="D438" s="122">
        <v>0.007298463841065294</v>
      </c>
      <c r="E438" s="122">
        <v>1.9294189257142929</v>
      </c>
      <c r="F438" s="81" t="s">
        <v>1453</v>
      </c>
      <c r="G438" s="81" t="b">
        <v>0</v>
      </c>
      <c r="H438" s="81" t="b">
        <v>0</v>
      </c>
      <c r="I438" s="82"/>
      <c r="J438" s="81" t="b">
        <v>0</v>
      </c>
      <c r="K438" s="81" t="b">
        <v>0</v>
      </c>
      <c r="L438" s="82"/>
      <c r="M438" s="81" t="b">
        <v>0</v>
      </c>
      <c r="N438" s="81" t="b">
        <v>0</v>
      </c>
    </row>
    <row r="439" spans="1:14" ht="15">
      <c r="A439" s="87" t="s">
        <v>1969</v>
      </c>
      <c r="B439" s="87" t="s">
        <v>1984</v>
      </c>
      <c r="C439" s="81">
        <v>4</v>
      </c>
      <c r="D439" s="122">
        <v>0.007298463841065294</v>
      </c>
      <c r="E439" s="122">
        <v>1.9294189257142929</v>
      </c>
      <c r="F439" s="81" t="s">
        <v>1453</v>
      </c>
      <c r="G439" s="81" t="b">
        <v>0</v>
      </c>
      <c r="H439" s="81" t="b">
        <v>0</v>
      </c>
      <c r="I439" s="82"/>
      <c r="J439" s="81" t="b">
        <v>0</v>
      </c>
      <c r="K439" s="81" t="b">
        <v>0</v>
      </c>
      <c r="L439" s="82"/>
      <c r="M439" s="81" t="b">
        <v>0</v>
      </c>
      <c r="N439" s="81" t="b">
        <v>0</v>
      </c>
    </row>
    <row r="440" spans="1:14" ht="15">
      <c r="A440" s="87" t="s">
        <v>1984</v>
      </c>
      <c r="B440" s="87" t="s">
        <v>1912</v>
      </c>
      <c r="C440" s="81">
        <v>4</v>
      </c>
      <c r="D440" s="122">
        <v>0.007298463841065294</v>
      </c>
      <c r="E440" s="122">
        <v>1.49008623188403</v>
      </c>
      <c r="F440" s="81" t="s">
        <v>1453</v>
      </c>
      <c r="G440" s="81" t="b">
        <v>0</v>
      </c>
      <c r="H440" s="81" t="b">
        <v>0</v>
      </c>
      <c r="I440" s="82"/>
      <c r="J440" s="81" t="b">
        <v>0</v>
      </c>
      <c r="K440" s="81" t="b">
        <v>0</v>
      </c>
      <c r="L440" s="82"/>
      <c r="M440" s="81" t="b">
        <v>0</v>
      </c>
      <c r="N440" s="81" t="b">
        <v>0</v>
      </c>
    </row>
    <row r="441" spans="1:14" ht="15">
      <c r="A441" s="87" t="s">
        <v>1902</v>
      </c>
      <c r="B441" s="87" t="s">
        <v>1928</v>
      </c>
      <c r="C441" s="81">
        <v>4</v>
      </c>
      <c r="D441" s="122">
        <v>0.007298463841065294</v>
      </c>
      <c r="E441" s="122">
        <v>1.49008623188403</v>
      </c>
      <c r="F441" s="81" t="s">
        <v>1453</v>
      </c>
      <c r="G441" s="81" t="b">
        <v>0</v>
      </c>
      <c r="H441" s="81" t="b">
        <v>0</v>
      </c>
      <c r="I441" s="82"/>
      <c r="J441" s="81" t="b">
        <v>1</v>
      </c>
      <c r="K441" s="81" t="b">
        <v>0</v>
      </c>
      <c r="L441" s="82"/>
      <c r="M441" s="81" t="b">
        <v>0</v>
      </c>
      <c r="N441" s="81" t="b">
        <v>0</v>
      </c>
    </row>
    <row r="442" spans="1:14" ht="15">
      <c r="A442" s="87" t="s">
        <v>1928</v>
      </c>
      <c r="B442" s="87" t="s">
        <v>1985</v>
      </c>
      <c r="C442" s="81">
        <v>4</v>
      </c>
      <c r="D442" s="122">
        <v>0.007298463841065294</v>
      </c>
      <c r="E442" s="122">
        <v>1.9294189257142929</v>
      </c>
      <c r="F442" s="81" t="s">
        <v>1453</v>
      </c>
      <c r="G442" s="81" t="b">
        <v>1</v>
      </c>
      <c r="H442" s="81" t="b">
        <v>0</v>
      </c>
      <c r="I442" s="82"/>
      <c r="J442" s="81" t="b">
        <v>0</v>
      </c>
      <c r="K442" s="81" t="b">
        <v>0</v>
      </c>
      <c r="L442" s="82"/>
      <c r="M442" s="81" t="b">
        <v>0</v>
      </c>
      <c r="N442" s="81" t="b">
        <v>0</v>
      </c>
    </row>
    <row r="443" spans="1:14" ht="15">
      <c r="A443" s="87" t="s">
        <v>1985</v>
      </c>
      <c r="B443" s="87" t="s">
        <v>1904</v>
      </c>
      <c r="C443" s="81">
        <v>4</v>
      </c>
      <c r="D443" s="122">
        <v>0.007298463841065294</v>
      </c>
      <c r="E443" s="122">
        <v>1.301029995663981</v>
      </c>
      <c r="F443" s="81" t="s">
        <v>1453</v>
      </c>
      <c r="G443" s="81" t="b">
        <v>0</v>
      </c>
      <c r="H443" s="81" t="b">
        <v>0</v>
      </c>
      <c r="I443" s="82"/>
      <c r="J443" s="81" t="b">
        <v>0</v>
      </c>
      <c r="K443" s="81" t="b">
        <v>0</v>
      </c>
      <c r="L443" s="82"/>
      <c r="M443" s="81" t="b">
        <v>0</v>
      </c>
      <c r="N443" s="81" t="b">
        <v>0</v>
      </c>
    </row>
    <row r="444" spans="1:14" ht="15">
      <c r="A444" s="87" t="s">
        <v>1904</v>
      </c>
      <c r="B444" s="87" t="s">
        <v>1986</v>
      </c>
      <c r="C444" s="81">
        <v>4</v>
      </c>
      <c r="D444" s="122">
        <v>0.007298463841065294</v>
      </c>
      <c r="E444" s="122">
        <v>1.301029995663981</v>
      </c>
      <c r="F444" s="81" t="s">
        <v>1453</v>
      </c>
      <c r="G444" s="81" t="b">
        <v>0</v>
      </c>
      <c r="H444" s="81" t="b">
        <v>0</v>
      </c>
      <c r="I444" s="82"/>
      <c r="J444" s="81" t="b">
        <v>0</v>
      </c>
      <c r="K444" s="81" t="b">
        <v>0</v>
      </c>
      <c r="L444" s="82"/>
      <c r="M444" s="81" t="b">
        <v>0</v>
      </c>
      <c r="N444" s="81" t="b">
        <v>0</v>
      </c>
    </row>
    <row r="445" spans="1:14" ht="15">
      <c r="A445" s="87" t="s">
        <v>1986</v>
      </c>
      <c r="B445" s="87" t="s">
        <v>1913</v>
      </c>
      <c r="C445" s="81">
        <v>4</v>
      </c>
      <c r="D445" s="122">
        <v>0.007298463841065294</v>
      </c>
      <c r="E445" s="122">
        <v>1.49008623188403</v>
      </c>
      <c r="F445" s="81" t="s">
        <v>1453</v>
      </c>
      <c r="G445" s="81" t="b">
        <v>0</v>
      </c>
      <c r="H445" s="81" t="b">
        <v>0</v>
      </c>
      <c r="I445" s="82"/>
      <c r="J445" s="81" t="b">
        <v>0</v>
      </c>
      <c r="K445" s="81" t="b">
        <v>0</v>
      </c>
      <c r="L445" s="82"/>
      <c r="M445" s="81" t="b">
        <v>0</v>
      </c>
      <c r="N445" s="81" t="b">
        <v>0</v>
      </c>
    </row>
    <row r="446" spans="1:14" ht="15">
      <c r="A446" s="87" t="s">
        <v>1913</v>
      </c>
      <c r="B446" s="87" t="s">
        <v>493</v>
      </c>
      <c r="C446" s="81">
        <v>4</v>
      </c>
      <c r="D446" s="122">
        <v>0.007298463841065294</v>
      </c>
      <c r="E446" s="122">
        <v>0.8368737181086864</v>
      </c>
      <c r="F446" s="81" t="s">
        <v>1453</v>
      </c>
      <c r="G446" s="81" t="b">
        <v>0</v>
      </c>
      <c r="H446" s="81" t="b">
        <v>0</v>
      </c>
      <c r="I446" s="82"/>
      <c r="J446" s="81" t="b">
        <v>0</v>
      </c>
      <c r="K446" s="81" t="b">
        <v>0</v>
      </c>
      <c r="L446" s="82"/>
      <c r="M446" s="81" t="b">
        <v>0</v>
      </c>
      <c r="N446" s="81" t="b">
        <v>0</v>
      </c>
    </row>
    <row r="447" spans="1:14" ht="15">
      <c r="A447" s="87" t="s">
        <v>1988</v>
      </c>
      <c r="B447" s="87" t="s">
        <v>1895</v>
      </c>
      <c r="C447" s="81">
        <v>4</v>
      </c>
      <c r="D447" s="122">
        <v>0.007298463841065294</v>
      </c>
      <c r="E447" s="122">
        <v>1.3273589343863303</v>
      </c>
      <c r="F447" s="81" t="s">
        <v>1453</v>
      </c>
      <c r="G447" s="81" t="b">
        <v>0</v>
      </c>
      <c r="H447" s="81" t="b">
        <v>0</v>
      </c>
      <c r="I447" s="82"/>
      <c r="J447" s="81" t="b">
        <v>0</v>
      </c>
      <c r="K447" s="81" t="b">
        <v>0</v>
      </c>
      <c r="L447" s="82"/>
      <c r="M447" s="81" t="b">
        <v>0</v>
      </c>
      <c r="N447" s="81" t="b">
        <v>0</v>
      </c>
    </row>
    <row r="448" spans="1:14" ht="15">
      <c r="A448" s="87" t="s">
        <v>271</v>
      </c>
      <c r="B448" s="87" t="s">
        <v>1987</v>
      </c>
      <c r="C448" s="81">
        <v>4</v>
      </c>
      <c r="D448" s="122">
        <v>0.007298463841065294</v>
      </c>
      <c r="E448" s="122">
        <v>1.6283889300503116</v>
      </c>
      <c r="F448" s="81" t="s">
        <v>1453</v>
      </c>
      <c r="G448" s="81" t="b">
        <v>0</v>
      </c>
      <c r="H448" s="81" t="b">
        <v>0</v>
      </c>
      <c r="I448" s="82"/>
      <c r="J448" s="81" t="b">
        <v>0</v>
      </c>
      <c r="K448" s="81" t="b">
        <v>0</v>
      </c>
      <c r="L448" s="82"/>
      <c r="M448" s="81" t="b">
        <v>0</v>
      </c>
      <c r="N448" s="81" t="b">
        <v>0</v>
      </c>
    </row>
    <row r="449" spans="1:14" ht="15">
      <c r="A449" s="87" t="s">
        <v>1987</v>
      </c>
      <c r="B449" s="87" t="s">
        <v>2082</v>
      </c>
      <c r="C449" s="81">
        <v>2</v>
      </c>
      <c r="D449" s="122">
        <v>0.005330963739884497</v>
      </c>
      <c r="E449" s="122">
        <v>1.9294189257142929</v>
      </c>
      <c r="F449" s="81" t="s">
        <v>1453</v>
      </c>
      <c r="G449" s="81" t="b">
        <v>0</v>
      </c>
      <c r="H449" s="81" t="b">
        <v>0</v>
      </c>
      <c r="I449" s="82"/>
      <c r="J449" s="81" t="b">
        <v>0</v>
      </c>
      <c r="K449" s="81" t="b">
        <v>0</v>
      </c>
      <c r="L449" s="82"/>
      <c r="M449" s="81" t="b">
        <v>0</v>
      </c>
      <c r="N449" s="81" t="b">
        <v>0</v>
      </c>
    </row>
    <row r="450" spans="1:14" ht="15">
      <c r="A450" s="87" t="s">
        <v>2082</v>
      </c>
      <c r="B450" s="87" t="s">
        <v>2083</v>
      </c>
      <c r="C450" s="81">
        <v>2</v>
      </c>
      <c r="D450" s="122">
        <v>0.005330963739884497</v>
      </c>
      <c r="E450" s="122">
        <v>2.230448921378274</v>
      </c>
      <c r="F450" s="81" t="s">
        <v>1453</v>
      </c>
      <c r="G450" s="81" t="b">
        <v>0</v>
      </c>
      <c r="H450" s="81" t="b">
        <v>0</v>
      </c>
      <c r="I450" s="82"/>
      <c r="J450" s="81" t="b">
        <v>0</v>
      </c>
      <c r="K450" s="81" t="b">
        <v>0</v>
      </c>
      <c r="L450" s="82"/>
      <c r="M450" s="81" t="b">
        <v>0</v>
      </c>
      <c r="N450" s="81" t="b">
        <v>0</v>
      </c>
    </row>
    <row r="451" spans="1:14" ht="15">
      <c r="A451" s="87" t="s">
        <v>2083</v>
      </c>
      <c r="B451" s="87" t="s">
        <v>2084</v>
      </c>
      <c r="C451" s="81">
        <v>2</v>
      </c>
      <c r="D451" s="122">
        <v>0.005330963739884497</v>
      </c>
      <c r="E451" s="122">
        <v>2.230448921378274</v>
      </c>
      <c r="F451" s="81" t="s">
        <v>1453</v>
      </c>
      <c r="G451" s="81" t="b">
        <v>0</v>
      </c>
      <c r="H451" s="81" t="b">
        <v>0</v>
      </c>
      <c r="I451" s="82"/>
      <c r="J451" s="81" t="b">
        <v>0</v>
      </c>
      <c r="K451" s="81" t="b">
        <v>0</v>
      </c>
      <c r="L451" s="82"/>
      <c r="M451" s="81" t="b">
        <v>0</v>
      </c>
      <c r="N451" s="81" t="b">
        <v>0</v>
      </c>
    </row>
    <row r="452" spans="1:14" ht="15">
      <c r="A452" s="87" t="s">
        <v>2084</v>
      </c>
      <c r="B452" s="87" t="s">
        <v>2085</v>
      </c>
      <c r="C452" s="81">
        <v>2</v>
      </c>
      <c r="D452" s="122">
        <v>0.005330963739884497</v>
      </c>
      <c r="E452" s="122">
        <v>2.230448921378274</v>
      </c>
      <c r="F452" s="81" t="s">
        <v>1453</v>
      </c>
      <c r="G452" s="81" t="b">
        <v>0</v>
      </c>
      <c r="H452" s="81" t="b">
        <v>0</v>
      </c>
      <c r="I452" s="82"/>
      <c r="J452" s="81" t="b">
        <v>0</v>
      </c>
      <c r="K452" s="81" t="b">
        <v>0</v>
      </c>
      <c r="L452" s="82"/>
      <c r="M452" s="81" t="b">
        <v>0</v>
      </c>
      <c r="N452" s="81" t="b">
        <v>0</v>
      </c>
    </row>
    <row r="453" spans="1:14" ht="15">
      <c r="A453" s="87" t="s">
        <v>2085</v>
      </c>
      <c r="B453" s="87" t="s">
        <v>2018</v>
      </c>
      <c r="C453" s="81">
        <v>2</v>
      </c>
      <c r="D453" s="122">
        <v>0.005330963739884497</v>
      </c>
      <c r="E453" s="122">
        <v>2.0543576623225928</v>
      </c>
      <c r="F453" s="81" t="s">
        <v>1453</v>
      </c>
      <c r="G453" s="81" t="b">
        <v>0</v>
      </c>
      <c r="H453" s="81" t="b">
        <v>0</v>
      </c>
      <c r="I453" s="82"/>
      <c r="J453" s="81" t="b">
        <v>0</v>
      </c>
      <c r="K453" s="81" t="b">
        <v>0</v>
      </c>
      <c r="L453" s="82"/>
      <c r="M453" s="81" t="b">
        <v>0</v>
      </c>
      <c r="N453" s="81" t="b">
        <v>0</v>
      </c>
    </row>
    <row r="454" spans="1:14" ht="15">
      <c r="A454" s="87" t="s">
        <v>2018</v>
      </c>
      <c r="B454" s="87" t="s">
        <v>2086</v>
      </c>
      <c r="C454" s="81">
        <v>2</v>
      </c>
      <c r="D454" s="122">
        <v>0.005330963739884497</v>
      </c>
      <c r="E454" s="122">
        <v>2.0543576623225928</v>
      </c>
      <c r="F454" s="81" t="s">
        <v>1453</v>
      </c>
      <c r="G454" s="81" t="b">
        <v>0</v>
      </c>
      <c r="H454" s="81" t="b">
        <v>0</v>
      </c>
      <c r="I454" s="82"/>
      <c r="J454" s="81" t="b">
        <v>0</v>
      </c>
      <c r="K454" s="81" t="b">
        <v>0</v>
      </c>
      <c r="L454" s="82"/>
      <c r="M454" s="81" t="b">
        <v>0</v>
      </c>
      <c r="N454" s="81" t="b">
        <v>0</v>
      </c>
    </row>
    <row r="455" spans="1:14" ht="15">
      <c r="A455" s="87" t="s">
        <v>2086</v>
      </c>
      <c r="B455" s="87" t="s">
        <v>2087</v>
      </c>
      <c r="C455" s="81">
        <v>2</v>
      </c>
      <c r="D455" s="122">
        <v>0.005330963739884497</v>
      </c>
      <c r="E455" s="122">
        <v>2.230448921378274</v>
      </c>
      <c r="F455" s="81" t="s">
        <v>1453</v>
      </c>
      <c r="G455" s="81" t="b">
        <v>0</v>
      </c>
      <c r="H455" s="81" t="b">
        <v>0</v>
      </c>
      <c r="I455" s="82"/>
      <c r="J455" s="81" t="b">
        <v>0</v>
      </c>
      <c r="K455" s="81" t="b">
        <v>0</v>
      </c>
      <c r="L455" s="82"/>
      <c r="M455" s="81" t="b">
        <v>0</v>
      </c>
      <c r="N455" s="81" t="b">
        <v>0</v>
      </c>
    </row>
    <row r="456" spans="1:14" ht="15">
      <c r="A456" s="87" t="s">
        <v>2087</v>
      </c>
      <c r="B456" s="87" t="s">
        <v>2088</v>
      </c>
      <c r="C456" s="81">
        <v>2</v>
      </c>
      <c r="D456" s="122">
        <v>0.005330963739884497</v>
      </c>
      <c r="E456" s="122">
        <v>2.230448921378274</v>
      </c>
      <c r="F456" s="81" t="s">
        <v>1453</v>
      </c>
      <c r="G456" s="81" t="b">
        <v>0</v>
      </c>
      <c r="H456" s="81" t="b">
        <v>0</v>
      </c>
      <c r="I456" s="82"/>
      <c r="J456" s="81" t="b">
        <v>0</v>
      </c>
      <c r="K456" s="81" t="b">
        <v>0</v>
      </c>
      <c r="L456" s="82"/>
      <c r="M456" s="81" t="b">
        <v>0</v>
      </c>
      <c r="N456" s="81" t="b">
        <v>0</v>
      </c>
    </row>
    <row r="457" spans="1:14" ht="15">
      <c r="A457" s="87" t="s">
        <v>1987</v>
      </c>
      <c r="B457" s="87" t="s">
        <v>2076</v>
      </c>
      <c r="C457" s="81">
        <v>2</v>
      </c>
      <c r="D457" s="122">
        <v>0.005330963739884497</v>
      </c>
      <c r="E457" s="122">
        <v>1.9294189257142929</v>
      </c>
      <c r="F457" s="81" t="s">
        <v>1453</v>
      </c>
      <c r="G457" s="81" t="b">
        <v>0</v>
      </c>
      <c r="H457" s="81" t="b">
        <v>0</v>
      </c>
      <c r="I457" s="82"/>
      <c r="J457" s="81" t="b">
        <v>0</v>
      </c>
      <c r="K457" s="81" t="b">
        <v>0</v>
      </c>
      <c r="L457" s="82"/>
      <c r="M457" s="81" t="b">
        <v>0</v>
      </c>
      <c r="N457" s="81" t="b">
        <v>0</v>
      </c>
    </row>
    <row r="458" spans="1:14" ht="15">
      <c r="A458" s="87" t="s">
        <v>2076</v>
      </c>
      <c r="B458" s="87" t="s">
        <v>2077</v>
      </c>
      <c r="C458" s="81">
        <v>2</v>
      </c>
      <c r="D458" s="122">
        <v>0.005330963739884497</v>
      </c>
      <c r="E458" s="122">
        <v>2.230448921378274</v>
      </c>
      <c r="F458" s="81" t="s">
        <v>1453</v>
      </c>
      <c r="G458" s="81" t="b">
        <v>0</v>
      </c>
      <c r="H458" s="81" t="b">
        <v>0</v>
      </c>
      <c r="I458" s="82"/>
      <c r="J458" s="81" t="b">
        <v>0</v>
      </c>
      <c r="K458" s="81" t="b">
        <v>0</v>
      </c>
      <c r="L458" s="82"/>
      <c r="M458" s="81" t="b">
        <v>0</v>
      </c>
      <c r="N458" s="81" t="b">
        <v>0</v>
      </c>
    </row>
    <row r="459" spans="1:14" ht="15">
      <c r="A459" s="87" t="s">
        <v>2077</v>
      </c>
      <c r="B459" s="87" t="s">
        <v>2078</v>
      </c>
      <c r="C459" s="81">
        <v>2</v>
      </c>
      <c r="D459" s="122">
        <v>0.005330963739884497</v>
      </c>
      <c r="E459" s="122">
        <v>2.230448921378274</v>
      </c>
      <c r="F459" s="81" t="s">
        <v>1453</v>
      </c>
      <c r="G459" s="81" t="b">
        <v>0</v>
      </c>
      <c r="H459" s="81" t="b">
        <v>0</v>
      </c>
      <c r="I459" s="82"/>
      <c r="J459" s="81" t="b">
        <v>0</v>
      </c>
      <c r="K459" s="81" t="b">
        <v>0</v>
      </c>
      <c r="L459" s="82"/>
      <c r="M459" s="81" t="b">
        <v>0</v>
      </c>
      <c r="N459" s="81" t="b">
        <v>0</v>
      </c>
    </row>
    <row r="460" spans="1:14" ht="15">
      <c r="A460" s="87" t="s">
        <v>2078</v>
      </c>
      <c r="B460" s="87" t="s">
        <v>2079</v>
      </c>
      <c r="C460" s="81">
        <v>2</v>
      </c>
      <c r="D460" s="122">
        <v>0.005330963739884497</v>
      </c>
      <c r="E460" s="122">
        <v>2.230448921378274</v>
      </c>
      <c r="F460" s="81" t="s">
        <v>1453</v>
      </c>
      <c r="G460" s="81" t="b">
        <v>0</v>
      </c>
      <c r="H460" s="81" t="b">
        <v>0</v>
      </c>
      <c r="I460" s="82"/>
      <c r="J460" s="81" t="b">
        <v>0</v>
      </c>
      <c r="K460" s="81" t="b">
        <v>0</v>
      </c>
      <c r="L460" s="82"/>
      <c r="M460" s="81" t="b">
        <v>0</v>
      </c>
      <c r="N460" s="81" t="b">
        <v>0</v>
      </c>
    </row>
    <row r="461" spans="1:14" ht="15">
      <c r="A461" s="87" t="s">
        <v>2079</v>
      </c>
      <c r="B461" s="87" t="s">
        <v>2080</v>
      </c>
      <c r="C461" s="81">
        <v>2</v>
      </c>
      <c r="D461" s="122">
        <v>0.005330963739884497</v>
      </c>
      <c r="E461" s="122">
        <v>2.230448921378274</v>
      </c>
      <c r="F461" s="81" t="s">
        <v>1453</v>
      </c>
      <c r="G461" s="81" t="b">
        <v>0</v>
      </c>
      <c r="H461" s="81" t="b">
        <v>0</v>
      </c>
      <c r="I461" s="82"/>
      <c r="J461" s="81" t="b">
        <v>0</v>
      </c>
      <c r="K461" s="81" t="b">
        <v>0</v>
      </c>
      <c r="L461" s="82"/>
      <c r="M461" s="81" t="b">
        <v>0</v>
      </c>
      <c r="N461" s="81" t="b">
        <v>0</v>
      </c>
    </row>
    <row r="462" spans="1:14" ht="15">
      <c r="A462" s="87" t="s">
        <v>2080</v>
      </c>
      <c r="B462" s="87" t="s">
        <v>271</v>
      </c>
      <c r="C462" s="81">
        <v>2</v>
      </c>
      <c r="D462" s="122">
        <v>0.005330963739884497</v>
      </c>
      <c r="E462" s="122">
        <v>1.2092596223083358</v>
      </c>
      <c r="F462" s="81" t="s">
        <v>1453</v>
      </c>
      <c r="G462" s="81" t="b">
        <v>0</v>
      </c>
      <c r="H462" s="81" t="b">
        <v>0</v>
      </c>
      <c r="I462" s="82"/>
      <c r="J462" s="81" t="b">
        <v>0</v>
      </c>
      <c r="K462" s="81" t="b">
        <v>0</v>
      </c>
      <c r="L462" s="82"/>
      <c r="M462" s="81" t="b">
        <v>0</v>
      </c>
      <c r="N462" s="81" t="b">
        <v>0</v>
      </c>
    </row>
    <row r="463" spans="1:14" ht="15">
      <c r="A463" s="87" t="s">
        <v>271</v>
      </c>
      <c r="B463" s="87" t="s">
        <v>2081</v>
      </c>
      <c r="C463" s="81">
        <v>2</v>
      </c>
      <c r="D463" s="122">
        <v>0.005330963739884497</v>
      </c>
      <c r="E463" s="122">
        <v>1.6283889300503116</v>
      </c>
      <c r="F463" s="81" t="s">
        <v>1453</v>
      </c>
      <c r="G463" s="81" t="b">
        <v>0</v>
      </c>
      <c r="H463" s="81" t="b">
        <v>0</v>
      </c>
      <c r="I463" s="82"/>
      <c r="J463" s="81" t="b">
        <v>0</v>
      </c>
      <c r="K463" s="81" t="b">
        <v>0</v>
      </c>
      <c r="L463" s="82"/>
      <c r="M463" s="81" t="b">
        <v>0</v>
      </c>
      <c r="N463" s="81" t="b">
        <v>0</v>
      </c>
    </row>
    <row r="464" spans="1:14" ht="15">
      <c r="A464" s="87" t="s">
        <v>296</v>
      </c>
      <c r="B464" s="87" t="s">
        <v>250</v>
      </c>
      <c r="C464" s="81">
        <v>2</v>
      </c>
      <c r="D464" s="122">
        <v>0.01007443059929209</v>
      </c>
      <c r="E464" s="122">
        <v>1.0910804693473326</v>
      </c>
      <c r="F464" s="81" t="s">
        <v>1454</v>
      </c>
      <c r="G464" s="81" t="b">
        <v>0</v>
      </c>
      <c r="H464" s="81" t="b">
        <v>0</v>
      </c>
      <c r="I464" s="82"/>
      <c r="J464" s="81" t="b">
        <v>0</v>
      </c>
      <c r="K464" s="81" t="b">
        <v>0</v>
      </c>
      <c r="L464" s="82"/>
      <c r="M464" s="81" t="b">
        <v>0</v>
      </c>
      <c r="N464" s="81" t="b">
        <v>0</v>
      </c>
    </row>
    <row r="465" spans="1:14" ht="15">
      <c r="A465" s="87" t="s">
        <v>297</v>
      </c>
      <c r="B465" s="87" t="s">
        <v>244</v>
      </c>
      <c r="C465" s="81">
        <v>2</v>
      </c>
      <c r="D465" s="122">
        <v>0.01007443059929209</v>
      </c>
      <c r="E465" s="122">
        <v>1.2160192059556325</v>
      </c>
      <c r="F465" s="81" t="s">
        <v>1454</v>
      </c>
      <c r="G465" s="81" t="b">
        <v>0</v>
      </c>
      <c r="H465" s="81" t="b">
        <v>0</v>
      </c>
      <c r="I465" s="82"/>
      <c r="J465" s="81" t="b">
        <v>0</v>
      </c>
      <c r="K465" s="81" t="b">
        <v>0</v>
      </c>
      <c r="L465" s="82"/>
      <c r="M465" s="81" t="b">
        <v>0</v>
      </c>
      <c r="N465" s="81" t="b">
        <v>0</v>
      </c>
    </row>
    <row r="466" spans="1:14" ht="15">
      <c r="A466" s="87" t="s">
        <v>244</v>
      </c>
      <c r="B466" s="87" t="s">
        <v>296</v>
      </c>
      <c r="C466" s="81">
        <v>2</v>
      </c>
      <c r="D466" s="122">
        <v>0.01007443059929209</v>
      </c>
      <c r="E466" s="122">
        <v>1.0910804693473326</v>
      </c>
      <c r="F466" s="81" t="s">
        <v>1454</v>
      </c>
      <c r="G466" s="81" t="b">
        <v>0</v>
      </c>
      <c r="H466" s="81" t="b">
        <v>0</v>
      </c>
      <c r="I466" s="82"/>
      <c r="J466" s="81" t="b">
        <v>0</v>
      </c>
      <c r="K466" s="81" t="b">
        <v>0</v>
      </c>
      <c r="L466" s="82"/>
      <c r="M466" s="81" t="b">
        <v>0</v>
      </c>
      <c r="N466" s="81" t="b">
        <v>0</v>
      </c>
    </row>
    <row r="467" spans="1:14" ht="15">
      <c r="A467" s="87" t="s">
        <v>1943</v>
      </c>
      <c r="B467" s="87" t="s">
        <v>1901</v>
      </c>
      <c r="C467" s="81">
        <v>4</v>
      </c>
      <c r="D467" s="122">
        <v>0.015885681916727703</v>
      </c>
      <c r="E467" s="122">
        <v>1.5211380837040362</v>
      </c>
      <c r="F467" s="81" t="s">
        <v>1455</v>
      </c>
      <c r="G467" s="81" t="b">
        <v>0</v>
      </c>
      <c r="H467" s="81" t="b">
        <v>0</v>
      </c>
      <c r="I467" s="82"/>
      <c r="J467" s="81" t="b">
        <v>0</v>
      </c>
      <c r="K467" s="81" t="b">
        <v>0</v>
      </c>
      <c r="L467" s="82"/>
      <c r="M467" s="81" t="b">
        <v>0</v>
      </c>
      <c r="N467" s="81" t="b">
        <v>0</v>
      </c>
    </row>
    <row r="468" spans="1:14" ht="15">
      <c r="A468" s="87" t="s">
        <v>1901</v>
      </c>
      <c r="B468" s="87" t="s">
        <v>509</v>
      </c>
      <c r="C468" s="81">
        <v>4</v>
      </c>
      <c r="D468" s="122">
        <v>0.015885681916727703</v>
      </c>
      <c r="E468" s="122">
        <v>1.3450468246483551</v>
      </c>
      <c r="F468" s="81" t="s">
        <v>1455</v>
      </c>
      <c r="G468" s="81" t="b">
        <v>0</v>
      </c>
      <c r="H468" s="81" t="b">
        <v>0</v>
      </c>
      <c r="I468" s="82"/>
      <c r="J468" s="81" t="b">
        <v>0</v>
      </c>
      <c r="K468" s="81" t="b">
        <v>0</v>
      </c>
      <c r="L468" s="82"/>
      <c r="M468" s="81" t="b">
        <v>0</v>
      </c>
      <c r="N468" s="81" t="b">
        <v>0</v>
      </c>
    </row>
    <row r="469" spans="1:14" ht="15">
      <c r="A469" s="87" t="s">
        <v>1895</v>
      </c>
      <c r="B469" s="87" t="s">
        <v>1899</v>
      </c>
      <c r="C469" s="81">
        <v>4</v>
      </c>
      <c r="D469" s="122">
        <v>0.009044091106182673</v>
      </c>
      <c r="E469" s="122">
        <v>1.6180480967120927</v>
      </c>
      <c r="F469" s="81" t="s">
        <v>1455</v>
      </c>
      <c r="G469" s="81" t="b">
        <v>0</v>
      </c>
      <c r="H469" s="81" t="b">
        <v>0</v>
      </c>
      <c r="I469" s="82"/>
      <c r="J469" s="81" t="b">
        <v>0</v>
      </c>
      <c r="K469" s="81" t="b">
        <v>0</v>
      </c>
      <c r="L469" s="82"/>
      <c r="M469" s="81" t="b">
        <v>0</v>
      </c>
      <c r="N469" s="81" t="b">
        <v>0</v>
      </c>
    </row>
    <row r="470" spans="1:14" ht="15">
      <c r="A470" s="87" t="s">
        <v>509</v>
      </c>
      <c r="B470" s="87" t="s">
        <v>493</v>
      </c>
      <c r="C470" s="81">
        <v>2</v>
      </c>
      <c r="D470" s="122">
        <v>0.007942840958363851</v>
      </c>
      <c r="E470" s="122">
        <v>0.8221680793680175</v>
      </c>
      <c r="F470" s="81" t="s">
        <v>1455</v>
      </c>
      <c r="G470" s="81" t="b">
        <v>0</v>
      </c>
      <c r="H470" s="81" t="b">
        <v>0</v>
      </c>
      <c r="I470" s="82"/>
      <c r="J470" s="81" t="b">
        <v>0</v>
      </c>
      <c r="K470" s="81" t="b">
        <v>0</v>
      </c>
      <c r="L470" s="82"/>
      <c r="M470" s="81" t="b">
        <v>0</v>
      </c>
      <c r="N470" s="81" t="b">
        <v>0</v>
      </c>
    </row>
    <row r="471" spans="1:14" ht="15">
      <c r="A471" s="87" t="s">
        <v>493</v>
      </c>
      <c r="B471" s="87" t="s">
        <v>2090</v>
      </c>
      <c r="C471" s="81">
        <v>2</v>
      </c>
      <c r="D471" s="122">
        <v>0.007942840958363851</v>
      </c>
      <c r="E471" s="122">
        <v>1.6180480967120927</v>
      </c>
      <c r="F471" s="81" t="s">
        <v>1455</v>
      </c>
      <c r="G471" s="81" t="b">
        <v>0</v>
      </c>
      <c r="H471" s="81" t="b">
        <v>0</v>
      </c>
      <c r="I471" s="82"/>
      <c r="J471" s="81" t="b">
        <v>0</v>
      </c>
      <c r="K471" s="81" t="b">
        <v>0</v>
      </c>
      <c r="L471" s="82"/>
      <c r="M471" s="81" t="b">
        <v>0</v>
      </c>
      <c r="N471" s="81" t="b">
        <v>0</v>
      </c>
    </row>
    <row r="472" spans="1:14" ht="15">
      <c r="A472" s="87" t="s">
        <v>2091</v>
      </c>
      <c r="B472" s="87" t="s">
        <v>2019</v>
      </c>
      <c r="C472" s="81">
        <v>2</v>
      </c>
      <c r="D472" s="122">
        <v>0.007942840958363851</v>
      </c>
      <c r="E472" s="122">
        <v>1.7429868333203926</v>
      </c>
      <c r="F472" s="81" t="s">
        <v>1455</v>
      </c>
      <c r="G472" s="81" t="b">
        <v>0</v>
      </c>
      <c r="H472" s="81" t="b">
        <v>0</v>
      </c>
      <c r="I472" s="82"/>
      <c r="J472" s="81" t="b">
        <v>0</v>
      </c>
      <c r="K472" s="81" t="b">
        <v>0</v>
      </c>
      <c r="L472" s="82"/>
      <c r="M472" s="81" t="b">
        <v>0</v>
      </c>
      <c r="N472" s="81" t="b">
        <v>0</v>
      </c>
    </row>
    <row r="473" spans="1:14" ht="15">
      <c r="A473" s="87" t="s">
        <v>2019</v>
      </c>
      <c r="B473" s="87" t="s">
        <v>2092</v>
      </c>
      <c r="C473" s="81">
        <v>2</v>
      </c>
      <c r="D473" s="122">
        <v>0.007942840958363851</v>
      </c>
      <c r="E473" s="122">
        <v>1.7429868333203926</v>
      </c>
      <c r="F473" s="81" t="s">
        <v>1455</v>
      </c>
      <c r="G473" s="81" t="b">
        <v>0</v>
      </c>
      <c r="H473" s="81" t="b">
        <v>0</v>
      </c>
      <c r="I473" s="82"/>
      <c r="J473" s="81" t="b">
        <v>0</v>
      </c>
      <c r="K473" s="81" t="b">
        <v>0</v>
      </c>
      <c r="L473" s="82"/>
      <c r="M473" s="81" t="b">
        <v>0</v>
      </c>
      <c r="N473" s="81" t="b">
        <v>0</v>
      </c>
    </row>
    <row r="474" spans="1:14" ht="15">
      <c r="A474" s="87" t="s">
        <v>1989</v>
      </c>
      <c r="B474" s="87" t="s">
        <v>2093</v>
      </c>
      <c r="C474" s="81">
        <v>2</v>
      </c>
      <c r="D474" s="122">
        <v>0.011363636363636364</v>
      </c>
      <c r="E474" s="122">
        <v>1.6180480967120927</v>
      </c>
      <c r="F474" s="81" t="s">
        <v>1455</v>
      </c>
      <c r="G474" s="81" t="b">
        <v>0</v>
      </c>
      <c r="H474" s="81" t="b">
        <v>0</v>
      </c>
      <c r="I474" s="82"/>
      <c r="J474" s="81" t="b">
        <v>0</v>
      </c>
      <c r="K474" s="81" t="b">
        <v>0</v>
      </c>
      <c r="L474" s="82"/>
      <c r="M474" s="81" t="b">
        <v>0</v>
      </c>
      <c r="N474" s="81" t="b">
        <v>0</v>
      </c>
    </row>
    <row r="475" spans="1:14" ht="15">
      <c r="A475" s="87" t="s">
        <v>2011</v>
      </c>
      <c r="B475" s="87" t="s">
        <v>1914</v>
      </c>
      <c r="C475" s="81">
        <v>3</v>
      </c>
      <c r="D475" s="122">
        <v>0.008727827830237726</v>
      </c>
      <c r="E475" s="122">
        <v>1.2872417111783478</v>
      </c>
      <c r="F475" s="81" t="s">
        <v>1457</v>
      </c>
      <c r="G475" s="81" t="b">
        <v>0</v>
      </c>
      <c r="H475" s="81" t="b">
        <v>0</v>
      </c>
      <c r="I475" s="82"/>
      <c r="J475" s="81" t="b">
        <v>0</v>
      </c>
      <c r="K475" s="81" t="b">
        <v>0</v>
      </c>
      <c r="L475" s="82"/>
      <c r="M475" s="81" t="b">
        <v>0</v>
      </c>
      <c r="N475" s="81" t="b">
        <v>0</v>
      </c>
    </row>
    <row r="476" spans="1:14" ht="15">
      <c r="A476" s="87" t="s">
        <v>1895</v>
      </c>
      <c r="B476" s="87" t="s">
        <v>1899</v>
      </c>
      <c r="C476" s="81">
        <v>2</v>
      </c>
      <c r="D476" s="122">
        <v>0.011637103773650303</v>
      </c>
      <c r="E476" s="122">
        <v>1.8893017025063104</v>
      </c>
      <c r="F476" s="81" t="s">
        <v>1457</v>
      </c>
      <c r="G476" s="81" t="b">
        <v>0</v>
      </c>
      <c r="H476" s="81" t="b">
        <v>0</v>
      </c>
      <c r="I476" s="82"/>
      <c r="J476" s="81" t="b">
        <v>0</v>
      </c>
      <c r="K476" s="81" t="b">
        <v>0</v>
      </c>
      <c r="L476" s="82"/>
      <c r="M476" s="81" t="b">
        <v>0</v>
      </c>
      <c r="N476" s="81" t="b">
        <v>0</v>
      </c>
    </row>
    <row r="477" spans="1:14" ht="15">
      <c r="A477" s="87" t="s">
        <v>1899</v>
      </c>
      <c r="B477" s="87" t="s">
        <v>2064</v>
      </c>
      <c r="C477" s="81">
        <v>2</v>
      </c>
      <c r="D477" s="122">
        <v>0.011637103773650303</v>
      </c>
      <c r="E477" s="122">
        <v>1.8893017025063104</v>
      </c>
      <c r="F477" s="81" t="s">
        <v>1457</v>
      </c>
      <c r="G477" s="81" t="b">
        <v>0</v>
      </c>
      <c r="H477" s="81" t="b">
        <v>0</v>
      </c>
      <c r="I477" s="82"/>
      <c r="J477" s="81" t="b">
        <v>0</v>
      </c>
      <c r="K477" s="81" t="b">
        <v>0</v>
      </c>
      <c r="L477" s="82"/>
      <c r="M477" s="81" t="b">
        <v>0</v>
      </c>
      <c r="N477" s="81" t="b">
        <v>0</v>
      </c>
    </row>
    <row r="478" spans="1:14" ht="15">
      <c r="A478" s="87" t="s">
        <v>2196</v>
      </c>
      <c r="B478" s="87" t="s">
        <v>2065</v>
      </c>
      <c r="C478" s="81">
        <v>2</v>
      </c>
      <c r="D478" s="122">
        <v>0.011637103773650303</v>
      </c>
      <c r="E478" s="122">
        <v>1.8893017025063104</v>
      </c>
      <c r="F478" s="81" t="s">
        <v>1457</v>
      </c>
      <c r="G478" s="81" t="b">
        <v>0</v>
      </c>
      <c r="H478" s="81" t="b">
        <v>0</v>
      </c>
      <c r="I478" s="82"/>
      <c r="J478" s="81" t="b">
        <v>0</v>
      </c>
      <c r="K478" s="81" t="b">
        <v>0</v>
      </c>
      <c r="L478" s="82"/>
      <c r="M478" s="81" t="b">
        <v>0</v>
      </c>
      <c r="N478" s="81" t="b">
        <v>0</v>
      </c>
    </row>
    <row r="479" spans="1:14" ht="15">
      <c r="A479" s="87" t="s">
        <v>246</v>
      </c>
      <c r="B479" s="87" t="s">
        <v>2069</v>
      </c>
      <c r="C479" s="81">
        <v>2</v>
      </c>
      <c r="D479" s="122">
        <v>0.007966006265552973</v>
      </c>
      <c r="E479" s="122">
        <v>1.8893017025063104</v>
      </c>
      <c r="F479" s="81" t="s">
        <v>1457</v>
      </c>
      <c r="G479" s="81" t="b">
        <v>0</v>
      </c>
      <c r="H479" s="81" t="b">
        <v>0</v>
      </c>
      <c r="I479" s="82"/>
      <c r="J479" s="81" t="b">
        <v>0</v>
      </c>
      <c r="K479" s="81" t="b">
        <v>0</v>
      </c>
      <c r="L479" s="82"/>
      <c r="M479" s="81" t="b">
        <v>0</v>
      </c>
      <c r="N479" s="81" t="b">
        <v>0</v>
      </c>
    </row>
    <row r="480" spans="1:14" ht="15">
      <c r="A480" s="87" t="s">
        <v>2069</v>
      </c>
      <c r="B480" s="87" t="s">
        <v>2208</v>
      </c>
      <c r="C480" s="81">
        <v>2</v>
      </c>
      <c r="D480" s="122">
        <v>0.007966006265552973</v>
      </c>
      <c r="E480" s="122">
        <v>1.713210443450629</v>
      </c>
      <c r="F480" s="81" t="s">
        <v>1457</v>
      </c>
      <c r="G480" s="81" t="b">
        <v>0</v>
      </c>
      <c r="H480" s="81" t="b">
        <v>0</v>
      </c>
      <c r="I480" s="82"/>
      <c r="J480" s="81" t="b">
        <v>0</v>
      </c>
      <c r="K480" s="81" t="b">
        <v>0</v>
      </c>
      <c r="L480" s="82"/>
      <c r="M480" s="81" t="b">
        <v>0</v>
      </c>
      <c r="N480" s="81" t="b">
        <v>0</v>
      </c>
    </row>
    <row r="481" spans="1:14" ht="15">
      <c r="A481" s="87" t="s">
        <v>2208</v>
      </c>
      <c r="B481" s="87" t="s">
        <v>2209</v>
      </c>
      <c r="C481" s="81">
        <v>2</v>
      </c>
      <c r="D481" s="122">
        <v>0.007966006265552973</v>
      </c>
      <c r="E481" s="122">
        <v>1.8893017025063104</v>
      </c>
      <c r="F481" s="81" t="s">
        <v>1457</v>
      </c>
      <c r="G481" s="81" t="b">
        <v>0</v>
      </c>
      <c r="H481" s="81" t="b">
        <v>0</v>
      </c>
      <c r="I481" s="82"/>
      <c r="J481" s="81" t="b">
        <v>0</v>
      </c>
      <c r="K481" s="81" t="b">
        <v>0</v>
      </c>
      <c r="L481" s="82"/>
      <c r="M481" s="81" t="b">
        <v>0</v>
      </c>
      <c r="N481" s="81" t="b">
        <v>0</v>
      </c>
    </row>
    <row r="482" spans="1:14" ht="15">
      <c r="A482" s="87" t="s">
        <v>2209</v>
      </c>
      <c r="B482" s="87" t="s">
        <v>1966</v>
      </c>
      <c r="C482" s="81">
        <v>2</v>
      </c>
      <c r="D482" s="122">
        <v>0.007966006265552973</v>
      </c>
      <c r="E482" s="122">
        <v>1.8893017025063104</v>
      </c>
      <c r="F482" s="81" t="s">
        <v>1457</v>
      </c>
      <c r="G482" s="81" t="b">
        <v>0</v>
      </c>
      <c r="H482" s="81" t="b">
        <v>0</v>
      </c>
      <c r="I482" s="82"/>
      <c r="J482" s="81" t="b">
        <v>0</v>
      </c>
      <c r="K482" s="81" t="b">
        <v>0</v>
      </c>
      <c r="L482" s="82"/>
      <c r="M482" s="81" t="b">
        <v>0</v>
      </c>
      <c r="N482" s="81" t="b">
        <v>0</v>
      </c>
    </row>
    <row r="483" spans="1:14" ht="15">
      <c r="A483" s="87" t="s">
        <v>1966</v>
      </c>
      <c r="B483" s="87" t="s">
        <v>1914</v>
      </c>
      <c r="C483" s="81">
        <v>2</v>
      </c>
      <c r="D483" s="122">
        <v>0.007966006265552973</v>
      </c>
      <c r="E483" s="122">
        <v>1.2872417111783478</v>
      </c>
      <c r="F483" s="81" t="s">
        <v>1457</v>
      </c>
      <c r="G483" s="81" t="b">
        <v>0</v>
      </c>
      <c r="H483" s="81" t="b">
        <v>0</v>
      </c>
      <c r="I483" s="82"/>
      <c r="J483" s="81" t="b">
        <v>0</v>
      </c>
      <c r="K483" s="81" t="b">
        <v>0</v>
      </c>
      <c r="L483" s="82"/>
      <c r="M483" s="81" t="b">
        <v>0</v>
      </c>
      <c r="N483" s="81" t="b">
        <v>0</v>
      </c>
    </row>
    <row r="484" spans="1:14" ht="15">
      <c r="A484" s="87" t="s">
        <v>1914</v>
      </c>
      <c r="B484" s="87" t="s">
        <v>2210</v>
      </c>
      <c r="C484" s="81">
        <v>2</v>
      </c>
      <c r="D484" s="122">
        <v>0.007966006265552973</v>
      </c>
      <c r="E484" s="122">
        <v>1.2872417111783478</v>
      </c>
      <c r="F484" s="81" t="s">
        <v>1457</v>
      </c>
      <c r="G484" s="81" t="b">
        <v>0</v>
      </c>
      <c r="H484" s="81" t="b">
        <v>0</v>
      </c>
      <c r="I484" s="82"/>
      <c r="J484" s="81" t="b">
        <v>0</v>
      </c>
      <c r="K484" s="81" t="b">
        <v>0</v>
      </c>
      <c r="L484" s="82"/>
      <c r="M484" s="81" t="b">
        <v>0</v>
      </c>
      <c r="N484" s="81" t="b">
        <v>0</v>
      </c>
    </row>
    <row r="485" spans="1:14" ht="15">
      <c r="A485" s="87" t="s">
        <v>2212</v>
      </c>
      <c r="B485" s="87" t="s">
        <v>2213</v>
      </c>
      <c r="C485" s="81">
        <v>2</v>
      </c>
      <c r="D485" s="122">
        <v>0.007966006265552973</v>
      </c>
      <c r="E485" s="122">
        <v>1.8893017025063104</v>
      </c>
      <c r="F485" s="81" t="s">
        <v>1457</v>
      </c>
      <c r="G485" s="81" t="b">
        <v>0</v>
      </c>
      <c r="H485" s="81" t="b">
        <v>0</v>
      </c>
      <c r="I485" s="82"/>
      <c r="J485" s="81" t="b">
        <v>0</v>
      </c>
      <c r="K485" s="81" t="b">
        <v>0</v>
      </c>
      <c r="L485" s="82"/>
      <c r="M485" s="81" t="b">
        <v>0</v>
      </c>
      <c r="N485" s="81" t="b">
        <v>0</v>
      </c>
    </row>
    <row r="486" spans="1:14" ht="15">
      <c r="A486" s="87" t="s">
        <v>2213</v>
      </c>
      <c r="B486" s="87" t="s">
        <v>2070</v>
      </c>
      <c r="C486" s="81">
        <v>2</v>
      </c>
      <c r="D486" s="122">
        <v>0.007966006265552973</v>
      </c>
      <c r="E486" s="122">
        <v>1.713210443450629</v>
      </c>
      <c r="F486" s="81" t="s">
        <v>1457</v>
      </c>
      <c r="G486" s="81" t="b">
        <v>0</v>
      </c>
      <c r="H486" s="81" t="b">
        <v>0</v>
      </c>
      <c r="I486" s="82"/>
      <c r="J486" s="81" t="b">
        <v>1</v>
      </c>
      <c r="K486" s="81" t="b">
        <v>0</v>
      </c>
      <c r="L486" s="82"/>
      <c r="M486" s="81" t="b">
        <v>0</v>
      </c>
      <c r="N486" s="81" t="b">
        <v>0</v>
      </c>
    </row>
    <row r="487" spans="1:14" ht="15">
      <c r="A487" s="87" t="s">
        <v>2070</v>
      </c>
      <c r="B487" s="87" t="s">
        <v>2214</v>
      </c>
      <c r="C487" s="81">
        <v>2</v>
      </c>
      <c r="D487" s="122">
        <v>0.007966006265552973</v>
      </c>
      <c r="E487" s="122">
        <v>1.713210443450629</v>
      </c>
      <c r="F487" s="81" t="s">
        <v>1457</v>
      </c>
      <c r="G487" s="81" t="b">
        <v>1</v>
      </c>
      <c r="H487" s="81" t="b">
        <v>0</v>
      </c>
      <c r="I487" s="82"/>
      <c r="J487" s="81" t="b">
        <v>0</v>
      </c>
      <c r="K487" s="81" t="b">
        <v>0</v>
      </c>
      <c r="L487" s="82"/>
      <c r="M487" s="81" t="b">
        <v>0</v>
      </c>
      <c r="N487" s="81" t="b">
        <v>0</v>
      </c>
    </row>
    <row r="488" spans="1:14" ht="15">
      <c r="A488" s="87" t="s">
        <v>2214</v>
      </c>
      <c r="B488" s="87" t="s">
        <v>1970</v>
      </c>
      <c r="C488" s="81">
        <v>2</v>
      </c>
      <c r="D488" s="122">
        <v>0.007966006265552973</v>
      </c>
      <c r="E488" s="122">
        <v>1.713210443450629</v>
      </c>
      <c r="F488" s="81" t="s">
        <v>1457</v>
      </c>
      <c r="G488" s="81" t="b">
        <v>0</v>
      </c>
      <c r="H488" s="81" t="b">
        <v>0</v>
      </c>
      <c r="I488" s="82"/>
      <c r="J488" s="81" t="b">
        <v>0</v>
      </c>
      <c r="K488" s="81" t="b">
        <v>0</v>
      </c>
      <c r="L488" s="82"/>
      <c r="M488" s="81" t="b">
        <v>0</v>
      </c>
      <c r="N488" s="81" t="b">
        <v>0</v>
      </c>
    </row>
    <row r="489" spans="1:14" ht="15">
      <c r="A489" s="87" t="s">
        <v>1970</v>
      </c>
      <c r="B489" s="87" t="s">
        <v>2215</v>
      </c>
      <c r="C489" s="81">
        <v>2</v>
      </c>
      <c r="D489" s="122">
        <v>0.007966006265552973</v>
      </c>
      <c r="E489" s="122">
        <v>1.713210443450629</v>
      </c>
      <c r="F489" s="81" t="s">
        <v>1457</v>
      </c>
      <c r="G489" s="81" t="b">
        <v>0</v>
      </c>
      <c r="H489" s="81" t="b">
        <v>0</v>
      </c>
      <c r="I489" s="82"/>
      <c r="J489" s="81" t="b">
        <v>0</v>
      </c>
      <c r="K489" s="81" t="b">
        <v>0</v>
      </c>
      <c r="L489" s="82"/>
      <c r="M489" s="81" t="b">
        <v>0</v>
      </c>
      <c r="N489" s="81" t="b">
        <v>0</v>
      </c>
    </row>
    <row r="490" spans="1:14" ht="15">
      <c r="A490" s="87" t="s">
        <v>2215</v>
      </c>
      <c r="B490" s="87" t="s">
        <v>2216</v>
      </c>
      <c r="C490" s="81">
        <v>2</v>
      </c>
      <c r="D490" s="122">
        <v>0.007966006265552973</v>
      </c>
      <c r="E490" s="122">
        <v>1.8893017025063104</v>
      </c>
      <c r="F490" s="81" t="s">
        <v>1457</v>
      </c>
      <c r="G490" s="81" t="b">
        <v>0</v>
      </c>
      <c r="H490" s="81" t="b">
        <v>0</v>
      </c>
      <c r="I490" s="82"/>
      <c r="J490" s="81" t="b">
        <v>0</v>
      </c>
      <c r="K490" s="81" t="b">
        <v>0</v>
      </c>
      <c r="L490" s="82"/>
      <c r="M490" s="81" t="b">
        <v>0</v>
      </c>
      <c r="N490" s="81" t="b">
        <v>0</v>
      </c>
    </row>
    <row r="491" spans="1:14" ht="15">
      <c r="A491" s="87" t="s">
        <v>1895</v>
      </c>
      <c r="B491" s="87" t="s">
        <v>1898</v>
      </c>
      <c r="C491" s="81">
        <v>2</v>
      </c>
      <c r="D491" s="122">
        <v>0</v>
      </c>
      <c r="E491" s="122">
        <v>1.0606978403536116</v>
      </c>
      <c r="F491" s="81" t="s">
        <v>1459</v>
      </c>
      <c r="G491" s="81" t="b">
        <v>0</v>
      </c>
      <c r="H491" s="81" t="b">
        <v>0</v>
      </c>
      <c r="I491" s="82"/>
      <c r="J491" s="81" t="b">
        <v>0</v>
      </c>
      <c r="K491" s="81" t="b">
        <v>0</v>
      </c>
      <c r="L491" s="82"/>
      <c r="M491" s="81" t="b">
        <v>0</v>
      </c>
      <c r="N491" s="8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1517</v>
      </c>
      <c r="B1" s="13" t="s">
        <v>34</v>
      </c>
    </row>
    <row r="2" spans="1:2" ht="15">
      <c r="A2" s="118" t="s">
        <v>250</v>
      </c>
      <c r="B2" s="81">
        <v>3874</v>
      </c>
    </row>
    <row r="3" spans="1:2" ht="15">
      <c r="A3" s="118" t="s">
        <v>233</v>
      </c>
      <c r="B3" s="81">
        <v>1938</v>
      </c>
    </row>
    <row r="4" spans="1:2" ht="15">
      <c r="A4" s="118" t="s">
        <v>262</v>
      </c>
      <c r="B4" s="81">
        <v>616</v>
      </c>
    </row>
    <row r="5" spans="1:2" ht="15">
      <c r="A5" s="118" t="s">
        <v>304</v>
      </c>
      <c r="B5" s="81">
        <v>496</v>
      </c>
    </row>
    <row r="6" spans="1:2" ht="15">
      <c r="A6" s="118" t="s">
        <v>290</v>
      </c>
      <c r="B6" s="81">
        <v>378</v>
      </c>
    </row>
    <row r="7" spans="1:2" ht="15">
      <c r="A7" s="118" t="s">
        <v>241</v>
      </c>
      <c r="B7" s="81">
        <v>130</v>
      </c>
    </row>
    <row r="8" spans="1:2" ht="15">
      <c r="A8" s="118" t="s">
        <v>234</v>
      </c>
      <c r="B8" s="81">
        <v>130</v>
      </c>
    </row>
    <row r="9" spans="1:2" ht="15">
      <c r="A9" s="118" t="s">
        <v>247</v>
      </c>
      <c r="B9" s="81">
        <v>130</v>
      </c>
    </row>
    <row r="10" spans="1:2" ht="15">
      <c r="A10" s="118" t="s">
        <v>244</v>
      </c>
      <c r="B10" s="81">
        <v>126</v>
      </c>
    </row>
    <row r="11" spans="1:2" ht="15">
      <c r="A11" s="118" t="s">
        <v>243</v>
      </c>
      <c r="B11" s="81">
        <v>126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2253</v>
      </c>
      <c r="B1" s="13" t="s">
        <v>1518</v>
      </c>
      <c r="C1" s="13" t="s">
        <v>2254</v>
      </c>
      <c r="D1" s="13" t="s">
        <v>1519</v>
      </c>
      <c r="E1" s="13" t="s">
        <v>2258</v>
      </c>
      <c r="F1" s="13" t="s">
        <v>1520</v>
      </c>
      <c r="G1" s="81" t="s">
        <v>2259</v>
      </c>
      <c r="H1" s="81" t="s">
        <v>1521</v>
      </c>
      <c r="I1" s="13" t="s">
        <v>2260</v>
      </c>
      <c r="J1" s="13" t="s">
        <v>1522</v>
      </c>
      <c r="K1" s="13" t="s">
        <v>2261</v>
      </c>
      <c r="L1" s="13" t="s">
        <v>1523</v>
      </c>
      <c r="M1" s="81" t="s">
        <v>2262</v>
      </c>
      <c r="N1" s="81" t="s">
        <v>1524</v>
      </c>
      <c r="O1" s="13" t="s">
        <v>2263</v>
      </c>
      <c r="P1" s="13" t="s">
        <v>1525</v>
      </c>
      <c r="Q1" s="81" t="s">
        <v>2264</v>
      </c>
      <c r="R1" s="81" t="s">
        <v>1526</v>
      </c>
      <c r="S1" s="13" t="s">
        <v>2265</v>
      </c>
      <c r="T1" s="13" t="s">
        <v>1527</v>
      </c>
      <c r="U1" s="81" t="s">
        <v>2266</v>
      </c>
      <c r="V1" s="81" t="s">
        <v>1528</v>
      </c>
    </row>
    <row r="2" spans="1:22" ht="15">
      <c r="A2" s="85" t="s">
        <v>449</v>
      </c>
      <c r="B2" s="81">
        <v>7</v>
      </c>
      <c r="C2" s="85" t="s">
        <v>454</v>
      </c>
      <c r="D2" s="81">
        <v>3</v>
      </c>
      <c r="E2" s="85" t="s">
        <v>453</v>
      </c>
      <c r="F2" s="81">
        <v>1</v>
      </c>
      <c r="G2" s="81"/>
      <c r="H2" s="81"/>
      <c r="I2" s="85" t="s">
        <v>440</v>
      </c>
      <c r="J2" s="81">
        <v>1</v>
      </c>
      <c r="K2" s="85" t="s">
        <v>449</v>
      </c>
      <c r="L2" s="81">
        <v>7</v>
      </c>
      <c r="M2" s="81"/>
      <c r="N2" s="81"/>
      <c r="O2" s="85" t="s">
        <v>443</v>
      </c>
      <c r="P2" s="81">
        <v>1</v>
      </c>
      <c r="Q2" s="81"/>
      <c r="R2" s="81"/>
      <c r="S2" s="85" t="s">
        <v>448</v>
      </c>
      <c r="T2" s="81">
        <v>1</v>
      </c>
      <c r="U2" s="81"/>
      <c r="V2" s="81"/>
    </row>
    <row r="3" spans="1:22" ht="15">
      <c r="A3" s="85" t="s">
        <v>450</v>
      </c>
      <c r="B3" s="81">
        <v>4</v>
      </c>
      <c r="C3" s="85" t="s">
        <v>457</v>
      </c>
      <c r="D3" s="81">
        <v>3</v>
      </c>
      <c r="E3" s="85" t="s">
        <v>439</v>
      </c>
      <c r="F3" s="81">
        <v>1</v>
      </c>
      <c r="G3" s="81"/>
      <c r="H3" s="81"/>
      <c r="I3" s="81"/>
      <c r="J3" s="81"/>
      <c r="K3" s="85" t="s">
        <v>450</v>
      </c>
      <c r="L3" s="81">
        <v>4</v>
      </c>
      <c r="M3" s="81"/>
      <c r="N3" s="81"/>
      <c r="O3" s="85" t="s">
        <v>469</v>
      </c>
      <c r="P3" s="81">
        <v>1</v>
      </c>
      <c r="Q3" s="81"/>
      <c r="R3" s="81"/>
      <c r="S3" s="85" t="s">
        <v>445</v>
      </c>
      <c r="T3" s="81">
        <v>1</v>
      </c>
      <c r="U3" s="81"/>
      <c r="V3" s="81"/>
    </row>
    <row r="4" spans="1:22" ht="15">
      <c r="A4" s="85" t="s">
        <v>451</v>
      </c>
      <c r="B4" s="81">
        <v>3</v>
      </c>
      <c r="C4" s="85" t="s">
        <v>452</v>
      </c>
      <c r="D4" s="81">
        <v>2</v>
      </c>
      <c r="E4" s="81"/>
      <c r="F4" s="81"/>
      <c r="G4" s="81"/>
      <c r="H4" s="81"/>
      <c r="I4" s="81"/>
      <c r="J4" s="81"/>
      <c r="K4" s="85" t="s">
        <v>451</v>
      </c>
      <c r="L4" s="81">
        <v>3</v>
      </c>
      <c r="M4" s="81"/>
      <c r="N4" s="81"/>
      <c r="O4" s="81"/>
      <c r="P4" s="81"/>
      <c r="Q4" s="81"/>
      <c r="R4" s="81"/>
      <c r="S4" s="85" t="s">
        <v>446</v>
      </c>
      <c r="T4" s="81">
        <v>1</v>
      </c>
      <c r="U4" s="81"/>
      <c r="V4" s="81"/>
    </row>
    <row r="5" spans="1:22" ht="15">
      <c r="A5" s="85" t="s">
        <v>454</v>
      </c>
      <c r="B5" s="81">
        <v>3</v>
      </c>
      <c r="C5" s="85" t="s">
        <v>455</v>
      </c>
      <c r="D5" s="81">
        <v>2</v>
      </c>
      <c r="E5" s="81"/>
      <c r="F5" s="81"/>
      <c r="G5" s="81"/>
      <c r="H5" s="81"/>
      <c r="I5" s="81"/>
      <c r="J5" s="81"/>
      <c r="K5" s="85" t="s">
        <v>470</v>
      </c>
      <c r="L5" s="81">
        <v>2</v>
      </c>
      <c r="M5" s="81"/>
      <c r="N5" s="81"/>
      <c r="O5" s="81"/>
      <c r="P5" s="81"/>
      <c r="Q5" s="81"/>
      <c r="R5" s="81"/>
      <c r="S5" s="85" t="s">
        <v>447</v>
      </c>
      <c r="T5" s="81">
        <v>1</v>
      </c>
      <c r="U5" s="81"/>
      <c r="V5" s="81"/>
    </row>
    <row r="6" spans="1:22" ht="15">
      <c r="A6" s="85" t="s">
        <v>457</v>
      </c>
      <c r="B6" s="81">
        <v>3</v>
      </c>
      <c r="C6" s="85" t="s">
        <v>463</v>
      </c>
      <c r="D6" s="81">
        <v>1</v>
      </c>
      <c r="E6" s="81"/>
      <c r="F6" s="81"/>
      <c r="G6" s="81"/>
      <c r="H6" s="81"/>
      <c r="I6" s="81"/>
      <c r="J6" s="81"/>
      <c r="K6" s="85" t="s">
        <v>471</v>
      </c>
      <c r="L6" s="81">
        <v>1</v>
      </c>
      <c r="M6" s="81"/>
      <c r="N6" s="81"/>
      <c r="O6" s="81"/>
      <c r="P6" s="81"/>
      <c r="Q6" s="81"/>
      <c r="R6" s="81"/>
      <c r="S6" s="81"/>
      <c r="T6" s="81"/>
      <c r="U6" s="81"/>
      <c r="V6" s="81"/>
    </row>
    <row r="7" spans="1:22" ht="15">
      <c r="A7" s="85" t="s">
        <v>470</v>
      </c>
      <c r="B7" s="81">
        <v>2</v>
      </c>
      <c r="C7" s="85" t="s">
        <v>464</v>
      </c>
      <c r="D7" s="81">
        <v>1</v>
      </c>
      <c r="E7" s="81"/>
      <c r="F7" s="81"/>
      <c r="G7" s="81"/>
      <c r="H7" s="81"/>
      <c r="I7" s="81"/>
      <c r="J7" s="81"/>
      <c r="K7" s="85" t="s">
        <v>438</v>
      </c>
      <c r="L7" s="81">
        <v>1</v>
      </c>
      <c r="M7" s="81"/>
      <c r="N7" s="81"/>
      <c r="O7" s="81"/>
      <c r="P7" s="81"/>
      <c r="Q7" s="81"/>
      <c r="R7" s="81"/>
      <c r="S7" s="81"/>
      <c r="T7" s="81"/>
      <c r="U7" s="81"/>
      <c r="V7" s="81"/>
    </row>
    <row r="8" spans="1:22" ht="15">
      <c r="A8" s="85" t="s">
        <v>452</v>
      </c>
      <c r="B8" s="81">
        <v>2</v>
      </c>
      <c r="C8" s="85" t="s">
        <v>465</v>
      </c>
      <c r="D8" s="81">
        <v>1</v>
      </c>
      <c r="E8" s="81"/>
      <c r="F8" s="81"/>
      <c r="G8" s="81"/>
      <c r="H8" s="81"/>
      <c r="I8" s="81"/>
      <c r="J8" s="81"/>
      <c r="K8" s="81"/>
      <c r="L8" s="81"/>
      <c r="M8" s="81"/>
      <c r="N8" s="81"/>
      <c r="O8" s="81"/>
      <c r="P8" s="81"/>
      <c r="Q8" s="81"/>
      <c r="R8" s="81"/>
      <c r="S8" s="81"/>
      <c r="T8" s="81"/>
      <c r="U8" s="81"/>
      <c r="V8" s="81"/>
    </row>
    <row r="9" spans="1:22" ht="15" customHeight="1">
      <c r="A9" s="85" t="s">
        <v>455</v>
      </c>
      <c r="B9" s="81">
        <v>2</v>
      </c>
      <c r="C9" s="85" t="s">
        <v>2255</v>
      </c>
      <c r="D9" s="81">
        <v>1</v>
      </c>
      <c r="E9" s="81"/>
      <c r="F9" s="81"/>
      <c r="G9" s="81"/>
      <c r="H9" s="81"/>
      <c r="I9" s="81"/>
      <c r="J9" s="81"/>
      <c r="K9" s="81"/>
      <c r="L9" s="81"/>
      <c r="M9" s="81"/>
      <c r="N9" s="81"/>
      <c r="O9" s="81"/>
      <c r="P9" s="81"/>
      <c r="Q9" s="81"/>
      <c r="R9" s="81"/>
      <c r="S9" s="81"/>
      <c r="T9" s="81"/>
      <c r="U9" s="81"/>
      <c r="V9" s="81"/>
    </row>
    <row r="10" spans="1:22" ht="15">
      <c r="A10" s="85" t="s">
        <v>471</v>
      </c>
      <c r="B10" s="81">
        <v>1</v>
      </c>
      <c r="C10" s="85" t="s">
        <v>2256</v>
      </c>
      <c r="D10" s="81">
        <v>1</v>
      </c>
      <c r="E10" s="81"/>
      <c r="F10" s="81"/>
      <c r="G10" s="81"/>
      <c r="H10" s="81"/>
      <c r="I10" s="81"/>
      <c r="J10" s="81"/>
      <c r="K10" s="81"/>
      <c r="L10" s="81"/>
      <c r="M10" s="81"/>
      <c r="N10" s="81"/>
      <c r="O10" s="81"/>
      <c r="P10" s="81"/>
      <c r="Q10" s="81"/>
      <c r="R10" s="81"/>
      <c r="S10" s="81"/>
      <c r="T10" s="81"/>
      <c r="U10" s="81"/>
      <c r="V10" s="81"/>
    </row>
    <row r="11" spans="1:22" ht="15">
      <c r="A11" s="85" t="s">
        <v>469</v>
      </c>
      <c r="B11" s="81">
        <v>1</v>
      </c>
      <c r="C11" s="85" t="s">
        <v>2257</v>
      </c>
      <c r="D11" s="81">
        <v>1</v>
      </c>
      <c r="E11" s="81"/>
      <c r="F11" s="81"/>
      <c r="G11" s="81"/>
      <c r="H11" s="81"/>
      <c r="I11" s="81"/>
      <c r="J11" s="81"/>
      <c r="K11" s="81"/>
      <c r="L11" s="81"/>
      <c r="M11" s="81"/>
      <c r="N11" s="81"/>
      <c r="O11" s="81"/>
      <c r="P11" s="81"/>
      <c r="Q11" s="81"/>
      <c r="R11" s="81"/>
      <c r="S11" s="81"/>
      <c r="T11" s="81"/>
      <c r="U11" s="81"/>
      <c r="V11" s="81"/>
    </row>
    <row r="14" spans="1:22" ht="15" customHeight="1">
      <c r="A14" s="13" t="s">
        <v>2274</v>
      </c>
      <c r="B14" s="13" t="s">
        <v>1518</v>
      </c>
      <c r="C14" s="13" t="s">
        <v>2275</v>
      </c>
      <c r="D14" s="13" t="s">
        <v>1519</v>
      </c>
      <c r="E14" s="13" t="s">
        <v>2276</v>
      </c>
      <c r="F14" s="13" t="s">
        <v>1520</v>
      </c>
      <c r="G14" s="81" t="s">
        <v>2277</v>
      </c>
      <c r="H14" s="81" t="s">
        <v>1521</v>
      </c>
      <c r="I14" s="13" t="s">
        <v>2278</v>
      </c>
      <c r="J14" s="13" t="s">
        <v>1522</v>
      </c>
      <c r="K14" s="13" t="s">
        <v>2279</v>
      </c>
      <c r="L14" s="13" t="s">
        <v>1523</v>
      </c>
      <c r="M14" s="81" t="s">
        <v>2280</v>
      </c>
      <c r="N14" s="81" t="s">
        <v>1524</v>
      </c>
      <c r="O14" s="13" t="s">
        <v>2281</v>
      </c>
      <c r="P14" s="13" t="s">
        <v>1525</v>
      </c>
      <c r="Q14" s="81" t="s">
        <v>2282</v>
      </c>
      <c r="R14" s="81" t="s">
        <v>1526</v>
      </c>
      <c r="S14" s="13" t="s">
        <v>2283</v>
      </c>
      <c r="T14" s="13" t="s">
        <v>1527</v>
      </c>
      <c r="U14" s="81" t="s">
        <v>2284</v>
      </c>
      <c r="V14" s="81" t="s">
        <v>1528</v>
      </c>
    </row>
    <row r="15" spans="1:22" ht="15">
      <c r="A15" s="81" t="s">
        <v>472</v>
      </c>
      <c r="B15" s="81">
        <v>18</v>
      </c>
      <c r="C15" s="81" t="s">
        <v>473</v>
      </c>
      <c r="D15" s="81">
        <v>11</v>
      </c>
      <c r="E15" s="81" t="s">
        <v>483</v>
      </c>
      <c r="F15" s="81">
        <v>1</v>
      </c>
      <c r="G15" s="81"/>
      <c r="H15" s="81"/>
      <c r="I15" s="81" t="s">
        <v>474</v>
      </c>
      <c r="J15" s="81">
        <v>1</v>
      </c>
      <c r="K15" s="81" t="s">
        <v>472</v>
      </c>
      <c r="L15" s="81">
        <v>18</v>
      </c>
      <c r="M15" s="81"/>
      <c r="N15" s="81"/>
      <c r="O15" s="81" t="s">
        <v>477</v>
      </c>
      <c r="P15" s="81">
        <v>1</v>
      </c>
      <c r="Q15" s="81"/>
      <c r="R15" s="81"/>
      <c r="S15" s="81" t="s">
        <v>480</v>
      </c>
      <c r="T15" s="81">
        <v>2</v>
      </c>
      <c r="U15" s="81"/>
      <c r="V15" s="81"/>
    </row>
    <row r="16" spans="1:22" ht="15">
      <c r="A16" s="81" t="s">
        <v>473</v>
      </c>
      <c r="B16" s="81">
        <v>12</v>
      </c>
      <c r="C16" s="81" t="s">
        <v>487</v>
      </c>
      <c r="D16" s="81">
        <v>3</v>
      </c>
      <c r="E16" s="81" t="s">
        <v>473</v>
      </c>
      <c r="F16" s="81">
        <v>1</v>
      </c>
      <c r="G16" s="81"/>
      <c r="H16" s="81"/>
      <c r="I16" s="81"/>
      <c r="J16" s="81"/>
      <c r="K16" s="81"/>
      <c r="L16" s="81"/>
      <c r="M16" s="81"/>
      <c r="N16" s="81"/>
      <c r="O16" s="81" t="s">
        <v>492</v>
      </c>
      <c r="P16" s="81">
        <v>1</v>
      </c>
      <c r="Q16" s="81"/>
      <c r="R16" s="81"/>
      <c r="S16" s="81" t="s">
        <v>479</v>
      </c>
      <c r="T16" s="81">
        <v>1</v>
      </c>
      <c r="U16" s="81"/>
      <c r="V16" s="81"/>
    </row>
    <row r="17" spans="1:22" ht="15">
      <c r="A17" s="81" t="s">
        <v>487</v>
      </c>
      <c r="B17" s="81">
        <v>3</v>
      </c>
      <c r="C17" s="81" t="s">
        <v>484</v>
      </c>
      <c r="D17" s="81">
        <v>3</v>
      </c>
      <c r="E17" s="81"/>
      <c r="F17" s="81"/>
      <c r="G17" s="81"/>
      <c r="H17" s="81"/>
      <c r="I17" s="81"/>
      <c r="J17" s="81"/>
      <c r="K17" s="81"/>
      <c r="L17" s="81"/>
      <c r="M17" s="81"/>
      <c r="N17" s="81"/>
      <c r="O17" s="81"/>
      <c r="P17" s="81"/>
      <c r="Q17" s="81"/>
      <c r="R17" s="81"/>
      <c r="S17" s="81" t="s">
        <v>481</v>
      </c>
      <c r="T17" s="81">
        <v>1</v>
      </c>
      <c r="U17" s="81"/>
      <c r="V17" s="81"/>
    </row>
    <row r="18" spans="1:22" ht="15">
      <c r="A18" s="81" t="s">
        <v>484</v>
      </c>
      <c r="B18" s="81">
        <v>3</v>
      </c>
      <c r="C18" s="81" t="s">
        <v>486</v>
      </c>
      <c r="D18" s="81">
        <v>3</v>
      </c>
      <c r="E18" s="81"/>
      <c r="F18" s="81"/>
      <c r="G18" s="81"/>
      <c r="H18" s="81"/>
      <c r="I18" s="81"/>
      <c r="J18" s="81"/>
      <c r="K18" s="81"/>
      <c r="L18" s="81"/>
      <c r="M18" s="81"/>
      <c r="N18" s="81"/>
      <c r="O18" s="81"/>
      <c r="P18" s="81"/>
      <c r="Q18" s="81"/>
      <c r="R18" s="81"/>
      <c r="S18" s="81"/>
      <c r="T18" s="81"/>
      <c r="U18" s="81"/>
      <c r="V18" s="81"/>
    </row>
    <row r="19" spans="1:22" ht="15">
      <c r="A19" s="81" t="s">
        <v>486</v>
      </c>
      <c r="B19" s="81">
        <v>3</v>
      </c>
      <c r="C19" s="81" t="s">
        <v>478</v>
      </c>
      <c r="D19" s="81">
        <v>2</v>
      </c>
      <c r="E19" s="81"/>
      <c r="F19" s="81"/>
      <c r="G19" s="81"/>
      <c r="H19" s="81"/>
      <c r="I19" s="81"/>
      <c r="J19" s="81"/>
      <c r="K19" s="81"/>
      <c r="L19" s="81"/>
      <c r="M19" s="81"/>
      <c r="N19" s="81"/>
      <c r="O19" s="81"/>
      <c r="P19" s="81"/>
      <c r="Q19" s="81"/>
      <c r="R19" s="81"/>
      <c r="S19" s="81"/>
      <c r="T19" s="81"/>
      <c r="U19" s="81"/>
      <c r="V19" s="81"/>
    </row>
    <row r="20" spans="1:22" ht="15">
      <c r="A20" s="81" t="s">
        <v>481</v>
      </c>
      <c r="B20" s="81">
        <v>2</v>
      </c>
      <c r="C20" s="81" t="s">
        <v>482</v>
      </c>
      <c r="D20" s="81">
        <v>2</v>
      </c>
      <c r="E20" s="81"/>
      <c r="F20" s="81"/>
      <c r="G20" s="81"/>
      <c r="H20" s="81"/>
      <c r="I20" s="81"/>
      <c r="J20" s="81"/>
      <c r="K20" s="81"/>
      <c r="L20" s="81"/>
      <c r="M20" s="81"/>
      <c r="N20" s="81"/>
      <c r="O20" s="81"/>
      <c r="P20" s="81"/>
      <c r="Q20" s="81"/>
      <c r="R20" s="81"/>
      <c r="S20" s="81"/>
      <c r="T20" s="81"/>
      <c r="U20" s="81"/>
      <c r="V20" s="81"/>
    </row>
    <row r="21" spans="1:22" ht="15">
      <c r="A21" s="81" t="s">
        <v>482</v>
      </c>
      <c r="B21" s="81">
        <v>2</v>
      </c>
      <c r="C21" s="81" t="s">
        <v>485</v>
      </c>
      <c r="D21" s="81">
        <v>2</v>
      </c>
      <c r="E21" s="81"/>
      <c r="F21" s="81"/>
      <c r="G21" s="81"/>
      <c r="H21" s="81"/>
      <c r="I21" s="81"/>
      <c r="J21" s="81"/>
      <c r="K21" s="81"/>
      <c r="L21" s="81"/>
      <c r="M21" s="81"/>
      <c r="N21" s="81"/>
      <c r="O21" s="81"/>
      <c r="P21" s="81"/>
      <c r="Q21" s="81"/>
      <c r="R21" s="81"/>
      <c r="S21" s="81"/>
      <c r="T21" s="81"/>
      <c r="U21" s="81"/>
      <c r="V21" s="81"/>
    </row>
    <row r="22" spans="1:22" ht="15">
      <c r="A22" s="81" t="s">
        <v>485</v>
      </c>
      <c r="B22" s="81">
        <v>2</v>
      </c>
      <c r="C22" s="81" t="s">
        <v>488</v>
      </c>
      <c r="D22" s="81">
        <v>1</v>
      </c>
      <c r="E22" s="81"/>
      <c r="F22" s="81"/>
      <c r="G22" s="81"/>
      <c r="H22" s="81"/>
      <c r="I22" s="81"/>
      <c r="J22" s="81"/>
      <c r="K22" s="81"/>
      <c r="L22" s="81"/>
      <c r="M22" s="81"/>
      <c r="N22" s="81"/>
      <c r="O22" s="81"/>
      <c r="P22" s="81"/>
      <c r="Q22" s="81"/>
      <c r="R22" s="81"/>
      <c r="S22" s="81"/>
      <c r="T22" s="81"/>
      <c r="U22" s="81"/>
      <c r="V22" s="81"/>
    </row>
    <row r="23" spans="1:22" ht="15">
      <c r="A23" s="81" t="s">
        <v>480</v>
      </c>
      <c r="B23" s="81">
        <v>2</v>
      </c>
      <c r="C23" s="81" t="s">
        <v>489</v>
      </c>
      <c r="D23" s="81">
        <v>1</v>
      </c>
      <c r="E23" s="81"/>
      <c r="F23" s="81"/>
      <c r="G23" s="81"/>
      <c r="H23" s="81"/>
      <c r="I23" s="81"/>
      <c r="J23" s="81"/>
      <c r="K23" s="81"/>
      <c r="L23" s="81"/>
      <c r="M23" s="81"/>
      <c r="N23" s="81"/>
      <c r="O23" s="81"/>
      <c r="P23" s="81"/>
      <c r="Q23" s="81"/>
      <c r="R23" s="81"/>
      <c r="S23" s="81"/>
      <c r="T23" s="81"/>
      <c r="U23" s="81"/>
      <c r="V23" s="81"/>
    </row>
    <row r="24" spans="1:22" ht="15">
      <c r="A24" s="81" t="s">
        <v>478</v>
      </c>
      <c r="B24" s="81">
        <v>2</v>
      </c>
      <c r="C24" s="81" t="s">
        <v>481</v>
      </c>
      <c r="D24" s="81">
        <v>1</v>
      </c>
      <c r="E24" s="81"/>
      <c r="F24" s="81"/>
      <c r="G24" s="81"/>
      <c r="H24" s="81"/>
      <c r="I24" s="81"/>
      <c r="J24" s="81"/>
      <c r="K24" s="81"/>
      <c r="L24" s="81"/>
      <c r="M24" s="81"/>
      <c r="N24" s="81"/>
      <c r="O24" s="81"/>
      <c r="P24" s="81"/>
      <c r="Q24" s="81"/>
      <c r="R24" s="81"/>
      <c r="S24" s="81"/>
      <c r="T24" s="81"/>
      <c r="U24" s="81"/>
      <c r="V24" s="81"/>
    </row>
    <row r="27" spans="1:22" ht="15" customHeight="1">
      <c r="A27" s="13" t="s">
        <v>2291</v>
      </c>
      <c r="B27" s="13" t="s">
        <v>1518</v>
      </c>
      <c r="C27" s="13" t="s">
        <v>2292</v>
      </c>
      <c r="D27" s="13" t="s">
        <v>1519</v>
      </c>
      <c r="E27" s="13" t="s">
        <v>2293</v>
      </c>
      <c r="F27" s="13" t="s">
        <v>1520</v>
      </c>
      <c r="G27" s="81" t="s">
        <v>2294</v>
      </c>
      <c r="H27" s="81" t="s">
        <v>1521</v>
      </c>
      <c r="I27" s="13" t="s">
        <v>2295</v>
      </c>
      <c r="J27" s="13" t="s">
        <v>1522</v>
      </c>
      <c r="K27" s="13" t="s">
        <v>2296</v>
      </c>
      <c r="L27" s="13" t="s">
        <v>1523</v>
      </c>
      <c r="M27" s="81" t="s">
        <v>2297</v>
      </c>
      <c r="N27" s="81" t="s">
        <v>1524</v>
      </c>
      <c r="O27" s="13" t="s">
        <v>2298</v>
      </c>
      <c r="P27" s="13" t="s">
        <v>1525</v>
      </c>
      <c r="Q27" s="13" t="s">
        <v>2302</v>
      </c>
      <c r="R27" s="13" t="s">
        <v>1526</v>
      </c>
      <c r="S27" s="13" t="s">
        <v>2303</v>
      </c>
      <c r="T27" s="13" t="s">
        <v>1527</v>
      </c>
      <c r="U27" s="81" t="s">
        <v>2308</v>
      </c>
      <c r="V27" s="81" t="s">
        <v>1528</v>
      </c>
    </row>
    <row r="28" spans="1:22" ht="15">
      <c r="A28" s="81" t="s">
        <v>493</v>
      </c>
      <c r="B28" s="81">
        <v>29</v>
      </c>
      <c r="C28" s="81" t="s">
        <v>505</v>
      </c>
      <c r="D28" s="81">
        <v>13</v>
      </c>
      <c r="E28" s="81" t="s">
        <v>2068</v>
      </c>
      <c r="F28" s="81">
        <v>1</v>
      </c>
      <c r="G28" s="81"/>
      <c r="H28" s="81"/>
      <c r="I28" s="81" t="s">
        <v>1604</v>
      </c>
      <c r="J28" s="81">
        <v>1</v>
      </c>
      <c r="K28" s="81" t="s">
        <v>493</v>
      </c>
      <c r="L28" s="81">
        <v>18</v>
      </c>
      <c r="M28" s="81"/>
      <c r="N28" s="81"/>
      <c r="O28" s="81" t="s">
        <v>493</v>
      </c>
      <c r="P28" s="81">
        <v>9</v>
      </c>
      <c r="Q28" s="81" t="s">
        <v>515</v>
      </c>
      <c r="R28" s="81">
        <v>1</v>
      </c>
      <c r="S28" s="81" t="s">
        <v>509</v>
      </c>
      <c r="T28" s="81">
        <v>4</v>
      </c>
      <c r="U28" s="81"/>
      <c r="V28" s="81"/>
    </row>
    <row r="29" spans="1:22" ht="15">
      <c r="A29" s="81" t="s">
        <v>509</v>
      </c>
      <c r="B29" s="81">
        <v>17</v>
      </c>
      <c r="C29" s="81" t="s">
        <v>509</v>
      </c>
      <c r="D29" s="81">
        <v>11</v>
      </c>
      <c r="E29" s="81" t="s">
        <v>509</v>
      </c>
      <c r="F29" s="81">
        <v>1</v>
      </c>
      <c r="G29" s="81"/>
      <c r="H29" s="81"/>
      <c r="I29" s="81" t="s">
        <v>494</v>
      </c>
      <c r="J29" s="81">
        <v>1</v>
      </c>
      <c r="K29" s="81" t="s">
        <v>2018</v>
      </c>
      <c r="L29" s="81">
        <v>3</v>
      </c>
      <c r="M29" s="81"/>
      <c r="N29" s="81"/>
      <c r="O29" s="81" t="s">
        <v>2090</v>
      </c>
      <c r="P29" s="81">
        <v>2</v>
      </c>
      <c r="Q29" s="81" t="s">
        <v>2068</v>
      </c>
      <c r="R29" s="81">
        <v>1</v>
      </c>
      <c r="S29" s="81" t="s">
        <v>2011</v>
      </c>
      <c r="T29" s="81">
        <v>3</v>
      </c>
      <c r="U29" s="81"/>
      <c r="V29" s="81"/>
    </row>
    <row r="30" spans="1:22" ht="15">
      <c r="A30" s="81" t="s">
        <v>505</v>
      </c>
      <c r="B30" s="81">
        <v>13</v>
      </c>
      <c r="C30" s="81" t="s">
        <v>515</v>
      </c>
      <c r="D30" s="81">
        <v>5</v>
      </c>
      <c r="E30" s="81"/>
      <c r="F30" s="81"/>
      <c r="G30" s="81"/>
      <c r="H30" s="81"/>
      <c r="I30" s="81"/>
      <c r="J30" s="81"/>
      <c r="K30" s="81" t="s">
        <v>271</v>
      </c>
      <c r="L30" s="81">
        <v>3</v>
      </c>
      <c r="M30" s="81"/>
      <c r="N30" s="81"/>
      <c r="O30" s="81" t="s">
        <v>2299</v>
      </c>
      <c r="P30" s="81">
        <v>1</v>
      </c>
      <c r="Q30" s="81"/>
      <c r="R30" s="81"/>
      <c r="S30" s="81" t="s">
        <v>1895</v>
      </c>
      <c r="T30" s="81">
        <v>1</v>
      </c>
      <c r="U30" s="81"/>
      <c r="V30" s="81"/>
    </row>
    <row r="31" spans="1:22" ht="15">
      <c r="A31" s="81" t="s">
        <v>515</v>
      </c>
      <c r="B31" s="81">
        <v>6</v>
      </c>
      <c r="C31" s="81" t="s">
        <v>1994</v>
      </c>
      <c r="D31" s="81">
        <v>4</v>
      </c>
      <c r="E31" s="81"/>
      <c r="F31" s="81"/>
      <c r="G31" s="81"/>
      <c r="H31" s="81"/>
      <c r="I31" s="81"/>
      <c r="J31" s="81"/>
      <c r="K31" s="81" t="s">
        <v>1987</v>
      </c>
      <c r="L31" s="81">
        <v>2</v>
      </c>
      <c r="M31" s="81"/>
      <c r="N31" s="81"/>
      <c r="O31" s="81" t="s">
        <v>2300</v>
      </c>
      <c r="P31" s="81">
        <v>1</v>
      </c>
      <c r="Q31" s="81"/>
      <c r="R31" s="81"/>
      <c r="S31" s="81" t="s">
        <v>2304</v>
      </c>
      <c r="T31" s="81">
        <v>1</v>
      </c>
      <c r="U31" s="81"/>
      <c r="V31" s="81"/>
    </row>
    <row r="32" spans="1:22" ht="15">
      <c r="A32" s="81" t="s">
        <v>1994</v>
      </c>
      <c r="B32" s="81">
        <v>4</v>
      </c>
      <c r="C32" s="81" t="s">
        <v>2029</v>
      </c>
      <c r="D32" s="81">
        <v>3</v>
      </c>
      <c r="E32" s="81"/>
      <c r="F32" s="81"/>
      <c r="G32" s="81"/>
      <c r="H32" s="81"/>
      <c r="I32" s="81"/>
      <c r="J32" s="81"/>
      <c r="K32" s="81" t="s">
        <v>2082</v>
      </c>
      <c r="L32" s="81">
        <v>2</v>
      </c>
      <c r="M32" s="81"/>
      <c r="N32" s="81"/>
      <c r="O32" s="81" t="s">
        <v>509</v>
      </c>
      <c r="P32" s="81">
        <v>1</v>
      </c>
      <c r="Q32" s="81"/>
      <c r="R32" s="81"/>
      <c r="S32" s="81" t="s">
        <v>2305</v>
      </c>
      <c r="T32" s="81">
        <v>1</v>
      </c>
      <c r="U32" s="81"/>
      <c r="V32" s="81"/>
    </row>
    <row r="33" spans="1:22" ht="15">
      <c r="A33" s="81" t="s">
        <v>2018</v>
      </c>
      <c r="B33" s="81">
        <v>3</v>
      </c>
      <c r="C33" s="81" t="s">
        <v>2028</v>
      </c>
      <c r="D33" s="81">
        <v>3</v>
      </c>
      <c r="E33" s="81"/>
      <c r="F33" s="81"/>
      <c r="G33" s="81"/>
      <c r="H33" s="81"/>
      <c r="I33" s="81"/>
      <c r="J33" s="81"/>
      <c r="K33" s="81" t="s">
        <v>2083</v>
      </c>
      <c r="L33" s="81">
        <v>2</v>
      </c>
      <c r="M33" s="81"/>
      <c r="N33" s="81"/>
      <c r="O33" s="81" t="s">
        <v>2301</v>
      </c>
      <c r="P33" s="81">
        <v>1</v>
      </c>
      <c r="Q33" s="81"/>
      <c r="R33" s="81"/>
      <c r="S33" s="81" t="s">
        <v>2306</v>
      </c>
      <c r="T33" s="81">
        <v>1</v>
      </c>
      <c r="U33" s="81"/>
      <c r="V33" s="81"/>
    </row>
    <row r="34" spans="1:22" ht="15">
      <c r="A34" s="81" t="s">
        <v>271</v>
      </c>
      <c r="B34" s="81">
        <v>3</v>
      </c>
      <c r="C34" s="81" t="s">
        <v>2056</v>
      </c>
      <c r="D34" s="81">
        <v>3</v>
      </c>
      <c r="E34" s="81"/>
      <c r="F34" s="81"/>
      <c r="G34" s="81"/>
      <c r="H34" s="81"/>
      <c r="I34" s="81"/>
      <c r="J34" s="81"/>
      <c r="K34" s="81" t="s">
        <v>2084</v>
      </c>
      <c r="L34" s="81">
        <v>2</v>
      </c>
      <c r="M34" s="81"/>
      <c r="N34" s="81"/>
      <c r="O34" s="81" t="s">
        <v>1914</v>
      </c>
      <c r="P34" s="81">
        <v>1</v>
      </c>
      <c r="Q34" s="81"/>
      <c r="R34" s="81"/>
      <c r="S34" s="81" t="s">
        <v>2307</v>
      </c>
      <c r="T34" s="81">
        <v>1</v>
      </c>
      <c r="U34" s="81"/>
      <c r="V34" s="81"/>
    </row>
    <row r="35" spans="1:22" ht="15">
      <c r="A35" s="81" t="s">
        <v>2028</v>
      </c>
      <c r="B35" s="81">
        <v>3</v>
      </c>
      <c r="C35" s="81" t="s">
        <v>2236</v>
      </c>
      <c r="D35" s="81">
        <v>2</v>
      </c>
      <c r="E35" s="81"/>
      <c r="F35" s="81"/>
      <c r="G35" s="81"/>
      <c r="H35" s="81"/>
      <c r="I35" s="81"/>
      <c r="J35" s="81"/>
      <c r="K35" s="81" t="s">
        <v>2085</v>
      </c>
      <c r="L35" s="81">
        <v>2</v>
      </c>
      <c r="M35" s="81"/>
      <c r="N35" s="81"/>
      <c r="O35" s="81"/>
      <c r="P35" s="81"/>
      <c r="Q35" s="81"/>
      <c r="R35" s="81"/>
      <c r="S35" s="81" t="s">
        <v>1914</v>
      </c>
      <c r="T35" s="81">
        <v>1</v>
      </c>
      <c r="U35" s="81"/>
      <c r="V35" s="81"/>
    </row>
    <row r="36" spans="1:22" ht="15">
      <c r="A36" s="81" t="s">
        <v>2029</v>
      </c>
      <c r="B36" s="81">
        <v>3</v>
      </c>
      <c r="C36" s="81" t="s">
        <v>2237</v>
      </c>
      <c r="D36" s="81">
        <v>2</v>
      </c>
      <c r="E36" s="81"/>
      <c r="F36" s="81"/>
      <c r="G36" s="81"/>
      <c r="H36" s="81"/>
      <c r="I36" s="81"/>
      <c r="J36" s="81"/>
      <c r="K36" s="81" t="s">
        <v>2086</v>
      </c>
      <c r="L36" s="81">
        <v>2</v>
      </c>
      <c r="M36" s="81"/>
      <c r="N36" s="81"/>
      <c r="O36" s="81"/>
      <c r="P36" s="81"/>
      <c r="Q36" s="81"/>
      <c r="R36" s="81"/>
      <c r="S36" s="81"/>
      <c r="T36" s="81"/>
      <c r="U36" s="81"/>
      <c r="V36" s="81"/>
    </row>
    <row r="37" spans="1:22" ht="15">
      <c r="A37" s="81" t="s">
        <v>1602</v>
      </c>
      <c r="B37" s="81">
        <v>3</v>
      </c>
      <c r="C37" s="81" t="s">
        <v>506</v>
      </c>
      <c r="D37" s="81">
        <v>2</v>
      </c>
      <c r="E37" s="81"/>
      <c r="F37" s="81"/>
      <c r="G37" s="81"/>
      <c r="H37" s="81"/>
      <c r="I37" s="81"/>
      <c r="J37" s="81"/>
      <c r="K37" s="81" t="s">
        <v>2087</v>
      </c>
      <c r="L37" s="81">
        <v>2</v>
      </c>
      <c r="M37" s="81"/>
      <c r="N37" s="81"/>
      <c r="O37" s="81"/>
      <c r="P37" s="81"/>
      <c r="Q37" s="81"/>
      <c r="R37" s="81"/>
      <c r="S37" s="81"/>
      <c r="T37" s="81"/>
      <c r="U37" s="81"/>
      <c r="V37" s="81"/>
    </row>
    <row r="40" spans="1:22" ht="15" customHeight="1">
      <c r="A40" s="13" t="s">
        <v>2315</v>
      </c>
      <c r="B40" s="13" t="s">
        <v>1518</v>
      </c>
      <c r="C40" s="13" t="s">
        <v>2316</v>
      </c>
      <c r="D40" s="13" t="s">
        <v>1519</v>
      </c>
      <c r="E40" s="13" t="s">
        <v>2317</v>
      </c>
      <c r="F40" s="13" t="s">
        <v>1520</v>
      </c>
      <c r="G40" s="13" t="s">
        <v>2318</v>
      </c>
      <c r="H40" s="13" t="s">
        <v>1521</v>
      </c>
      <c r="I40" s="13" t="s">
        <v>2319</v>
      </c>
      <c r="J40" s="13" t="s">
        <v>1522</v>
      </c>
      <c r="K40" s="13" t="s">
        <v>2320</v>
      </c>
      <c r="L40" s="13" t="s">
        <v>1523</v>
      </c>
      <c r="M40" s="13" t="s">
        <v>2321</v>
      </c>
      <c r="N40" s="13" t="s">
        <v>1524</v>
      </c>
      <c r="O40" s="13" t="s">
        <v>2322</v>
      </c>
      <c r="P40" s="13" t="s">
        <v>1525</v>
      </c>
      <c r="Q40" s="13" t="s">
        <v>2323</v>
      </c>
      <c r="R40" s="13" t="s">
        <v>1526</v>
      </c>
      <c r="S40" s="13" t="s">
        <v>2324</v>
      </c>
      <c r="T40" s="13" t="s">
        <v>1527</v>
      </c>
      <c r="U40" s="13" t="s">
        <v>2325</v>
      </c>
      <c r="V40" s="13" t="s">
        <v>1528</v>
      </c>
    </row>
    <row r="41" spans="1:22" ht="15">
      <c r="A41" s="87" t="s">
        <v>1486</v>
      </c>
      <c r="B41" s="87">
        <v>140</v>
      </c>
      <c r="C41" s="87" t="s">
        <v>1896</v>
      </c>
      <c r="D41" s="87">
        <v>30</v>
      </c>
      <c r="E41" s="87" t="s">
        <v>2014</v>
      </c>
      <c r="F41" s="87">
        <v>2</v>
      </c>
      <c r="G41" s="87" t="s">
        <v>1567</v>
      </c>
      <c r="H41" s="87">
        <v>3</v>
      </c>
      <c r="I41" s="87" t="s">
        <v>290</v>
      </c>
      <c r="J41" s="87">
        <v>6</v>
      </c>
      <c r="K41" s="87" t="s">
        <v>271</v>
      </c>
      <c r="L41" s="87">
        <v>21</v>
      </c>
      <c r="M41" s="87" t="s">
        <v>244</v>
      </c>
      <c r="N41" s="87">
        <v>4</v>
      </c>
      <c r="O41" s="87" t="s">
        <v>493</v>
      </c>
      <c r="P41" s="87">
        <v>10</v>
      </c>
      <c r="Q41" s="87" t="s">
        <v>1981</v>
      </c>
      <c r="R41" s="87">
        <v>2</v>
      </c>
      <c r="S41" s="87" t="s">
        <v>1914</v>
      </c>
      <c r="T41" s="87">
        <v>8</v>
      </c>
      <c r="U41" s="87" t="s">
        <v>2226</v>
      </c>
      <c r="V41" s="87">
        <v>2</v>
      </c>
    </row>
    <row r="42" spans="1:22" ht="15">
      <c r="A42" s="87" t="s">
        <v>1487</v>
      </c>
      <c r="B42" s="87">
        <v>56</v>
      </c>
      <c r="C42" s="87" t="s">
        <v>509</v>
      </c>
      <c r="D42" s="87">
        <v>28</v>
      </c>
      <c r="E42" s="87" t="s">
        <v>2015</v>
      </c>
      <c r="F42" s="87">
        <v>2</v>
      </c>
      <c r="G42" s="87" t="s">
        <v>1566</v>
      </c>
      <c r="H42" s="87">
        <v>3</v>
      </c>
      <c r="I42" s="87" t="s">
        <v>1905</v>
      </c>
      <c r="J42" s="87">
        <v>3</v>
      </c>
      <c r="K42" s="87" t="s">
        <v>1895</v>
      </c>
      <c r="L42" s="87">
        <v>19</v>
      </c>
      <c r="M42" s="87" t="s">
        <v>296</v>
      </c>
      <c r="N42" s="87">
        <v>4</v>
      </c>
      <c r="O42" s="87" t="s">
        <v>509</v>
      </c>
      <c r="P42" s="87">
        <v>6</v>
      </c>
      <c r="Q42" s="87"/>
      <c r="R42" s="87"/>
      <c r="S42" s="87" t="s">
        <v>509</v>
      </c>
      <c r="T42" s="87">
        <v>6</v>
      </c>
      <c r="U42" s="87"/>
      <c r="V42" s="87"/>
    </row>
    <row r="43" spans="1:22" ht="15">
      <c r="A43" s="87" t="s">
        <v>1894</v>
      </c>
      <c r="B43" s="87">
        <v>1</v>
      </c>
      <c r="C43" s="87" t="s">
        <v>250</v>
      </c>
      <c r="D43" s="87">
        <v>23</v>
      </c>
      <c r="E43" s="87"/>
      <c r="F43" s="87"/>
      <c r="G43" s="87" t="s">
        <v>1565</v>
      </c>
      <c r="H43" s="87">
        <v>3</v>
      </c>
      <c r="I43" s="87" t="s">
        <v>1911</v>
      </c>
      <c r="J43" s="87">
        <v>3</v>
      </c>
      <c r="K43" s="87" t="s">
        <v>493</v>
      </c>
      <c r="L43" s="87">
        <v>18</v>
      </c>
      <c r="M43" s="87" t="s">
        <v>297</v>
      </c>
      <c r="N43" s="87">
        <v>3</v>
      </c>
      <c r="O43" s="87" t="s">
        <v>1901</v>
      </c>
      <c r="P43" s="87">
        <v>5</v>
      </c>
      <c r="Q43" s="87"/>
      <c r="R43" s="87"/>
      <c r="S43" s="87" t="s">
        <v>2011</v>
      </c>
      <c r="T43" s="87">
        <v>4</v>
      </c>
      <c r="U43" s="87"/>
      <c r="V43" s="87"/>
    </row>
    <row r="44" spans="1:22" ht="15">
      <c r="A44" s="87" t="s">
        <v>1488</v>
      </c>
      <c r="B44" s="87">
        <v>3642</v>
      </c>
      <c r="C44" s="87" t="s">
        <v>1897</v>
      </c>
      <c r="D44" s="87">
        <v>16</v>
      </c>
      <c r="E44" s="87"/>
      <c r="F44" s="87"/>
      <c r="G44" s="87" t="s">
        <v>1564</v>
      </c>
      <c r="H44" s="87">
        <v>3</v>
      </c>
      <c r="I44" s="87" t="s">
        <v>1923</v>
      </c>
      <c r="J44" s="87">
        <v>3</v>
      </c>
      <c r="K44" s="87" t="s">
        <v>1898</v>
      </c>
      <c r="L44" s="87">
        <v>17</v>
      </c>
      <c r="M44" s="87" t="s">
        <v>250</v>
      </c>
      <c r="N44" s="87">
        <v>3</v>
      </c>
      <c r="O44" s="87" t="s">
        <v>1943</v>
      </c>
      <c r="P44" s="87">
        <v>4</v>
      </c>
      <c r="Q44" s="87"/>
      <c r="R44" s="87"/>
      <c r="S44" s="87" t="s">
        <v>2070</v>
      </c>
      <c r="T44" s="87">
        <v>3</v>
      </c>
      <c r="U44" s="87"/>
      <c r="V44" s="87"/>
    </row>
    <row r="45" spans="1:22" ht="15">
      <c r="A45" s="87" t="s">
        <v>1489</v>
      </c>
      <c r="B45" s="87">
        <v>3838</v>
      </c>
      <c r="C45" s="87" t="s">
        <v>505</v>
      </c>
      <c r="D45" s="87">
        <v>15</v>
      </c>
      <c r="E45" s="87"/>
      <c r="F45" s="87"/>
      <c r="G45" s="87" t="s">
        <v>2016</v>
      </c>
      <c r="H45" s="87">
        <v>2</v>
      </c>
      <c r="I45" s="87" t="s">
        <v>1938</v>
      </c>
      <c r="J45" s="87">
        <v>2</v>
      </c>
      <c r="K45" s="87" t="s">
        <v>1904</v>
      </c>
      <c r="L45" s="87">
        <v>17</v>
      </c>
      <c r="M45" s="87" t="s">
        <v>2071</v>
      </c>
      <c r="N45" s="87">
        <v>3</v>
      </c>
      <c r="O45" s="87" t="s">
        <v>1895</v>
      </c>
      <c r="P45" s="87">
        <v>4</v>
      </c>
      <c r="Q45" s="87"/>
      <c r="R45" s="87"/>
      <c r="S45" s="87" t="s">
        <v>2069</v>
      </c>
      <c r="T45" s="87">
        <v>3</v>
      </c>
      <c r="U45" s="87"/>
      <c r="V45" s="87"/>
    </row>
    <row r="46" spans="1:22" ht="15">
      <c r="A46" s="87" t="s">
        <v>509</v>
      </c>
      <c r="B46" s="87">
        <v>45</v>
      </c>
      <c r="C46" s="87" t="s">
        <v>1905</v>
      </c>
      <c r="D46" s="87">
        <v>12</v>
      </c>
      <c r="E46" s="87"/>
      <c r="F46" s="87"/>
      <c r="G46" s="87" t="s">
        <v>1911</v>
      </c>
      <c r="H46" s="87">
        <v>2</v>
      </c>
      <c r="I46" s="87" t="s">
        <v>291</v>
      </c>
      <c r="J46" s="87">
        <v>2</v>
      </c>
      <c r="K46" s="87" t="s">
        <v>1899</v>
      </c>
      <c r="L46" s="87">
        <v>13</v>
      </c>
      <c r="M46" s="87" t="s">
        <v>2012</v>
      </c>
      <c r="N46" s="87">
        <v>3</v>
      </c>
      <c r="O46" s="87" t="s">
        <v>1899</v>
      </c>
      <c r="P46" s="87">
        <v>4</v>
      </c>
      <c r="Q46" s="87"/>
      <c r="R46" s="87"/>
      <c r="S46" s="87" t="s">
        <v>1970</v>
      </c>
      <c r="T46" s="87">
        <v>3</v>
      </c>
      <c r="U46" s="87"/>
      <c r="V46" s="87"/>
    </row>
    <row r="47" spans="1:22" ht="15">
      <c r="A47" s="87" t="s">
        <v>1895</v>
      </c>
      <c r="B47" s="87">
        <v>35</v>
      </c>
      <c r="C47" s="87" t="s">
        <v>1908</v>
      </c>
      <c r="D47" s="87">
        <v>11</v>
      </c>
      <c r="E47" s="87"/>
      <c r="F47" s="87"/>
      <c r="G47" s="87" t="s">
        <v>1917</v>
      </c>
      <c r="H47" s="87">
        <v>2</v>
      </c>
      <c r="I47" s="87" t="s">
        <v>2235</v>
      </c>
      <c r="J47" s="87">
        <v>2</v>
      </c>
      <c r="K47" s="87" t="s">
        <v>1906</v>
      </c>
      <c r="L47" s="87">
        <v>13</v>
      </c>
      <c r="M47" s="87" t="s">
        <v>2220</v>
      </c>
      <c r="N47" s="87">
        <v>2</v>
      </c>
      <c r="O47" s="87" t="s">
        <v>1989</v>
      </c>
      <c r="P47" s="87">
        <v>4</v>
      </c>
      <c r="Q47" s="87"/>
      <c r="R47" s="87"/>
      <c r="S47" s="87" t="s">
        <v>2195</v>
      </c>
      <c r="T47" s="87">
        <v>2</v>
      </c>
      <c r="U47" s="87"/>
      <c r="V47" s="87"/>
    </row>
    <row r="48" spans="1:22" ht="15">
      <c r="A48" s="87" t="s">
        <v>493</v>
      </c>
      <c r="B48" s="87">
        <v>32</v>
      </c>
      <c r="C48" s="87" t="s">
        <v>1900</v>
      </c>
      <c r="D48" s="87">
        <v>10</v>
      </c>
      <c r="E48" s="87"/>
      <c r="F48" s="87"/>
      <c r="G48" s="87" t="s">
        <v>1903</v>
      </c>
      <c r="H48" s="87">
        <v>2</v>
      </c>
      <c r="I48" s="87" t="s">
        <v>2003</v>
      </c>
      <c r="J48" s="87">
        <v>2</v>
      </c>
      <c r="K48" s="87" t="s">
        <v>1900</v>
      </c>
      <c r="L48" s="87">
        <v>13</v>
      </c>
      <c r="M48" s="87" t="s">
        <v>243</v>
      </c>
      <c r="N48" s="87">
        <v>2</v>
      </c>
      <c r="O48" s="87" t="s">
        <v>2072</v>
      </c>
      <c r="P48" s="87">
        <v>3</v>
      </c>
      <c r="Q48" s="87"/>
      <c r="R48" s="87"/>
      <c r="S48" s="87" t="s">
        <v>1895</v>
      </c>
      <c r="T48" s="87">
        <v>2</v>
      </c>
      <c r="U48" s="87"/>
      <c r="V48" s="87"/>
    </row>
    <row r="49" spans="1:22" ht="15">
      <c r="A49" s="87" t="s">
        <v>1896</v>
      </c>
      <c r="B49" s="87">
        <v>30</v>
      </c>
      <c r="C49" s="87" t="s">
        <v>1915</v>
      </c>
      <c r="D49" s="87">
        <v>9</v>
      </c>
      <c r="E49" s="87"/>
      <c r="F49" s="87"/>
      <c r="G49" s="87"/>
      <c r="H49" s="87"/>
      <c r="I49" s="87" t="s">
        <v>289</v>
      </c>
      <c r="J49" s="87">
        <v>2</v>
      </c>
      <c r="K49" s="87" t="s">
        <v>1909</v>
      </c>
      <c r="L49" s="87">
        <v>12</v>
      </c>
      <c r="M49" s="87" t="s">
        <v>1976</v>
      </c>
      <c r="N49" s="87">
        <v>2</v>
      </c>
      <c r="O49" s="87" t="s">
        <v>2019</v>
      </c>
      <c r="P49" s="87">
        <v>3</v>
      </c>
      <c r="Q49" s="87"/>
      <c r="R49" s="87"/>
      <c r="S49" s="87" t="s">
        <v>1899</v>
      </c>
      <c r="T49" s="87">
        <v>2</v>
      </c>
      <c r="U49" s="87"/>
      <c r="V49" s="87"/>
    </row>
    <row r="50" spans="1:22" ht="15">
      <c r="A50" s="87" t="s">
        <v>250</v>
      </c>
      <c r="B50" s="87">
        <v>30</v>
      </c>
      <c r="C50" s="87" t="s">
        <v>1922</v>
      </c>
      <c r="D50" s="87">
        <v>8</v>
      </c>
      <c r="E50" s="87"/>
      <c r="F50" s="87"/>
      <c r="G50" s="87"/>
      <c r="H50" s="87"/>
      <c r="I50" s="87" t="s">
        <v>2066</v>
      </c>
      <c r="J50" s="87">
        <v>2</v>
      </c>
      <c r="K50" s="87" t="s">
        <v>1897</v>
      </c>
      <c r="L50" s="87">
        <v>11</v>
      </c>
      <c r="M50" s="87" t="s">
        <v>1962</v>
      </c>
      <c r="N50" s="87">
        <v>2</v>
      </c>
      <c r="O50" s="87" t="s">
        <v>2020</v>
      </c>
      <c r="P50" s="87">
        <v>3</v>
      </c>
      <c r="Q50" s="87"/>
      <c r="R50" s="87"/>
      <c r="S50" s="87" t="s">
        <v>2064</v>
      </c>
      <c r="T50" s="87">
        <v>2</v>
      </c>
      <c r="U50" s="87"/>
      <c r="V50" s="87"/>
    </row>
    <row r="53" spans="1:22" ht="15" customHeight="1">
      <c r="A53" s="13" t="s">
        <v>2338</v>
      </c>
      <c r="B53" s="13" t="s">
        <v>1518</v>
      </c>
      <c r="C53" s="13" t="s">
        <v>2349</v>
      </c>
      <c r="D53" s="13" t="s">
        <v>1519</v>
      </c>
      <c r="E53" s="81" t="s">
        <v>2359</v>
      </c>
      <c r="F53" s="81" t="s">
        <v>1520</v>
      </c>
      <c r="G53" s="13" t="s">
        <v>2360</v>
      </c>
      <c r="H53" s="13" t="s">
        <v>1521</v>
      </c>
      <c r="I53" s="13" t="s">
        <v>2365</v>
      </c>
      <c r="J53" s="13" t="s">
        <v>1522</v>
      </c>
      <c r="K53" s="13" t="s">
        <v>2369</v>
      </c>
      <c r="L53" s="13" t="s">
        <v>1523</v>
      </c>
      <c r="M53" s="13" t="s">
        <v>2371</v>
      </c>
      <c r="N53" s="13" t="s">
        <v>1524</v>
      </c>
      <c r="O53" s="13" t="s">
        <v>2375</v>
      </c>
      <c r="P53" s="13" t="s">
        <v>1525</v>
      </c>
      <c r="Q53" s="81" t="s">
        <v>2383</v>
      </c>
      <c r="R53" s="81" t="s">
        <v>1526</v>
      </c>
      <c r="S53" s="13" t="s">
        <v>2384</v>
      </c>
      <c r="T53" s="13" t="s">
        <v>1527</v>
      </c>
      <c r="U53" s="81" t="s">
        <v>2394</v>
      </c>
      <c r="V53" s="81" t="s">
        <v>1528</v>
      </c>
    </row>
    <row r="54" spans="1:22" ht="15">
      <c r="A54" s="87" t="s">
        <v>2339</v>
      </c>
      <c r="B54" s="87">
        <v>25</v>
      </c>
      <c r="C54" s="87" t="s">
        <v>2350</v>
      </c>
      <c r="D54" s="87">
        <v>5</v>
      </c>
      <c r="E54" s="87"/>
      <c r="F54" s="87"/>
      <c r="G54" s="87" t="s">
        <v>2361</v>
      </c>
      <c r="H54" s="87">
        <v>3</v>
      </c>
      <c r="I54" s="87" t="s">
        <v>2366</v>
      </c>
      <c r="J54" s="87">
        <v>2</v>
      </c>
      <c r="K54" s="87" t="s">
        <v>2340</v>
      </c>
      <c r="L54" s="87">
        <v>18</v>
      </c>
      <c r="M54" s="87" t="s">
        <v>2372</v>
      </c>
      <c r="N54" s="87">
        <v>2</v>
      </c>
      <c r="O54" s="87" t="s">
        <v>2376</v>
      </c>
      <c r="P54" s="87">
        <v>4</v>
      </c>
      <c r="Q54" s="87"/>
      <c r="R54" s="87"/>
      <c r="S54" s="87" t="s">
        <v>2385</v>
      </c>
      <c r="T54" s="87">
        <v>3</v>
      </c>
      <c r="U54" s="87"/>
      <c r="V54" s="87"/>
    </row>
    <row r="55" spans="1:22" ht="15">
      <c r="A55" s="87" t="s">
        <v>2340</v>
      </c>
      <c r="B55" s="87">
        <v>18</v>
      </c>
      <c r="C55" s="87" t="s">
        <v>2351</v>
      </c>
      <c r="D55" s="87">
        <v>5</v>
      </c>
      <c r="E55" s="87"/>
      <c r="F55" s="87"/>
      <c r="G55" s="87" t="s">
        <v>2362</v>
      </c>
      <c r="H55" s="87">
        <v>3</v>
      </c>
      <c r="I55" s="87" t="s">
        <v>2367</v>
      </c>
      <c r="J55" s="87">
        <v>2</v>
      </c>
      <c r="K55" s="87" t="s">
        <v>2339</v>
      </c>
      <c r="L55" s="87">
        <v>13</v>
      </c>
      <c r="M55" s="87" t="s">
        <v>2373</v>
      </c>
      <c r="N55" s="87">
        <v>2</v>
      </c>
      <c r="O55" s="87" t="s">
        <v>2377</v>
      </c>
      <c r="P55" s="87">
        <v>4</v>
      </c>
      <c r="Q55" s="87"/>
      <c r="R55" s="87"/>
      <c r="S55" s="87" t="s">
        <v>2339</v>
      </c>
      <c r="T55" s="87">
        <v>2</v>
      </c>
      <c r="U55" s="87"/>
      <c r="V55" s="87"/>
    </row>
    <row r="56" spans="1:22" ht="15">
      <c r="A56" s="87" t="s">
        <v>2341</v>
      </c>
      <c r="B56" s="87">
        <v>13</v>
      </c>
      <c r="C56" s="87" t="s">
        <v>2339</v>
      </c>
      <c r="D56" s="87">
        <v>4</v>
      </c>
      <c r="E56" s="87"/>
      <c r="F56" s="87"/>
      <c r="G56" s="87" t="s">
        <v>2363</v>
      </c>
      <c r="H56" s="87">
        <v>2</v>
      </c>
      <c r="I56" s="87" t="s">
        <v>2368</v>
      </c>
      <c r="J56" s="87">
        <v>2</v>
      </c>
      <c r="K56" s="87" t="s">
        <v>2342</v>
      </c>
      <c r="L56" s="87">
        <v>13</v>
      </c>
      <c r="M56" s="87" t="s">
        <v>2374</v>
      </c>
      <c r="N56" s="87">
        <v>2</v>
      </c>
      <c r="O56" s="87" t="s">
        <v>2339</v>
      </c>
      <c r="P56" s="87">
        <v>4</v>
      </c>
      <c r="Q56" s="87"/>
      <c r="R56" s="87"/>
      <c r="S56" s="87" t="s">
        <v>2386</v>
      </c>
      <c r="T56" s="87">
        <v>2</v>
      </c>
      <c r="U56" s="87"/>
      <c r="V56" s="87"/>
    </row>
    <row r="57" spans="1:22" ht="15">
      <c r="A57" s="87" t="s">
        <v>2342</v>
      </c>
      <c r="B57" s="87">
        <v>13</v>
      </c>
      <c r="C57" s="87" t="s">
        <v>2352</v>
      </c>
      <c r="D57" s="87">
        <v>4</v>
      </c>
      <c r="E57" s="87"/>
      <c r="F57" s="87"/>
      <c r="G57" s="87" t="s">
        <v>2364</v>
      </c>
      <c r="H57" s="87">
        <v>2</v>
      </c>
      <c r="I57" s="87"/>
      <c r="J57" s="87"/>
      <c r="K57" s="87" t="s">
        <v>2341</v>
      </c>
      <c r="L57" s="87">
        <v>11</v>
      </c>
      <c r="M57" s="87"/>
      <c r="N57" s="87"/>
      <c r="O57" s="87" t="s">
        <v>2378</v>
      </c>
      <c r="P57" s="87">
        <v>2</v>
      </c>
      <c r="Q57" s="87"/>
      <c r="R57" s="87"/>
      <c r="S57" s="87" t="s">
        <v>2387</v>
      </c>
      <c r="T57" s="87">
        <v>2</v>
      </c>
      <c r="U57" s="87"/>
      <c r="V57" s="87"/>
    </row>
    <row r="58" spans="1:22" ht="15">
      <c r="A58" s="87" t="s">
        <v>2343</v>
      </c>
      <c r="B58" s="87">
        <v>11</v>
      </c>
      <c r="C58" s="87" t="s">
        <v>2353</v>
      </c>
      <c r="D58" s="87">
        <v>4</v>
      </c>
      <c r="E58" s="87"/>
      <c r="F58" s="87"/>
      <c r="G58" s="87"/>
      <c r="H58" s="87"/>
      <c r="I58" s="87"/>
      <c r="J58" s="87"/>
      <c r="K58" s="87" t="s">
        <v>2343</v>
      </c>
      <c r="L58" s="87">
        <v>11</v>
      </c>
      <c r="M58" s="87"/>
      <c r="N58" s="87"/>
      <c r="O58" s="87" t="s">
        <v>2379</v>
      </c>
      <c r="P58" s="87">
        <v>2</v>
      </c>
      <c r="Q58" s="87"/>
      <c r="R58" s="87"/>
      <c r="S58" s="87" t="s">
        <v>2388</v>
      </c>
      <c r="T58" s="87">
        <v>2</v>
      </c>
      <c r="U58" s="87"/>
      <c r="V58" s="87"/>
    </row>
    <row r="59" spans="1:22" ht="15">
      <c r="A59" s="87" t="s">
        <v>2344</v>
      </c>
      <c r="B59" s="87">
        <v>11</v>
      </c>
      <c r="C59" s="87" t="s">
        <v>2354</v>
      </c>
      <c r="D59" s="87">
        <v>4</v>
      </c>
      <c r="E59" s="87"/>
      <c r="F59" s="87"/>
      <c r="G59" s="87"/>
      <c r="H59" s="87"/>
      <c r="I59" s="87"/>
      <c r="J59" s="87"/>
      <c r="K59" s="87" t="s">
        <v>2344</v>
      </c>
      <c r="L59" s="87">
        <v>11</v>
      </c>
      <c r="M59" s="87"/>
      <c r="N59" s="87"/>
      <c r="O59" s="87" t="s">
        <v>2380</v>
      </c>
      <c r="P59" s="87">
        <v>2</v>
      </c>
      <c r="Q59" s="87"/>
      <c r="R59" s="87"/>
      <c r="S59" s="87" t="s">
        <v>2389</v>
      </c>
      <c r="T59" s="87">
        <v>2</v>
      </c>
      <c r="U59" s="87"/>
      <c r="V59" s="87"/>
    </row>
    <row r="60" spans="1:22" ht="15">
      <c r="A60" s="87" t="s">
        <v>2345</v>
      </c>
      <c r="B60" s="87">
        <v>10</v>
      </c>
      <c r="C60" s="87" t="s">
        <v>2355</v>
      </c>
      <c r="D60" s="87">
        <v>4</v>
      </c>
      <c r="E60" s="87"/>
      <c r="F60" s="87"/>
      <c r="G60" s="87"/>
      <c r="H60" s="87"/>
      <c r="I60" s="87"/>
      <c r="J60" s="87"/>
      <c r="K60" s="87" t="s">
        <v>2347</v>
      </c>
      <c r="L60" s="87">
        <v>8</v>
      </c>
      <c r="M60" s="87"/>
      <c r="N60" s="87"/>
      <c r="O60" s="87" t="s">
        <v>2381</v>
      </c>
      <c r="P60" s="87">
        <v>2</v>
      </c>
      <c r="Q60" s="87"/>
      <c r="R60" s="87"/>
      <c r="S60" s="87" t="s">
        <v>2390</v>
      </c>
      <c r="T60" s="87">
        <v>2</v>
      </c>
      <c r="U60" s="87"/>
      <c r="V60" s="87"/>
    </row>
    <row r="61" spans="1:22" ht="15">
      <c r="A61" s="87" t="s">
        <v>2346</v>
      </c>
      <c r="B61" s="87">
        <v>9</v>
      </c>
      <c r="C61" s="87" t="s">
        <v>2356</v>
      </c>
      <c r="D61" s="87">
        <v>4</v>
      </c>
      <c r="E61" s="87"/>
      <c r="F61" s="87"/>
      <c r="G61" s="87"/>
      <c r="H61" s="87"/>
      <c r="I61" s="87"/>
      <c r="J61" s="87"/>
      <c r="K61" s="87" t="s">
        <v>2346</v>
      </c>
      <c r="L61" s="87">
        <v>7</v>
      </c>
      <c r="M61" s="87"/>
      <c r="N61" s="87"/>
      <c r="O61" s="87" t="s">
        <v>2382</v>
      </c>
      <c r="P61" s="87">
        <v>2</v>
      </c>
      <c r="Q61" s="87"/>
      <c r="R61" s="87"/>
      <c r="S61" s="87" t="s">
        <v>2391</v>
      </c>
      <c r="T61" s="87">
        <v>2</v>
      </c>
      <c r="U61" s="87"/>
      <c r="V61" s="87"/>
    </row>
    <row r="62" spans="1:22" ht="15">
      <c r="A62" s="87" t="s">
        <v>2347</v>
      </c>
      <c r="B62" s="87">
        <v>8</v>
      </c>
      <c r="C62" s="87" t="s">
        <v>2357</v>
      </c>
      <c r="D62" s="87">
        <v>4</v>
      </c>
      <c r="E62" s="87"/>
      <c r="F62" s="87"/>
      <c r="G62" s="87"/>
      <c r="H62" s="87"/>
      <c r="I62" s="87"/>
      <c r="J62" s="87"/>
      <c r="K62" s="87" t="s">
        <v>2348</v>
      </c>
      <c r="L62" s="87">
        <v>7</v>
      </c>
      <c r="M62" s="87"/>
      <c r="N62" s="87"/>
      <c r="O62" s="87"/>
      <c r="P62" s="87"/>
      <c r="Q62" s="87"/>
      <c r="R62" s="87"/>
      <c r="S62" s="87" t="s">
        <v>2392</v>
      </c>
      <c r="T62" s="87">
        <v>2</v>
      </c>
      <c r="U62" s="87"/>
      <c r="V62" s="87"/>
    </row>
    <row r="63" spans="1:22" ht="15">
      <c r="A63" s="87" t="s">
        <v>2348</v>
      </c>
      <c r="B63" s="87">
        <v>7</v>
      </c>
      <c r="C63" s="87" t="s">
        <v>2358</v>
      </c>
      <c r="D63" s="87">
        <v>4</v>
      </c>
      <c r="E63" s="87"/>
      <c r="F63" s="87"/>
      <c r="G63" s="87"/>
      <c r="H63" s="87"/>
      <c r="I63" s="87"/>
      <c r="J63" s="87"/>
      <c r="K63" s="87" t="s">
        <v>2370</v>
      </c>
      <c r="L63" s="87">
        <v>7</v>
      </c>
      <c r="M63" s="87"/>
      <c r="N63" s="87"/>
      <c r="O63" s="87"/>
      <c r="P63" s="87"/>
      <c r="Q63" s="87"/>
      <c r="R63" s="87"/>
      <c r="S63" s="87" t="s">
        <v>2393</v>
      </c>
      <c r="T63" s="87">
        <v>2</v>
      </c>
      <c r="U63" s="87"/>
      <c r="V63" s="87"/>
    </row>
    <row r="66" spans="1:22" ht="15" customHeight="1">
      <c r="A66" s="13" t="s">
        <v>2403</v>
      </c>
      <c r="B66" s="13" t="s">
        <v>1518</v>
      </c>
      <c r="C66" s="13" t="s">
        <v>2405</v>
      </c>
      <c r="D66" s="13" t="s">
        <v>1519</v>
      </c>
      <c r="E66" s="13" t="s">
        <v>2406</v>
      </c>
      <c r="F66" s="13" t="s">
        <v>1520</v>
      </c>
      <c r="G66" s="13" t="s">
        <v>2409</v>
      </c>
      <c r="H66" s="13" t="s">
        <v>1521</v>
      </c>
      <c r="I66" s="13" t="s">
        <v>2411</v>
      </c>
      <c r="J66" s="13" t="s">
        <v>1522</v>
      </c>
      <c r="K66" s="81" t="s">
        <v>2413</v>
      </c>
      <c r="L66" s="81" t="s">
        <v>1523</v>
      </c>
      <c r="M66" s="13" t="s">
        <v>2415</v>
      </c>
      <c r="N66" s="13" t="s">
        <v>1524</v>
      </c>
      <c r="O66" s="13" t="s">
        <v>2417</v>
      </c>
      <c r="P66" s="13" t="s">
        <v>1525</v>
      </c>
      <c r="Q66" s="13" t="s">
        <v>2420</v>
      </c>
      <c r="R66" s="13" t="s">
        <v>1526</v>
      </c>
      <c r="S66" s="13" t="s">
        <v>2422</v>
      </c>
      <c r="T66" s="13" t="s">
        <v>1527</v>
      </c>
      <c r="U66" s="13" t="s">
        <v>2424</v>
      </c>
      <c r="V66" s="13" t="s">
        <v>1528</v>
      </c>
    </row>
    <row r="67" spans="1:22" ht="15">
      <c r="A67" s="81" t="s">
        <v>250</v>
      </c>
      <c r="B67" s="81">
        <v>19</v>
      </c>
      <c r="C67" s="81" t="s">
        <v>250</v>
      </c>
      <c r="D67" s="81">
        <v>18</v>
      </c>
      <c r="E67" s="81" t="s">
        <v>288</v>
      </c>
      <c r="F67" s="81">
        <v>1</v>
      </c>
      <c r="G67" s="81" t="s">
        <v>1563</v>
      </c>
      <c r="H67" s="81">
        <v>1</v>
      </c>
      <c r="I67" s="81" t="s">
        <v>291</v>
      </c>
      <c r="J67" s="81">
        <v>2</v>
      </c>
      <c r="K67" s="81"/>
      <c r="L67" s="81"/>
      <c r="M67" s="81" t="s">
        <v>297</v>
      </c>
      <c r="N67" s="81">
        <v>2</v>
      </c>
      <c r="O67" s="81" t="s">
        <v>2419</v>
      </c>
      <c r="P67" s="81">
        <v>1</v>
      </c>
      <c r="Q67" s="81" t="s">
        <v>298</v>
      </c>
      <c r="R67" s="81">
        <v>1</v>
      </c>
      <c r="S67" s="81" t="s">
        <v>246</v>
      </c>
      <c r="T67" s="81">
        <v>2</v>
      </c>
      <c r="U67" s="81" t="s">
        <v>295</v>
      </c>
      <c r="V67" s="81">
        <v>1</v>
      </c>
    </row>
    <row r="68" spans="1:22" ht="15">
      <c r="A68" s="81" t="s">
        <v>267</v>
      </c>
      <c r="B68" s="81">
        <v>4</v>
      </c>
      <c r="C68" s="81" t="s">
        <v>267</v>
      </c>
      <c r="D68" s="81">
        <v>4</v>
      </c>
      <c r="E68" s="81"/>
      <c r="F68" s="81"/>
      <c r="G68" s="81" t="s">
        <v>250</v>
      </c>
      <c r="H68" s="81">
        <v>1</v>
      </c>
      <c r="I68" s="81" t="s">
        <v>234</v>
      </c>
      <c r="J68" s="81">
        <v>1</v>
      </c>
      <c r="K68" s="81"/>
      <c r="L68" s="81"/>
      <c r="M68" s="81" t="s">
        <v>244</v>
      </c>
      <c r="N68" s="81">
        <v>1</v>
      </c>
      <c r="O68" s="81"/>
      <c r="P68" s="81"/>
      <c r="Q68" s="81"/>
      <c r="R68" s="81"/>
      <c r="S68" s="81" t="s">
        <v>245</v>
      </c>
      <c r="T68" s="81">
        <v>1</v>
      </c>
      <c r="U68" s="81"/>
      <c r="V68" s="81"/>
    </row>
    <row r="69" spans="1:22" ht="15">
      <c r="A69" s="81" t="s">
        <v>262</v>
      </c>
      <c r="B69" s="81">
        <v>3</v>
      </c>
      <c r="C69" s="81" t="s">
        <v>252</v>
      </c>
      <c r="D69" s="81">
        <v>3</v>
      </c>
      <c r="E69" s="81"/>
      <c r="F69" s="81"/>
      <c r="G69" s="81" t="s">
        <v>262</v>
      </c>
      <c r="H69" s="81">
        <v>1</v>
      </c>
      <c r="I69" s="81"/>
      <c r="J69" s="81"/>
      <c r="K69" s="81"/>
      <c r="L69" s="81"/>
      <c r="M69" s="81" t="s">
        <v>243</v>
      </c>
      <c r="N69" s="81">
        <v>1</v>
      </c>
      <c r="O69" s="81"/>
      <c r="P69" s="81"/>
      <c r="Q69" s="81"/>
      <c r="R69" s="81"/>
      <c r="S69" s="81"/>
      <c r="T69" s="81"/>
      <c r="U69" s="81"/>
      <c r="V69" s="81"/>
    </row>
    <row r="70" spans="1:22" ht="15">
      <c r="A70" s="81" t="s">
        <v>256</v>
      </c>
      <c r="B70" s="81">
        <v>3</v>
      </c>
      <c r="C70" s="81" t="s">
        <v>256</v>
      </c>
      <c r="D70" s="81">
        <v>3</v>
      </c>
      <c r="E70" s="81"/>
      <c r="F70" s="81"/>
      <c r="G70" s="81"/>
      <c r="H70" s="81"/>
      <c r="I70" s="81"/>
      <c r="J70" s="81"/>
      <c r="K70" s="81"/>
      <c r="L70" s="81"/>
      <c r="M70" s="81"/>
      <c r="N70" s="81"/>
      <c r="O70" s="81"/>
      <c r="P70" s="81"/>
      <c r="Q70" s="81"/>
      <c r="R70" s="81"/>
      <c r="S70" s="81"/>
      <c r="T70" s="81"/>
      <c r="U70" s="81"/>
      <c r="V70" s="81"/>
    </row>
    <row r="71" spans="1:22" ht="15">
      <c r="A71" s="81" t="s">
        <v>252</v>
      </c>
      <c r="B71" s="81">
        <v>3</v>
      </c>
      <c r="C71" s="81" t="s">
        <v>268</v>
      </c>
      <c r="D71" s="81">
        <v>2</v>
      </c>
      <c r="E71" s="81"/>
      <c r="F71" s="81"/>
      <c r="G71" s="81"/>
      <c r="H71" s="81"/>
      <c r="I71" s="81"/>
      <c r="J71" s="81"/>
      <c r="K71" s="81"/>
      <c r="L71" s="81"/>
      <c r="M71" s="81"/>
      <c r="N71" s="81"/>
      <c r="O71" s="81"/>
      <c r="P71" s="81"/>
      <c r="Q71" s="81"/>
      <c r="R71" s="81"/>
      <c r="S71" s="81"/>
      <c r="T71" s="81"/>
      <c r="U71" s="81"/>
      <c r="V71" s="81"/>
    </row>
    <row r="72" spans="1:22" ht="15">
      <c r="A72" s="81" t="s">
        <v>268</v>
      </c>
      <c r="B72" s="81">
        <v>2</v>
      </c>
      <c r="C72" s="81" t="s">
        <v>302</v>
      </c>
      <c r="D72" s="81">
        <v>2</v>
      </c>
      <c r="E72" s="81"/>
      <c r="F72" s="81"/>
      <c r="G72" s="81"/>
      <c r="H72" s="81"/>
      <c r="I72" s="81"/>
      <c r="J72" s="81"/>
      <c r="K72" s="81"/>
      <c r="L72" s="81"/>
      <c r="M72" s="81"/>
      <c r="N72" s="81"/>
      <c r="O72" s="81"/>
      <c r="P72" s="81"/>
      <c r="Q72" s="81"/>
      <c r="R72" s="81"/>
      <c r="S72" s="81"/>
      <c r="T72" s="81"/>
      <c r="U72" s="81"/>
      <c r="V72" s="81"/>
    </row>
    <row r="73" spans="1:22" ht="15">
      <c r="A73" s="81" t="s">
        <v>265</v>
      </c>
      <c r="B73" s="81">
        <v>2</v>
      </c>
      <c r="C73" s="81" t="s">
        <v>260</v>
      </c>
      <c r="D73" s="81">
        <v>2</v>
      </c>
      <c r="E73" s="81"/>
      <c r="F73" s="81"/>
      <c r="G73" s="81"/>
      <c r="H73" s="81"/>
      <c r="I73" s="81"/>
      <c r="J73" s="81"/>
      <c r="K73" s="81"/>
      <c r="L73" s="81"/>
      <c r="M73" s="81"/>
      <c r="N73" s="81"/>
      <c r="O73" s="81"/>
      <c r="P73" s="81"/>
      <c r="Q73" s="81"/>
      <c r="R73" s="81"/>
      <c r="S73" s="81"/>
      <c r="T73" s="81"/>
      <c r="U73" s="81"/>
      <c r="V73" s="81"/>
    </row>
    <row r="74" spans="1:22" ht="15">
      <c r="A74" s="81" t="s">
        <v>263</v>
      </c>
      <c r="B74" s="81">
        <v>2</v>
      </c>
      <c r="C74" s="81" t="s">
        <v>262</v>
      </c>
      <c r="D74" s="81">
        <v>2</v>
      </c>
      <c r="E74" s="81"/>
      <c r="F74" s="81"/>
      <c r="G74" s="81"/>
      <c r="H74" s="81"/>
      <c r="I74" s="81"/>
      <c r="J74" s="81"/>
      <c r="K74" s="81"/>
      <c r="L74" s="81"/>
      <c r="M74" s="81"/>
      <c r="N74" s="81"/>
      <c r="O74" s="81"/>
      <c r="P74" s="81"/>
      <c r="Q74" s="81"/>
      <c r="R74" s="81"/>
      <c r="S74" s="81"/>
      <c r="T74" s="81"/>
      <c r="U74" s="81"/>
      <c r="V74" s="81"/>
    </row>
    <row r="75" spans="1:22" ht="15">
      <c r="A75" s="81" t="s">
        <v>260</v>
      </c>
      <c r="B75" s="81">
        <v>2</v>
      </c>
      <c r="C75" s="81" t="s">
        <v>263</v>
      </c>
      <c r="D75" s="81">
        <v>2</v>
      </c>
      <c r="E75" s="81"/>
      <c r="F75" s="81"/>
      <c r="G75" s="81"/>
      <c r="H75" s="81"/>
      <c r="I75" s="81"/>
      <c r="J75" s="81"/>
      <c r="K75" s="81"/>
      <c r="L75" s="81"/>
      <c r="M75" s="81"/>
      <c r="N75" s="81"/>
      <c r="O75" s="81"/>
      <c r="P75" s="81"/>
      <c r="Q75" s="81"/>
      <c r="R75" s="81"/>
      <c r="S75" s="81"/>
      <c r="T75" s="81"/>
      <c r="U75" s="81"/>
      <c r="V75" s="81"/>
    </row>
    <row r="76" spans="1:22" ht="15">
      <c r="A76" s="81" t="s">
        <v>302</v>
      </c>
      <c r="B76" s="81">
        <v>2</v>
      </c>
      <c r="C76" s="81" t="s">
        <v>265</v>
      </c>
      <c r="D76" s="81">
        <v>2</v>
      </c>
      <c r="E76" s="81"/>
      <c r="F76" s="81"/>
      <c r="G76" s="81"/>
      <c r="H76" s="81"/>
      <c r="I76" s="81"/>
      <c r="J76" s="81"/>
      <c r="K76" s="81"/>
      <c r="L76" s="81"/>
      <c r="M76" s="81"/>
      <c r="N76" s="81"/>
      <c r="O76" s="81"/>
      <c r="P76" s="81"/>
      <c r="Q76" s="81"/>
      <c r="R76" s="81"/>
      <c r="S76" s="81"/>
      <c r="T76" s="81"/>
      <c r="U76" s="81"/>
      <c r="V76" s="81"/>
    </row>
    <row r="79" spans="1:22" ht="15" customHeight="1">
      <c r="A79" s="13" t="s">
        <v>2404</v>
      </c>
      <c r="B79" s="13" t="s">
        <v>1518</v>
      </c>
      <c r="C79" s="13" t="s">
        <v>2407</v>
      </c>
      <c r="D79" s="13" t="s">
        <v>1519</v>
      </c>
      <c r="E79" s="13" t="s">
        <v>2408</v>
      </c>
      <c r="F79" s="13" t="s">
        <v>1520</v>
      </c>
      <c r="G79" s="13" t="s">
        <v>2410</v>
      </c>
      <c r="H79" s="13" t="s">
        <v>1521</v>
      </c>
      <c r="I79" s="13" t="s">
        <v>2412</v>
      </c>
      <c r="J79" s="13" t="s">
        <v>1522</v>
      </c>
      <c r="K79" s="13" t="s">
        <v>2414</v>
      </c>
      <c r="L79" s="13" t="s">
        <v>1523</v>
      </c>
      <c r="M79" s="13" t="s">
        <v>2416</v>
      </c>
      <c r="N79" s="13" t="s">
        <v>1524</v>
      </c>
      <c r="O79" s="81" t="s">
        <v>2418</v>
      </c>
      <c r="P79" s="81" t="s">
        <v>1525</v>
      </c>
      <c r="Q79" s="13" t="s">
        <v>2421</v>
      </c>
      <c r="R79" s="13" t="s">
        <v>1526</v>
      </c>
      <c r="S79" s="81" t="s">
        <v>2423</v>
      </c>
      <c r="T79" s="81" t="s">
        <v>1527</v>
      </c>
      <c r="U79" s="81" t="s">
        <v>2425</v>
      </c>
      <c r="V79" s="81" t="s">
        <v>1528</v>
      </c>
    </row>
    <row r="80" spans="1:22" ht="15">
      <c r="A80" s="81" t="s">
        <v>271</v>
      </c>
      <c r="B80" s="81">
        <v>18</v>
      </c>
      <c r="C80" s="81" t="s">
        <v>300</v>
      </c>
      <c r="D80" s="81">
        <v>6</v>
      </c>
      <c r="E80" s="81" t="s">
        <v>287</v>
      </c>
      <c r="F80" s="81">
        <v>1</v>
      </c>
      <c r="G80" s="81" t="s">
        <v>1567</v>
      </c>
      <c r="H80" s="81">
        <v>3</v>
      </c>
      <c r="I80" s="81" t="s">
        <v>290</v>
      </c>
      <c r="J80" s="81">
        <v>5</v>
      </c>
      <c r="K80" s="81" t="s">
        <v>271</v>
      </c>
      <c r="L80" s="81">
        <v>18</v>
      </c>
      <c r="M80" s="81" t="s">
        <v>296</v>
      </c>
      <c r="N80" s="81">
        <v>4</v>
      </c>
      <c r="O80" s="81"/>
      <c r="P80" s="81"/>
      <c r="Q80" s="81" t="s">
        <v>250</v>
      </c>
      <c r="R80" s="81">
        <v>1</v>
      </c>
      <c r="S80" s="81"/>
      <c r="T80" s="81"/>
      <c r="U80" s="81"/>
      <c r="V80" s="81"/>
    </row>
    <row r="81" spans="1:22" ht="15">
      <c r="A81" s="81" t="s">
        <v>250</v>
      </c>
      <c r="B81" s="81">
        <v>10</v>
      </c>
      <c r="C81" s="81" t="s">
        <v>251</v>
      </c>
      <c r="D81" s="81">
        <v>4</v>
      </c>
      <c r="E81" s="81" t="s">
        <v>286</v>
      </c>
      <c r="F81" s="81">
        <v>1</v>
      </c>
      <c r="G81" s="81" t="s">
        <v>1566</v>
      </c>
      <c r="H81" s="81">
        <v>3</v>
      </c>
      <c r="I81" s="81" t="s">
        <v>289</v>
      </c>
      <c r="J81" s="81">
        <v>2</v>
      </c>
      <c r="K81" s="81"/>
      <c r="L81" s="81"/>
      <c r="M81" s="81" t="s">
        <v>250</v>
      </c>
      <c r="N81" s="81">
        <v>3</v>
      </c>
      <c r="O81" s="81"/>
      <c r="P81" s="81"/>
      <c r="Q81" s="81"/>
      <c r="R81" s="81"/>
      <c r="S81" s="81"/>
      <c r="T81" s="81"/>
      <c r="U81" s="81"/>
      <c r="V81" s="81"/>
    </row>
    <row r="82" spans="1:22" ht="15">
      <c r="A82" s="81" t="s">
        <v>300</v>
      </c>
      <c r="B82" s="81">
        <v>6</v>
      </c>
      <c r="C82" s="81" t="s">
        <v>266</v>
      </c>
      <c r="D82" s="81">
        <v>4</v>
      </c>
      <c r="E82" s="81" t="s">
        <v>285</v>
      </c>
      <c r="F82" s="81">
        <v>1</v>
      </c>
      <c r="G82" s="81" t="s">
        <v>1565</v>
      </c>
      <c r="H82" s="81">
        <v>3</v>
      </c>
      <c r="I82" s="81"/>
      <c r="J82" s="81"/>
      <c r="K82" s="81"/>
      <c r="L82" s="81"/>
      <c r="M82" s="81" t="s">
        <v>244</v>
      </c>
      <c r="N82" s="81">
        <v>2</v>
      </c>
      <c r="O82" s="81"/>
      <c r="P82" s="81"/>
      <c r="Q82" s="81"/>
      <c r="R82" s="81"/>
      <c r="S82" s="81"/>
      <c r="T82" s="81"/>
      <c r="U82" s="81"/>
      <c r="V82" s="81"/>
    </row>
    <row r="83" spans="1:22" ht="15">
      <c r="A83" s="81" t="s">
        <v>290</v>
      </c>
      <c r="B83" s="81">
        <v>5</v>
      </c>
      <c r="C83" s="81" t="s">
        <v>250</v>
      </c>
      <c r="D83" s="81">
        <v>4</v>
      </c>
      <c r="E83" s="81" t="s">
        <v>284</v>
      </c>
      <c r="F83" s="81">
        <v>1</v>
      </c>
      <c r="G83" s="81" t="s">
        <v>1564</v>
      </c>
      <c r="H83" s="81">
        <v>3</v>
      </c>
      <c r="I83" s="81"/>
      <c r="J83" s="81"/>
      <c r="K83" s="81"/>
      <c r="L83" s="81"/>
      <c r="M83" s="81" t="s">
        <v>243</v>
      </c>
      <c r="N83" s="81">
        <v>1</v>
      </c>
      <c r="O83" s="81"/>
      <c r="P83" s="81"/>
      <c r="Q83" s="81"/>
      <c r="R83" s="81"/>
      <c r="S83" s="81"/>
      <c r="T83" s="81"/>
      <c r="U83" s="81"/>
      <c r="V83" s="81"/>
    </row>
    <row r="84" spans="1:22" ht="15">
      <c r="A84" s="81" t="s">
        <v>266</v>
      </c>
      <c r="B84" s="81">
        <v>4</v>
      </c>
      <c r="C84" s="81" t="s">
        <v>257</v>
      </c>
      <c r="D84" s="81">
        <v>1</v>
      </c>
      <c r="E84" s="81" t="s">
        <v>283</v>
      </c>
      <c r="F84" s="81">
        <v>1</v>
      </c>
      <c r="G84" s="81"/>
      <c r="H84" s="81"/>
      <c r="I84" s="81"/>
      <c r="J84" s="81"/>
      <c r="K84" s="81"/>
      <c r="L84" s="81"/>
      <c r="M84" s="81" t="s">
        <v>297</v>
      </c>
      <c r="N84" s="81">
        <v>1</v>
      </c>
      <c r="O84" s="81"/>
      <c r="P84" s="81"/>
      <c r="Q84" s="81"/>
      <c r="R84" s="81"/>
      <c r="S84" s="81"/>
      <c r="T84" s="81"/>
      <c r="U84" s="81"/>
      <c r="V84" s="81"/>
    </row>
    <row r="85" spans="1:22" ht="15">
      <c r="A85" s="81" t="s">
        <v>251</v>
      </c>
      <c r="B85" s="81">
        <v>4</v>
      </c>
      <c r="C85" s="81" t="s">
        <v>260</v>
      </c>
      <c r="D85" s="81">
        <v>1</v>
      </c>
      <c r="E85" s="81" t="s">
        <v>282</v>
      </c>
      <c r="F85" s="81">
        <v>1</v>
      </c>
      <c r="G85" s="81"/>
      <c r="H85" s="81"/>
      <c r="I85" s="81"/>
      <c r="J85" s="81"/>
      <c r="K85" s="81"/>
      <c r="L85" s="81"/>
      <c r="M85" s="81"/>
      <c r="N85" s="81"/>
      <c r="O85" s="81"/>
      <c r="P85" s="81"/>
      <c r="Q85" s="81"/>
      <c r="R85" s="81"/>
      <c r="S85" s="81"/>
      <c r="T85" s="81"/>
      <c r="U85" s="81"/>
      <c r="V85" s="81"/>
    </row>
    <row r="86" spans="1:22" ht="15">
      <c r="A86" s="81" t="s">
        <v>296</v>
      </c>
      <c r="B86" s="81">
        <v>4</v>
      </c>
      <c r="C86" s="81" t="s">
        <v>265</v>
      </c>
      <c r="D86" s="81">
        <v>1</v>
      </c>
      <c r="E86" s="81" t="s">
        <v>281</v>
      </c>
      <c r="F86" s="81">
        <v>1</v>
      </c>
      <c r="G86" s="81"/>
      <c r="H86" s="81"/>
      <c r="I86" s="81"/>
      <c r="J86" s="81"/>
      <c r="K86" s="81"/>
      <c r="L86" s="81"/>
      <c r="M86" s="81"/>
      <c r="N86" s="81"/>
      <c r="O86" s="81"/>
      <c r="P86" s="81"/>
      <c r="Q86" s="81"/>
      <c r="R86" s="81"/>
      <c r="S86" s="81"/>
      <c r="T86" s="81"/>
      <c r="U86" s="81"/>
      <c r="V86" s="81"/>
    </row>
    <row r="87" spans="1:22" ht="15">
      <c r="A87" s="81" t="s">
        <v>1567</v>
      </c>
      <c r="B87" s="81">
        <v>3</v>
      </c>
      <c r="C87" s="81"/>
      <c r="D87" s="81"/>
      <c r="E87" s="81" t="s">
        <v>280</v>
      </c>
      <c r="F87" s="81">
        <v>1</v>
      </c>
      <c r="G87" s="81"/>
      <c r="H87" s="81"/>
      <c r="I87" s="81"/>
      <c r="J87" s="81"/>
      <c r="K87" s="81"/>
      <c r="L87" s="81"/>
      <c r="M87" s="81"/>
      <c r="N87" s="81"/>
      <c r="O87" s="81"/>
      <c r="P87" s="81"/>
      <c r="Q87" s="81"/>
      <c r="R87" s="81"/>
      <c r="S87" s="81"/>
      <c r="T87" s="81"/>
      <c r="U87" s="81"/>
      <c r="V87" s="81"/>
    </row>
    <row r="88" spans="1:22" ht="15">
      <c r="A88" s="81" t="s">
        <v>1566</v>
      </c>
      <c r="B88" s="81">
        <v>3</v>
      </c>
      <c r="C88" s="81"/>
      <c r="D88" s="81"/>
      <c r="E88" s="81" t="s">
        <v>279</v>
      </c>
      <c r="F88" s="81">
        <v>1</v>
      </c>
      <c r="G88" s="81"/>
      <c r="H88" s="81"/>
      <c r="I88" s="81"/>
      <c r="J88" s="81"/>
      <c r="K88" s="81"/>
      <c r="L88" s="81"/>
      <c r="M88" s="81"/>
      <c r="N88" s="81"/>
      <c r="O88" s="81"/>
      <c r="P88" s="81"/>
      <c r="Q88" s="81"/>
      <c r="R88" s="81"/>
      <c r="S88" s="81"/>
      <c r="T88" s="81"/>
      <c r="U88" s="81"/>
      <c r="V88" s="81"/>
    </row>
    <row r="89" spans="1:22" ht="15">
      <c r="A89" s="81" t="s">
        <v>1565</v>
      </c>
      <c r="B89" s="81">
        <v>3</v>
      </c>
      <c r="C89" s="81"/>
      <c r="D89" s="81"/>
      <c r="E89" s="81" t="s">
        <v>250</v>
      </c>
      <c r="F89" s="81">
        <v>1</v>
      </c>
      <c r="G89" s="81"/>
      <c r="H89" s="81"/>
      <c r="I89" s="81"/>
      <c r="J89" s="81"/>
      <c r="K89" s="81"/>
      <c r="L89" s="81"/>
      <c r="M89" s="81"/>
      <c r="N89" s="81"/>
      <c r="O89" s="81"/>
      <c r="P89" s="81"/>
      <c r="Q89" s="81"/>
      <c r="R89" s="81"/>
      <c r="S89" s="81"/>
      <c r="T89" s="81"/>
      <c r="U89" s="81"/>
      <c r="V89" s="81"/>
    </row>
    <row r="92" spans="1:22" ht="15" customHeight="1">
      <c r="A92" s="13" t="s">
        <v>2439</v>
      </c>
      <c r="B92" s="13" t="s">
        <v>1518</v>
      </c>
      <c r="C92" s="13" t="s">
        <v>2440</v>
      </c>
      <c r="D92" s="13" t="s">
        <v>1519</v>
      </c>
      <c r="E92" s="13" t="s">
        <v>2441</v>
      </c>
      <c r="F92" s="13" t="s">
        <v>1520</v>
      </c>
      <c r="G92" s="13" t="s">
        <v>2442</v>
      </c>
      <c r="H92" s="13" t="s">
        <v>1521</v>
      </c>
      <c r="I92" s="13" t="s">
        <v>2443</v>
      </c>
      <c r="J92" s="13" t="s">
        <v>1522</v>
      </c>
      <c r="K92" s="13" t="s">
        <v>2444</v>
      </c>
      <c r="L92" s="13" t="s">
        <v>1523</v>
      </c>
      <c r="M92" s="13" t="s">
        <v>2445</v>
      </c>
      <c r="N92" s="13" t="s">
        <v>1524</v>
      </c>
      <c r="O92" s="13" t="s">
        <v>2446</v>
      </c>
      <c r="P92" s="13" t="s">
        <v>1525</v>
      </c>
      <c r="Q92" s="13" t="s">
        <v>2447</v>
      </c>
      <c r="R92" s="13" t="s">
        <v>1526</v>
      </c>
      <c r="S92" s="13" t="s">
        <v>2448</v>
      </c>
      <c r="T92" s="13" t="s">
        <v>1527</v>
      </c>
      <c r="U92" s="13" t="s">
        <v>2449</v>
      </c>
      <c r="V92" s="13" t="s">
        <v>1528</v>
      </c>
    </row>
    <row r="93" spans="1:22" ht="15">
      <c r="A93" s="118" t="s">
        <v>295</v>
      </c>
      <c r="B93" s="81">
        <v>162468</v>
      </c>
      <c r="C93" s="118" t="s">
        <v>308</v>
      </c>
      <c r="D93" s="81">
        <v>121319</v>
      </c>
      <c r="E93" s="118" t="s">
        <v>279</v>
      </c>
      <c r="F93" s="81">
        <v>23922</v>
      </c>
      <c r="G93" s="118" t="s">
        <v>1566</v>
      </c>
      <c r="H93" s="81">
        <v>131095</v>
      </c>
      <c r="I93" s="118" t="s">
        <v>234</v>
      </c>
      <c r="J93" s="81">
        <v>11869</v>
      </c>
      <c r="K93" s="118" t="s">
        <v>270</v>
      </c>
      <c r="L93" s="81">
        <v>73593</v>
      </c>
      <c r="M93" s="118" t="s">
        <v>296</v>
      </c>
      <c r="N93" s="81">
        <v>102074</v>
      </c>
      <c r="O93" s="118" t="s">
        <v>239</v>
      </c>
      <c r="P93" s="81">
        <v>53551</v>
      </c>
      <c r="Q93" s="118" t="s">
        <v>298</v>
      </c>
      <c r="R93" s="81">
        <v>7745</v>
      </c>
      <c r="S93" s="118" t="s">
        <v>245</v>
      </c>
      <c r="T93" s="81">
        <v>5896</v>
      </c>
      <c r="U93" s="118" t="s">
        <v>295</v>
      </c>
      <c r="V93" s="81">
        <v>162468</v>
      </c>
    </row>
    <row r="94" spans="1:22" ht="15">
      <c r="A94" s="118" t="s">
        <v>1566</v>
      </c>
      <c r="B94" s="81">
        <v>131095</v>
      </c>
      <c r="C94" s="118" t="s">
        <v>240</v>
      </c>
      <c r="D94" s="81">
        <v>45736</v>
      </c>
      <c r="E94" s="118" t="s">
        <v>273</v>
      </c>
      <c r="F94" s="81">
        <v>20951</v>
      </c>
      <c r="G94" s="118" t="s">
        <v>1567</v>
      </c>
      <c r="H94" s="81">
        <v>10212</v>
      </c>
      <c r="I94" s="118" t="s">
        <v>304</v>
      </c>
      <c r="J94" s="81">
        <v>4063</v>
      </c>
      <c r="K94" s="118" t="s">
        <v>271</v>
      </c>
      <c r="L94" s="81">
        <v>30570</v>
      </c>
      <c r="M94" s="118" t="s">
        <v>244</v>
      </c>
      <c r="N94" s="81">
        <v>17374</v>
      </c>
      <c r="O94" s="118" t="s">
        <v>269</v>
      </c>
      <c r="P94" s="81">
        <v>10549</v>
      </c>
      <c r="Q94" s="118" t="s">
        <v>247</v>
      </c>
      <c r="R94" s="81">
        <v>55</v>
      </c>
      <c r="S94" s="118" t="s">
        <v>246</v>
      </c>
      <c r="T94" s="81">
        <v>1143</v>
      </c>
      <c r="U94" s="118" t="s">
        <v>242</v>
      </c>
      <c r="V94" s="81">
        <v>8510</v>
      </c>
    </row>
    <row r="95" spans="1:22" ht="15">
      <c r="A95" s="118" t="s">
        <v>308</v>
      </c>
      <c r="B95" s="81">
        <v>121319</v>
      </c>
      <c r="C95" s="118" t="s">
        <v>257</v>
      </c>
      <c r="D95" s="81">
        <v>41605</v>
      </c>
      <c r="E95" s="118" t="s">
        <v>276</v>
      </c>
      <c r="F95" s="81">
        <v>20536</v>
      </c>
      <c r="G95" s="118" t="s">
        <v>262</v>
      </c>
      <c r="H95" s="81">
        <v>9850</v>
      </c>
      <c r="I95" s="118" t="s">
        <v>291</v>
      </c>
      <c r="J95" s="81">
        <v>2876</v>
      </c>
      <c r="K95" s="118" t="s">
        <v>232</v>
      </c>
      <c r="L95" s="81">
        <v>5324</v>
      </c>
      <c r="M95" s="118" t="s">
        <v>243</v>
      </c>
      <c r="N95" s="81">
        <v>14610</v>
      </c>
      <c r="O95" s="118" t="s">
        <v>235</v>
      </c>
      <c r="P95" s="81">
        <v>419</v>
      </c>
      <c r="Q95" s="118"/>
      <c r="R95" s="81"/>
      <c r="S95" s="118"/>
      <c r="T95" s="81"/>
      <c r="U95" s="118"/>
      <c r="V95" s="81"/>
    </row>
    <row r="96" spans="1:22" ht="15">
      <c r="A96" s="118" t="s">
        <v>296</v>
      </c>
      <c r="B96" s="81">
        <v>102074</v>
      </c>
      <c r="C96" s="118" t="s">
        <v>260</v>
      </c>
      <c r="D96" s="81">
        <v>39998</v>
      </c>
      <c r="E96" s="118" t="s">
        <v>274</v>
      </c>
      <c r="F96" s="81">
        <v>20338</v>
      </c>
      <c r="G96" s="118" t="s">
        <v>1565</v>
      </c>
      <c r="H96" s="81">
        <v>3224</v>
      </c>
      <c r="I96" s="118" t="s">
        <v>289</v>
      </c>
      <c r="J96" s="81">
        <v>340</v>
      </c>
      <c r="K96" s="118" t="s">
        <v>249</v>
      </c>
      <c r="L96" s="81">
        <v>1881</v>
      </c>
      <c r="M96" s="118" t="s">
        <v>297</v>
      </c>
      <c r="N96" s="81">
        <v>2124</v>
      </c>
      <c r="O96" s="118" t="s">
        <v>248</v>
      </c>
      <c r="P96" s="81">
        <v>133</v>
      </c>
      <c r="Q96" s="118"/>
      <c r="R96" s="81"/>
      <c r="S96" s="118"/>
      <c r="T96" s="81"/>
      <c r="U96" s="118"/>
      <c r="V96" s="81"/>
    </row>
    <row r="97" spans="1:22" ht="15">
      <c r="A97" s="118" t="s">
        <v>270</v>
      </c>
      <c r="B97" s="81">
        <v>73593</v>
      </c>
      <c r="C97" s="118" t="s">
        <v>263</v>
      </c>
      <c r="D97" s="81">
        <v>38023</v>
      </c>
      <c r="E97" s="118" t="s">
        <v>278</v>
      </c>
      <c r="F97" s="81">
        <v>11022</v>
      </c>
      <c r="G97" s="118" t="s">
        <v>1564</v>
      </c>
      <c r="H97" s="81">
        <v>3025</v>
      </c>
      <c r="I97" s="118" t="s">
        <v>290</v>
      </c>
      <c r="J97" s="81">
        <v>0</v>
      </c>
      <c r="K97" s="118"/>
      <c r="L97" s="81"/>
      <c r="M97" s="118"/>
      <c r="N97" s="81"/>
      <c r="O97" s="118"/>
      <c r="P97" s="81"/>
      <c r="Q97" s="118"/>
      <c r="R97" s="81"/>
      <c r="S97" s="118"/>
      <c r="T97" s="81"/>
      <c r="U97" s="118"/>
      <c r="V97" s="81"/>
    </row>
    <row r="98" spans="1:22" ht="15">
      <c r="A98" s="118" t="s">
        <v>239</v>
      </c>
      <c r="B98" s="81">
        <v>53551</v>
      </c>
      <c r="C98" s="118" t="s">
        <v>266</v>
      </c>
      <c r="D98" s="81">
        <v>31764</v>
      </c>
      <c r="E98" s="118" t="s">
        <v>280</v>
      </c>
      <c r="F98" s="81">
        <v>7973</v>
      </c>
      <c r="G98" s="118" t="s">
        <v>1563</v>
      </c>
      <c r="H98" s="81">
        <v>2400</v>
      </c>
      <c r="I98" s="118"/>
      <c r="J98" s="81"/>
      <c r="K98" s="118"/>
      <c r="L98" s="81"/>
      <c r="M98" s="118"/>
      <c r="N98" s="81"/>
      <c r="O98" s="118"/>
      <c r="P98" s="81"/>
      <c r="Q98" s="118"/>
      <c r="R98" s="81"/>
      <c r="S98" s="118"/>
      <c r="T98" s="81"/>
      <c r="U98" s="118"/>
      <c r="V98" s="81"/>
    </row>
    <row r="99" spans="1:22" ht="15">
      <c r="A99" s="118" t="s">
        <v>240</v>
      </c>
      <c r="B99" s="81">
        <v>45736</v>
      </c>
      <c r="C99" s="118" t="s">
        <v>238</v>
      </c>
      <c r="D99" s="81">
        <v>29738</v>
      </c>
      <c r="E99" s="118" t="s">
        <v>281</v>
      </c>
      <c r="F99" s="81">
        <v>7884</v>
      </c>
      <c r="G99" s="118"/>
      <c r="H99" s="81"/>
      <c r="I99" s="118"/>
      <c r="J99" s="81"/>
      <c r="K99" s="118"/>
      <c r="L99" s="81"/>
      <c r="M99" s="118"/>
      <c r="N99" s="81"/>
      <c r="O99" s="118"/>
      <c r="P99" s="81"/>
      <c r="Q99" s="118"/>
      <c r="R99" s="81"/>
      <c r="S99" s="118"/>
      <c r="T99" s="81"/>
      <c r="U99" s="118"/>
      <c r="V99" s="81"/>
    </row>
    <row r="100" spans="1:22" ht="15">
      <c r="A100" s="118" t="s">
        <v>257</v>
      </c>
      <c r="B100" s="81">
        <v>41605</v>
      </c>
      <c r="C100" s="118" t="s">
        <v>305</v>
      </c>
      <c r="D100" s="81">
        <v>23555</v>
      </c>
      <c r="E100" s="118" t="s">
        <v>277</v>
      </c>
      <c r="F100" s="81">
        <v>7315</v>
      </c>
      <c r="G100" s="118"/>
      <c r="H100" s="81"/>
      <c r="I100" s="118"/>
      <c r="J100" s="81"/>
      <c r="K100" s="118"/>
      <c r="L100" s="81"/>
      <c r="M100" s="118"/>
      <c r="N100" s="81"/>
      <c r="O100" s="118"/>
      <c r="P100" s="81"/>
      <c r="Q100" s="118"/>
      <c r="R100" s="81"/>
      <c r="S100" s="118"/>
      <c r="T100" s="81"/>
      <c r="U100" s="118"/>
      <c r="V100" s="81"/>
    </row>
    <row r="101" spans="1:22" ht="15">
      <c r="A101" s="118" t="s">
        <v>260</v>
      </c>
      <c r="B101" s="81">
        <v>39998</v>
      </c>
      <c r="C101" s="118" t="s">
        <v>264</v>
      </c>
      <c r="D101" s="81">
        <v>18742</v>
      </c>
      <c r="E101" s="118" t="s">
        <v>233</v>
      </c>
      <c r="F101" s="81">
        <v>5659</v>
      </c>
      <c r="G101" s="118"/>
      <c r="H101" s="81"/>
      <c r="I101" s="118"/>
      <c r="J101" s="81"/>
      <c r="K101" s="118"/>
      <c r="L101" s="81"/>
      <c r="M101" s="118"/>
      <c r="N101" s="81"/>
      <c r="O101" s="118"/>
      <c r="P101" s="81"/>
      <c r="Q101" s="118"/>
      <c r="R101" s="81"/>
      <c r="S101" s="118"/>
      <c r="T101" s="81"/>
      <c r="U101" s="118"/>
      <c r="V101" s="81"/>
    </row>
    <row r="102" spans="1:22" ht="15">
      <c r="A102" s="118" t="s">
        <v>263</v>
      </c>
      <c r="B102" s="81">
        <v>38023</v>
      </c>
      <c r="C102" s="118" t="s">
        <v>256</v>
      </c>
      <c r="D102" s="81">
        <v>18696</v>
      </c>
      <c r="E102" s="118" t="s">
        <v>286</v>
      </c>
      <c r="F102" s="81">
        <v>5562</v>
      </c>
      <c r="G102" s="118"/>
      <c r="H102" s="81"/>
      <c r="I102" s="118"/>
      <c r="J102" s="81"/>
      <c r="K102" s="118"/>
      <c r="L102" s="81"/>
      <c r="M102" s="118"/>
      <c r="N102" s="81"/>
      <c r="O102" s="118"/>
      <c r="P102" s="81"/>
      <c r="Q102" s="118"/>
      <c r="R102" s="81"/>
      <c r="S102" s="118"/>
      <c r="T102" s="81"/>
      <c r="U102" s="118"/>
      <c r="V102" s="81"/>
    </row>
  </sheetData>
  <hyperlinks>
    <hyperlink ref="A2" r:id="rId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A3" r:id="rId2"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A4" r:id="rId3"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A5" r:id="rId4" display="https://lfacinternational.org/sparearose/"/>
    <hyperlink ref="A6" r:id="rId5" display="https://mysugr.com/spare-a-rose-save-a-child/"/>
    <hyperlink ref="A7" r:id="rId6"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A8" r:id="rId7" display="https://www.accu-chek.co.uk/contact-accu-chek-uk-and-roi"/>
    <hyperlink ref="A9" r:id="rId8" display="https://www.healthline.com/diabetesmine/spare-rose-diabetes-insulin-access-2019#1"/>
    <hyperlink ref="A10" r:id="rId9"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A11" r:id="rId10" display="https://www.accu-chek.cl/microsites/accu-chek-connect"/>
    <hyperlink ref="C2" r:id="rId11" display="https://lfacinternational.org/sparearose/"/>
    <hyperlink ref="C3" r:id="rId12" display="https://mysugr.com/spare-a-rose-save-a-child/"/>
    <hyperlink ref="C4" r:id="rId13" display="https://www.accu-chek.co.uk/contact-accu-chek-uk-and-roi"/>
    <hyperlink ref="C5" r:id="rId14" display="https://www.healthline.com/diabetesmine/spare-rose-diabetes-insulin-access-2019#1"/>
    <hyperlink ref="C6" r:id="rId15" display="https://twitter.com/diabetessisters/status/1095043599320973320"/>
    <hyperlink ref="C7" r:id="rId16" display="https://inspiration.accu-chek.com/"/>
    <hyperlink ref="C8" r:id="rId17" display="https://twitter.com/BeyondType1/status/1096014451319492608"/>
    <hyperlink ref="C9" r:id="rId18" display="https://beyondtype2.org/beyondpowerful/"/>
    <hyperlink ref="C10" r:id="rId19" display="https://twitter.com/BeyondType2/status/1090701433626902533"/>
    <hyperlink ref="C11" r:id="rId20" display="https://twitter.com/lifeforachildUS/status/1091558015541567489"/>
    <hyperlink ref="E2" r:id="rId21" display="http://main.diabetes.org/site/PageServer?pagename=ADA_Town_Hall_Webinars&amp;utm_source=national&amp;utm_medium=vanity&amp;utm_campaign=living%20with%20diabetes&amp;utm_term=experts&amp;s_src=vanity&amp;s_subsrc=experts"/>
    <hyperlink ref="E3" r:id="rId22" display="https://twitter.com/Jabil/status/1094405345294856192"/>
    <hyperlink ref="I2" r:id="rId23" display="https://www.diabetestechnology.org/surveillance.shtml"/>
    <hyperlink ref="K2" r:id="rId24"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K3" r:id="rId2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K4" r:id="rId26"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K5" r:id="rId27"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K6" r:id="rId28"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K7" r:id="rId29" display="https://rover.ebay.com/rover/1/711-127632-2357-0/16?itm=153372414604&amp;user_name=jbnetauctionsnstuff&amp;spid=6115&amp;mpre=https%3A%2F%2Fwww.ebay.com%2Fitm%2F153372414604&amp;swd=3&amp;mplxParams=user_name%2Citm%2Cswd%2Cmpre%2C&amp;sojTags=du%3Dmpre%2Citm%3Ditm%2Cuser_name%3Duser_name%2Csuri%3Dsuri%2Cspid%3Dspid%2Cswd%3Dswd%2C"/>
    <hyperlink ref="O2" r:id="rId30" display="https://www.bhinneka.com/promo/alat-cek-gula-darah?utm_source=bhinneka+twitter&amp;utm_medium=social+o&amp;utm_campaign=n+cek+gula+darah+mudah+dari+rumah"/>
    <hyperlink ref="O3" r:id="rId31" display="https://www.accu-chek.cl/microsites/accu-chek-connect"/>
    <hyperlink ref="S2" r:id="rId32" display="https://www.accu-chek.nl/meters/mobile"/>
    <hyperlink ref="S3" r:id="rId33" display="https://www.nummer1diabetesapp.nl/"/>
    <hyperlink ref="S4" r:id="rId34" display="https://www.accu-chek.nl/ervaringen/met-mysugr-krijg-ik-grip-op-mijn-diabetes"/>
    <hyperlink ref="S5" r:id="rId35" display="https://www.facebook.com/AccuChekNederland/?ref=settings"/>
  </hyperlinks>
  <printOptions/>
  <pageMargins left="0.7" right="0.7" top="0.75" bottom="0.75" header="0.3" footer="0.3"/>
  <pageSetup orientation="portrait" paperSize="9"/>
  <tableParts>
    <tablePart r:id="rId42"/>
    <tablePart r:id="rId39"/>
    <tablePart r:id="rId37"/>
    <tablePart r:id="rId43"/>
    <tablePart r:id="rId41"/>
    <tablePart r:id="rId40"/>
    <tablePart r:id="rId38"/>
    <tablePart r:id="rId3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227"/>
  <sheetViews>
    <sheetView workbookViewId="0" topLeftCell="A1"/>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23.8515625" style="0" bestFit="1" customWidth="1"/>
    <col min="16" max="16" width="10.57421875" style="0" bestFit="1" customWidth="1"/>
    <col min="17" max="17" width="12.140625" style="0" bestFit="1" customWidth="1"/>
    <col min="18" max="18" width="13.8515625" style="0" bestFit="1" customWidth="1"/>
    <col min="19" max="19" width="22.140625" style="0" bestFit="1" customWidth="1"/>
    <col min="20" max="20" width="11.7109375" style="0" bestFit="1" customWidth="1"/>
    <col min="21" max="21" width="16.421875" style="0" bestFit="1" customWidth="1"/>
    <col min="22" max="22" width="20.57421875" style="0" bestFit="1" customWidth="1"/>
    <col min="23" max="23" width="16.7109375" style="0" bestFit="1" customWidth="1"/>
    <col min="24" max="24" width="11.57421875" style="0" bestFit="1" customWidth="1"/>
    <col min="25" max="25" width="19.28125" style="0" bestFit="1" customWidth="1"/>
    <col min="26" max="26" width="18.28125" style="0" bestFit="1" customWidth="1"/>
    <col min="27" max="27" width="13.140625" style="0" bestFit="1" customWidth="1"/>
    <col min="28" max="28" width="16.7109375" style="0" bestFit="1" customWidth="1"/>
    <col min="29" max="29" width="13.140625" style="0" bestFit="1" customWidth="1"/>
    <col min="30" max="30" width="9.28125" style="0" bestFit="1" customWidth="1"/>
    <col min="31" max="31" width="12.140625" style="0" bestFit="1" customWidth="1"/>
    <col min="32" max="32" width="19.140625" style="0" bestFit="1" customWidth="1"/>
    <col min="33" max="33" width="22.57421875" style="0" bestFit="1" customWidth="1"/>
    <col min="34" max="34" width="28.8515625" style="0" bestFit="1" customWidth="1"/>
    <col min="35" max="35" width="31.7109375" style="0" bestFit="1" customWidth="1"/>
    <col min="36" max="36" width="20.8515625" style="0" bestFit="1" customWidth="1"/>
    <col min="37" max="37" width="15.57421875" style="0" bestFit="1" customWidth="1"/>
    <col min="38" max="38" width="20.7109375" style="0" bestFit="1" customWidth="1"/>
    <col min="39" max="39" width="17.57421875" style="0" bestFit="1" customWidth="1"/>
    <col min="40" max="40" width="10.28125" style="0" bestFit="1" customWidth="1"/>
    <col min="41" max="41" width="13.7109375" style="0" bestFit="1" customWidth="1"/>
    <col min="42" max="42" width="12.7109375" style="0" bestFit="1" customWidth="1"/>
    <col min="43" max="43" width="11.7109375" style="0" bestFit="1" customWidth="1"/>
    <col min="44" max="44" width="14.421875" style="0" bestFit="1" customWidth="1"/>
    <col min="45" max="46" width="16.7109375" style="0" bestFit="1" customWidth="1"/>
    <col min="47" max="47" width="38.421875" style="0" bestFit="1" customWidth="1"/>
    <col min="48" max="48" width="46.8515625" style="0" bestFit="1" customWidth="1"/>
    <col min="49" max="49" width="39.28125" style="0" bestFit="1" customWidth="1"/>
    <col min="50" max="50" width="47.7109375" style="0" bestFit="1" customWidth="1"/>
    <col min="51" max="51" width="36.421875" style="0" bestFit="1" customWidth="1"/>
    <col min="52" max="52" width="44.8515625" style="0" bestFit="1" customWidth="1"/>
    <col min="53" max="53" width="29.57421875" style="0" bestFit="1" customWidth="1"/>
    <col min="54" max="54" width="38.00390625" style="0" bestFit="1" customWidth="1"/>
    <col min="55" max="55" width="26.57421875" style="0" bestFit="1" customWidth="1"/>
    <col min="56" max="56" width="17.28125" style="0" bestFit="1" customWidth="1"/>
    <col min="57" max="57" width="17.7109375" style="0" bestFit="1" customWidth="1"/>
    <col min="58" max="58" width="20.28125" style="0" bestFit="1" customWidth="1"/>
    <col min="59" max="59" width="21.8515625" style="0" bestFit="1" customWidth="1"/>
    <col min="60" max="60" width="33.00390625" style="0" bestFit="1" customWidth="1"/>
    <col min="61" max="61" width="29.7109375" style="0" bestFit="1" customWidth="1"/>
    <col min="62" max="62" width="31.28125" style="0" bestFit="1" customWidth="1"/>
    <col min="63" max="63" width="20.00390625" style="0" bestFit="1" customWidth="1"/>
    <col min="64" max="64" width="31.00390625" style="0" bestFit="1" customWidth="1"/>
    <col min="65" max="65" width="38.8515625" style="0" bestFit="1" customWidth="1"/>
    <col min="66" max="66" width="16.57421875" style="0" bestFit="1" customWidth="1"/>
    <col min="67" max="67" width="19.7109375" style="0" bestFit="1" customWidth="1"/>
    <col min="68" max="68" width="20.140625" style="0" bestFit="1" customWidth="1"/>
    <col min="69" max="69" width="17.7109375" style="0" bestFit="1" customWidth="1"/>
    <col min="70" max="70" width="19.57421875" style="0" bestFit="1" customWidth="1"/>
    <col min="71" max="71" width="40.421875" style="0" bestFit="1" customWidth="1"/>
    <col min="72" max="72" width="21.57421875" style="0" bestFit="1" customWidth="1"/>
    <col min="73" max="73" width="18.7109375" style="0" bestFit="1" customWidth="1"/>
    <col min="74" max="74" width="15.421875" style="0" bestFit="1" customWidth="1"/>
    <col min="75" max="75" width="20.7109375" style="0" bestFit="1" customWidth="1"/>
    <col min="76" max="76" width="34.421875" style="0" bestFit="1" customWidth="1"/>
    <col min="77" max="77" width="27.28125" style="0" bestFit="1" customWidth="1"/>
    <col min="78" max="78" width="24.57421875" style="0" bestFit="1" customWidth="1"/>
    <col min="79" max="79" width="30.57421875" style="0" bestFit="1" customWidth="1"/>
    <col min="80" max="80" width="22.57421875" style="0" bestFit="1" customWidth="1"/>
    <col min="81" max="81" width="19.7109375" style="0" bestFit="1" customWidth="1"/>
    <col min="82" max="82" width="22.421875" style="0" bestFit="1" customWidth="1"/>
    <col min="83" max="83" width="37.57421875" style="0" bestFit="1" customWidth="1"/>
    <col min="84" max="84" width="18.57421875" style="0" bestFit="1" customWidth="1"/>
    <col min="85" max="85" width="32.00390625" style="0" bestFit="1" customWidth="1"/>
    <col min="86" max="86" width="23.28125" style="0" bestFit="1" customWidth="1"/>
    <col min="87" max="87" width="46.57421875" style="0" bestFit="1" customWidth="1"/>
    <col min="88" max="88" width="55.00390625" style="0" bestFit="1" customWidth="1"/>
    <col min="89" max="89" width="47.421875" style="0" bestFit="1" customWidth="1"/>
    <col min="90" max="90" width="55.8515625" style="0" bestFit="1" customWidth="1"/>
    <col min="91" max="91" width="44.57421875" style="0" bestFit="1" customWidth="1"/>
    <col min="92" max="92" width="53.00390625" style="0" bestFit="1" customWidth="1"/>
    <col min="93" max="93" width="37.7109375" style="0" bestFit="1" customWidth="1"/>
    <col min="94" max="94" width="46.140625" style="0" bestFit="1" customWidth="1"/>
    <col min="95" max="95" width="36.57421875" style="0" bestFit="1" customWidth="1"/>
    <col min="96" max="96" width="37.7109375" style="0" bestFit="1" customWidth="1"/>
    <col min="97" max="97" width="39.8515625" style="0" bestFit="1" customWidth="1"/>
    <col min="98" max="98" width="41.7109375" style="0" bestFit="1" customWidth="1"/>
    <col min="99" max="99" width="43.8515625" style="0" bestFit="1" customWidth="1"/>
    <col min="100" max="100" width="17.28125" style="0" bestFit="1" customWidth="1"/>
    <col min="101" max="101" width="17.7109375" style="0" bestFit="1" customWidth="1"/>
    <col min="102" max="102" width="20.28125" style="0" bestFit="1" customWidth="1"/>
    <col min="103" max="103" width="21.8515625" style="0" bestFit="1" customWidth="1"/>
    <col min="104" max="104" width="33.00390625" style="0" bestFit="1" customWidth="1"/>
    <col min="105" max="105" width="29.7109375" style="0" bestFit="1" customWidth="1"/>
    <col min="106" max="106" width="31.28125" style="0" bestFit="1" customWidth="1"/>
    <col min="107" max="107" width="20.00390625" style="0" bestFit="1" customWidth="1"/>
    <col min="108" max="108" width="31.00390625" style="0" bestFit="1" customWidth="1"/>
    <col min="109" max="109" width="38.8515625" style="0" bestFit="1" customWidth="1"/>
    <col min="110" max="110" width="16.57421875" style="0" bestFit="1" customWidth="1"/>
    <col min="111" max="111" width="19.7109375" style="0" bestFit="1" customWidth="1"/>
    <col min="112" max="112" width="20.140625" style="0" bestFit="1" customWidth="1"/>
    <col min="113" max="113" width="17.7109375" style="0" bestFit="1" customWidth="1"/>
    <col min="114" max="114" width="19.57421875" style="0" bestFit="1" customWidth="1"/>
    <col min="115" max="115" width="40.421875" style="0" bestFit="1" customWidth="1"/>
    <col min="116" max="116" width="21.57421875" style="0" bestFit="1" customWidth="1"/>
    <col min="117" max="117" width="18.7109375" style="0" bestFit="1" customWidth="1"/>
    <col min="118" max="118" width="15.421875" style="0" bestFit="1" customWidth="1"/>
    <col min="119" max="119" width="20.7109375" style="0" bestFit="1" customWidth="1"/>
    <col min="120" max="120" width="34.421875" style="0" bestFit="1" customWidth="1"/>
    <col min="121" max="121" width="27.28125" style="0" bestFit="1" customWidth="1"/>
    <col min="122" max="122" width="24.57421875" style="0" bestFit="1" customWidth="1"/>
    <col min="123" max="123" width="30.57421875" style="0" bestFit="1" customWidth="1"/>
    <col min="124" max="124" width="22.57421875" style="0" bestFit="1" customWidth="1"/>
    <col min="125" max="125" width="19.7109375" style="0" bestFit="1" customWidth="1"/>
    <col min="126" max="126" width="22.421875" style="0" bestFit="1" customWidth="1"/>
    <col min="127" max="127" width="37.57421875" style="0" bestFit="1" customWidth="1"/>
    <col min="128" max="128" width="18.57421875" style="0" bestFit="1" customWidth="1"/>
    <col min="129" max="129" width="32.00390625" style="0" bestFit="1" customWidth="1"/>
    <col min="130" max="130" width="23.28125" style="0" bestFit="1" customWidth="1"/>
    <col min="131" max="131" width="46.57421875" style="0" bestFit="1" customWidth="1"/>
    <col min="132" max="132" width="55.00390625" style="0" bestFit="1" customWidth="1"/>
    <col min="133" max="133" width="47.421875" style="0" bestFit="1" customWidth="1"/>
    <col min="134" max="134" width="55.8515625" style="0" bestFit="1" customWidth="1"/>
    <col min="135" max="135" width="44.57421875" style="0" bestFit="1" customWidth="1"/>
    <col min="136" max="136" width="53.00390625" style="0" bestFit="1" customWidth="1"/>
    <col min="137" max="137" width="37.7109375" style="0" bestFit="1" customWidth="1"/>
    <col min="138" max="138" width="46.140625" style="0" bestFit="1" customWidth="1"/>
    <col min="139" max="139" width="36.57421875" style="0" bestFit="1" customWidth="1"/>
    <col min="140" max="140" width="37.7109375" style="0" bestFit="1" customWidth="1"/>
    <col min="141" max="141" width="39.8515625" style="0" bestFit="1" customWidth="1"/>
    <col min="142" max="142" width="41.7109375" style="0" bestFit="1" customWidth="1"/>
    <col min="143" max="143" width="43.8515625" style="0" bestFit="1" customWidth="1"/>
    <col min="144" max="145" width="17.57421875" style="0" bestFit="1" customWidth="1"/>
    <col min="146" max="147" width="23.8515625" style="0" bestFit="1" customWidth="1"/>
    <col min="148" max="149" width="24.7109375" style="0" bestFit="1" customWidth="1"/>
  </cols>
  <sheetData>
    <row r="1" spans="1:149" ht="15" customHeight="1">
      <c r="A1" s="13" t="s">
        <v>1732</v>
      </c>
      <c r="B1" s="13" t="s">
        <v>1733</v>
      </c>
      <c r="C1" s="13" t="s">
        <v>1734</v>
      </c>
      <c r="D1" s="13" t="s">
        <v>1735</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1448</v>
      </c>
      <c r="AS1" s="13" t="s">
        <v>1475</v>
      </c>
      <c r="AT1" s="13" t="s">
        <v>1476</v>
      </c>
      <c r="AU1" s="13" t="s">
        <v>1505</v>
      </c>
      <c r="AV1" s="13" t="s">
        <v>1506</v>
      </c>
      <c r="AW1" s="13" t="s">
        <v>1507</v>
      </c>
      <c r="AX1" s="13" t="s">
        <v>1508</v>
      </c>
      <c r="AY1" s="13" t="s">
        <v>1509</v>
      </c>
      <c r="AZ1" s="13" t="s">
        <v>1510</v>
      </c>
      <c r="BA1" s="13" t="s">
        <v>1511</v>
      </c>
      <c r="BB1" s="13" t="s">
        <v>1512</v>
      </c>
      <c r="BC1" s="13" t="s">
        <v>1513</v>
      </c>
      <c r="BD1" s="13" t="s">
        <v>1736</v>
      </c>
      <c r="BE1" s="13" t="s">
        <v>1737</v>
      </c>
      <c r="BF1" s="13" t="s">
        <v>1738</v>
      </c>
      <c r="BG1" s="13" t="s">
        <v>1739</v>
      </c>
      <c r="BH1" s="13" t="s">
        <v>1740</v>
      </c>
      <c r="BI1" s="13" t="s">
        <v>1741</v>
      </c>
      <c r="BJ1" s="13" t="s">
        <v>1742</v>
      </c>
      <c r="BK1" s="13" t="s">
        <v>1743</v>
      </c>
      <c r="BL1" s="13" t="s">
        <v>1744</v>
      </c>
      <c r="BM1" s="13" t="s">
        <v>1745</v>
      </c>
      <c r="BN1" s="13" t="s">
        <v>1746</v>
      </c>
      <c r="BO1" s="13" t="s">
        <v>1747</v>
      </c>
      <c r="BP1" s="13" t="s">
        <v>1748</v>
      </c>
      <c r="BQ1" s="13" t="s">
        <v>1749</v>
      </c>
      <c r="BR1" s="13" t="s">
        <v>1750</v>
      </c>
      <c r="BS1" s="13" t="s">
        <v>1751</v>
      </c>
      <c r="BT1" s="13" t="s">
        <v>1752</v>
      </c>
      <c r="BU1" s="13" t="s">
        <v>1753</v>
      </c>
      <c r="BV1" s="13" t="s">
        <v>1754</v>
      </c>
      <c r="BW1" s="13" t="s">
        <v>1755</v>
      </c>
      <c r="BX1" s="13" t="s">
        <v>1756</v>
      </c>
      <c r="BY1" s="13" t="s">
        <v>1757</v>
      </c>
      <c r="BZ1" s="13" t="s">
        <v>1758</v>
      </c>
      <c r="CA1" s="13" t="s">
        <v>1759</v>
      </c>
      <c r="CB1" s="13" t="s">
        <v>1760</v>
      </c>
      <c r="CC1" s="13" t="s">
        <v>1761</v>
      </c>
      <c r="CD1" s="13" t="s">
        <v>1762</v>
      </c>
      <c r="CE1" s="13" t="s">
        <v>1763</v>
      </c>
      <c r="CF1" s="13" t="s">
        <v>1764</v>
      </c>
      <c r="CG1" s="13" t="s">
        <v>1765</v>
      </c>
      <c r="CH1" s="13" t="s">
        <v>1766</v>
      </c>
      <c r="CI1" s="13" t="s">
        <v>1767</v>
      </c>
      <c r="CJ1" s="13" t="s">
        <v>1768</v>
      </c>
      <c r="CK1" s="13" t="s">
        <v>1769</v>
      </c>
      <c r="CL1" s="13" t="s">
        <v>1770</v>
      </c>
      <c r="CM1" s="13" t="s">
        <v>1771</v>
      </c>
      <c r="CN1" s="13" t="s">
        <v>1772</v>
      </c>
      <c r="CO1" s="13" t="s">
        <v>1773</v>
      </c>
      <c r="CP1" s="13" t="s">
        <v>1774</v>
      </c>
      <c r="CQ1" s="13" t="s">
        <v>1775</v>
      </c>
      <c r="CR1" s="13" t="s">
        <v>1776</v>
      </c>
      <c r="CS1" s="13" t="s">
        <v>1777</v>
      </c>
      <c r="CT1" s="13" t="s">
        <v>1778</v>
      </c>
      <c r="CU1" s="13" t="s">
        <v>1779</v>
      </c>
      <c r="CV1" s="13" t="s">
        <v>1780</v>
      </c>
      <c r="CW1" s="13" t="s">
        <v>1781</v>
      </c>
      <c r="CX1" s="13" t="s">
        <v>1782</v>
      </c>
      <c r="CY1" s="13" t="s">
        <v>1783</v>
      </c>
      <c r="CZ1" s="13" t="s">
        <v>1784</v>
      </c>
      <c r="DA1" s="13" t="s">
        <v>1785</v>
      </c>
      <c r="DB1" s="13" t="s">
        <v>1786</v>
      </c>
      <c r="DC1" s="13" t="s">
        <v>1787</v>
      </c>
      <c r="DD1" s="13" t="s">
        <v>1788</v>
      </c>
      <c r="DE1" s="13" t="s">
        <v>1789</v>
      </c>
      <c r="DF1" s="13" t="s">
        <v>1790</v>
      </c>
      <c r="DG1" s="13" t="s">
        <v>1791</v>
      </c>
      <c r="DH1" s="13" t="s">
        <v>1792</v>
      </c>
      <c r="DI1" s="13" t="s">
        <v>1793</v>
      </c>
      <c r="DJ1" s="13" t="s">
        <v>1794</v>
      </c>
      <c r="DK1" s="13" t="s">
        <v>1795</v>
      </c>
      <c r="DL1" s="13" t="s">
        <v>1796</v>
      </c>
      <c r="DM1" s="13" t="s">
        <v>1797</v>
      </c>
      <c r="DN1" s="13" t="s">
        <v>1798</v>
      </c>
      <c r="DO1" s="13" t="s">
        <v>1799</v>
      </c>
      <c r="DP1" s="13" t="s">
        <v>1800</v>
      </c>
      <c r="DQ1" s="13" t="s">
        <v>1801</v>
      </c>
      <c r="DR1" s="13" t="s">
        <v>1802</v>
      </c>
      <c r="DS1" s="13" t="s">
        <v>1803</v>
      </c>
      <c r="DT1" s="13" t="s">
        <v>1804</v>
      </c>
      <c r="DU1" s="13" t="s">
        <v>1805</v>
      </c>
      <c r="DV1" s="13" t="s">
        <v>1806</v>
      </c>
      <c r="DW1" s="13" t="s">
        <v>1807</v>
      </c>
      <c r="DX1" s="13" t="s">
        <v>1808</v>
      </c>
      <c r="DY1" s="13" t="s">
        <v>1809</v>
      </c>
      <c r="DZ1" s="13" t="s">
        <v>1810</v>
      </c>
      <c r="EA1" s="13" t="s">
        <v>1811</v>
      </c>
      <c r="EB1" s="13" t="s">
        <v>1812</v>
      </c>
      <c r="EC1" s="13" t="s">
        <v>1813</v>
      </c>
      <c r="ED1" s="13" t="s">
        <v>1814</v>
      </c>
      <c r="EE1" s="13" t="s">
        <v>1815</v>
      </c>
      <c r="EF1" s="13" t="s">
        <v>1816</v>
      </c>
      <c r="EG1" s="13" t="s">
        <v>1817</v>
      </c>
      <c r="EH1" s="13" t="s">
        <v>1818</v>
      </c>
      <c r="EI1" s="13" t="s">
        <v>1819</v>
      </c>
      <c r="EJ1" s="13" t="s">
        <v>1820</v>
      </c>
      <c r="EK1" s="13" t="s">
        <v>1821</v>
      </c>
      <c r="EL1" s="13" t="s">
        <v>1822</v>
      </c>
      <c r="EM1" s="13" t="s">
        <v>1823</v>
      </c>
      <c r="EN1" s="13" t="s">
        <v>1824</v>
      </c>
      <c r="EO1" s="13" t="s">
        <v>1825</v>
      </c>
      <c r="EP1" s="13" t="s">
        <v>1826</v>
      </c>
      <c r="EQ1" s="13" t="s">
        <v>1827</v>
      </c>
      <c r="ER1" s="13" t="s">
        <v>1828</v>
      </c>
      <c r="ES1" s="13" t="s">
        <v>1829</v>
      </c>
    </row>
    <row r="2" spans="1:149" ht="15">
      <c r="A2" s="87" t="s">
        <v>872</v>
      </c>
      <c r="B2" s="87" t="s">
        <v>1647</v>
      </c>
      <c r="C2" s="87" t="s">
        <v>262</v>
      </c>
      <c r="D2" s="87" t="s">
        <v>1567</v>
      </c>
      <c r="E2" s="87"/>
      <c r="F2" s="87" t="s">
        <v>310</v>
      </c>
      <c r="G2" s="144">
        <v>43511.73532407408</v>
      </c>
      <c r="H2" s="87" t="s">
        <v>1577</v>
      </c>
      <c r="I2" s="87"/>
      <c r="J2" s="87"/>
      <c r="K2" s="87"/>
      <c r="L2" s="87"/>
      <c r="M2" s="87" t="s">
        <v>579</v>
      </c>
      <c r="N2" s="144">
        <v>43511.73532407408</v>
      </c>
      <c r="O2" s="87" t="s">
        <v>1626</v>
      </c>
      <c r="P2" s="87"/>
      <c r="Q2" s="87"/>
      <c r="R2" s="87" t="s">
        <v>872</v>
      </c>
      <c r="S2" s="87" t="s">
        <v>1647</v>
      </c>
      <c r="T2" s="87" t="b">
        <v>0</v>
      </c>
      <c r="U2" s="87">
        <v>4</v>
      </c>
      <c r="V2" s="87" t="s">
        <v>1651</v>
      </c>
      <c r="W2" s="87" t="b">
        <v>0</v>
      </c>
      <c r="X2" s="87" t="s">
        <v>914</v>
      </c>
      <c r="Y2" s="87"/>
      <c r="Z2" s="87"/>
      <c r="AA2" s="87" t="b">
        <v>0</v>
      </c>
      <c r="AB2" s="87">
        <v>0</v>
      </c>
      <c r="AC2" s="87"/>
      <c r="AD2" s="87" t="s">
        <v>930</v>
      </c>
      <c r="AE2" s="87" t="b">
        <v>0</v>
      </c>
      <c r="AF2" s="87" t="s">
        <v>1647</v>
      </c>
      <c r="AG2" s="87" t="s">
        <v>1656</v>
      </c>
      <c r="AH2" s="87">
        <v>0</v>
      </c>
      <c r="AI2" s="87">
        <v>0</v>
      </c>
      <c r="AJ2" s="87"/>
      <c r="AK2" s="87"/>
      <c r="AL2" s="87"/>
      <c r="AM2" s="87"/>
      <c r="AN2" s="87"/>
      <c r="AO2" s="87"/>
      <c r="AP2" s="87"/>
      <c r="AQ2" s="87"/>
      <c r="AR2" s="87">
        <v>2</v>
      </c>
      <c r="AS2" s="87">
        <v>3</v>
      </c>
      <c r="AT2" s="87">
        <v>3</v>
      </c>
      <c r="AU2" s="87"/>
      <c r="AV2" s="87"/>
      <c r="AW2" s="87"/>
      <c r="AX2" s="87"/>
      <c r="AY2" s="87"/>
      <c r="AZ2" s="87"/>
      <c r="BA2" s="87"/>
      <c r="BB2" s="87"/>
      <c r="BC2" s="87"/>
      <c r="BD2" s="87" t="s">
        <v>262</v>
      </c>
      <c r="BE2" s="87"/>
      <c r="BF2" s="87">
        <v>1</v>
      </c>
      <c r="BG2" s="87">
        <v>1</v>
      </c>
      <c r="BH2" s="87">
        <v>0</v>
      </c>
      <c r="BI2" s="87">
        <v>0.007463</v>
      </c>
      <c r="BJ2" s="87">
        <v>0.018647</v>
      </c>
      <c r="BK2" s="87">
        <v>0.460654</v>
      </c>
      <c r="BL2" s="87">
        <v>0</v>
      </c>
      <c r="BM2" s="87">
        <v>1</v>
      </c>
      <c r="BN2" s="87" t="s">
        <v>1052</v>
      </c>
      <c r="BO2" s="87">
        <v>1260</v>
      </c>
      <c r="BP2" s="87">
        <v>2663</v>
      </c>
      <c r="BQ2" s="87">
        <v>9850</v>
      </c>
      <c r="BR2" s="87">
        <v>2662</v>
      </c>
      <c r="BS2" s="87"/>
      <c r="BT2" s="87" t="s">
        <v>1125</v>
      </c>
      <c r="BU2" s="87"/>
      <c r="BV2" s="87"/>
      <c r="BW2" s="87"/>
      <c r="BX2" s="144">
        <v>41267.621875</v>
      </c>
      <c r="BY2" s="87" t="s">
        <v>1300</v>
      </c>
      <c r="BZ2" s="87" t="b">
        <v>1</v>
      </c>
      <c r="CA2" s="87" t="b">
        <v>0</v>
      </c>
      <c r="CB2" s="87" t="b">
        <v>0</v>
      </c>
      <c r="CC2" s="87" t="s">
        <v>914</v>
      </c>
      <c r="CD2" s="87">
        <v>81</v>
      </c>
      <c r="CE2" s="87" t="s">
        <v>1312</v>
      </c>
      <c r="CF2" s="87" t="b">
        <v>1</v>
      </c>
      <c r="CG2" s="87" t="s">
        <v>66</v>
      </c>
      <c r="CH2" s="87">
        <v>3</v>
      </c>
      <c r="CI2" s="87"/>
      <c r="CJ2" s="87"/>
      <c r="CK2" s="87"/>
      <c r="CL2" s="87"/>
      <c r="CM2" s="87"/>
      <c r="CN2" s="87"/>
      <c r="CO2" s="87"/>
      <c r="CP2" s="87"/>
      <c r="CQ2" s="87"/>
      <c r="CR2" s="87"/>
      <c r="CS2" s="87"/>
      <c r="CT2" s="87"/>
      <c r="CU2" s="87"/>
      <c r="CV2" s="87" t="s">
        <v>1567</v>
      </c>
      <c r="CW2" s="87"/>
      <c r="CX2" s="87"/>
      <c r="CY2" s="87"/>
      <c r="CZ2" s="87"/>
      <c r="DA2" s="87"/>
      <c r="DB2" s="87"/>
      <c r="DC2" s="87"/>
      <c r="DD2" s="87"/>
      <c r="DE2" s="87"/>
      <c r="DF2" s="87" t="s">
        <v>1676</v>
      </c>
      <c r="DG2" s="87">
        <v>581</v>
      </c>
      <c r="DH2" s="87">
        <v>916</v>
      </c>
      <c r="DI2" s="87">
        <v>10212</v>
      </c>
      <c r="DJ2" s="87">
        <v>1362</v>
      </c>
      <c r="DK2" s="87"/>
      <c r="DL2" s="87" t="s">
        <v>1681</v>
      </c>
      <c r="DM2" s="87" t="s">
        <v>1683</v>
      </c>
      <c r="DN2" s="87" t="s">
        <v>1687</v>
      </c>
      <c r="DO2" s="87"/>
      <c r="DP2" s="144">
        <v>40448.99162037037</v>
      </c>
      <c r="DQ2" s="87" t="s">
        <v>1691</v>
      </c>
      <c r="DR2" s="87" t="b">
        <v>0</v>
      </c>
      <c r="DS2" s="87" t="b">
        <v>0</v>
      </c>
      <c r="DT2" s="87" t="b">
        <v>0</v>
      </c>
      <c r="DU2" s="87" t="s">
        <v>914</v>
      </c>
      <c r="DV2" s="87">
        <v>43</v>
      </c>
      <c r="DW2" s="87" t="s">
        <v>1311</v>
      </c>
      <c r="DX2" s="87" t="b">
        <v>1</v>
      </c>
      <c r="DY2" s="87" t="s">
        <v>65</v>
      </c>
      <c r="DZ2" s="87">
        <v>3</v>
      </c>
      <c r="EA2" s="87"/>
      <c r="EB2" s="87"/>
      <c r="EC2" s="87"/>
      <c r="ED2" s="87"/>
      <c r="EE2" s="87"/>
      <c r="EF2" s="87"/>
      <c r="EG2" s="87"/>
      <c r="EH2" s="87"/>
      <c r="EI2" s="87"/>
      <c r="EJ2" s="87"/>
      <c r="EK2" s="87"/>
      <c r="EL2" s="87"/>
      <c r="EM2" s="87"/>
      <c r="EN2" s="87">
        <v>1</v>
      </c>
      <c r="EO2" s="87">
        <v>1</v>
      </c>
      <c r="EP2" s="87">
        <v>3</v>
      </c>
      <c r="EQ2" s="87">
        <v>2</v>
      </c>
      <c r="ER2" s="87">
        <v>-44</v>
      </c>
      <c r="ES2" s="87">
        <v>-44</v>
      </c>
    </row>
    <row r="3" spans="1:149" ht="15">
      <c r="A3" s="87" t="s">
        <v>1648</v>
      </c>
      <c r="B3" s="87" t="s">
        <v>1648</v>
      </c>
      <c r="C3" s="87" t="s">
        <v>262</v>
      </c>
      <c r="D3" s="87" t="s">
        <v>1567</v>
      </c>
      <c r="E3" s="87"/>
      <c r="F3" s="87" t="s">
        <v>310</v>
      </c>
      <c r="G3" s="144">
        <v>43511.732824074075</v>
      </c>
      <c r="H3" s="87" t="s">
        <v>1576</v>
      </c>
      <c r="I3" s="87"/>
      <c r="J3" s="87"/>
      <c r="K3" s="87"/>
      <c r="L3" s="87" t="s">
        <v>1609</v>
      </c>
      <c r="M3" s="87" t="s">
        <v>1609</v>
      </c>
      <c r="N3" s="144">
        <v>43511.732824074075</v>
      </c>
      <c r="O3" s="87" t="s">
        <v>1625</v>
      </c>
      <c r="P3" s="87"/>
      <c r="Q3" s="87"/>
      <c r="R3" s="87" t="s">
        <v>1648</v>
      </c>
      <c r="S3" s="87"/>
      <c r="T3" s="87" t="b">
        <v>0</v>
      </c>
      <c r="U3" s="87">
        <v>7</v>
      </c>
      <c r="V3" s="87"/>
      <c r="W3" s="87" t="b">
        <v>0</v>
      </c>
      <c r="X3" s="87" t="s">
        <v>914</v>
      </c>
      <c r="Y3" s="87"/>
      <c r="Z3" s="87"/>
      <c r="AA3" s="87" t="b">
        <v>0</v>
      </c>
      <c r="AB3" s="87">
        <v>0</v>
      </c>
      <c r="AC3" s="87"/>
      <c r="AD3" s="87" t="s">
        <v>930</v>
      </c>
      <c r="AE3" s="87" t="b">
        <v>0</v>
      </c>
      <c r="AF3" s="87" t="s">
        <v>1648</v>
      </c>
      <c r="AG3" s="87" t="s">
        <v>1656</v>
      </c>
      <c r="AH3" s="87">
        <v>0</v>
      </c>
      <c r="AI3" s="87">
        <v>0</v>
      </c>
      <c r="AJ3" s="87"/>
      <c r="AK3" s="87"/>
      <c r="AL3" s="87"/>
      <c r="AM3" s="87"/>
      <c r="AN3" s="87"/>
      <c r="AO3" s="87"/>
      <c r="AP3" s="87"/>
      <c r="AQ3" s="87"/>
      <c r="AR3" s="87">
        <v>2</v>
      </c>
      <c r="AS3" s="87">
        <v>3</v>
      </c>
      <c r="AT3" s="87">
        <v>3</v>
      </c>
      <c r="AU3" s="87"/>
      <c r="AV3" s="87"/>
      <c r="AW3" s="87"/>
      <c r="AX3" s="87"/>
      <c r="AY3" s="87"/>
      <c r="AZ3" s="87"/>
      <c r="BA3" s="87"/>
      <c r="BB3" s="87"/>
      <c r="BC3" s="87"/>
      <c r="BD3" s="87" t="s">
        <v>262</v>
      </c>
      <c r="BE3" s="87"/>
      <c r="BF3" s="87">
        <v>1</v>
      </c>
      <c r="BG3" s="87">
        <v>1</v>
      </c>
      <c r="BH3" s="87">
        <v>0</v>
      </c>
      <c r="BI3" s="87">
        <v>0.007463</v>
      </c>
      <c r="BJ3" s="87">
        <v>0.018647</v>
      </c>
      <c r="BK3" s="87">
        <v>0.460654</v>
      </c>
      <c r="BL3" s="87">
        <v>0</v>
      </c>
      <c r="BM3" s="87">
        <v>1</v>
      </c>
      <c r="BN3" s="87" t="s">
        <v>1052</v>
      </c>
      <c r="BO3" s="87">
        <v>1260</v>
      </c>
      <c r="BP3" s="87">
        <v>2663</v>
      </c>
      <c r="BQ3" s="87">
        <v>9850</v>
      </c>
      <c r="BR3" s="87">
        <v>2662</v>
      </c>
      <c r="BS3" s="87"/>
      <c r="BT3" s="87" t="s">
        <v>1125</v>
      </c>
      <c r="BU3" s="87"/>
      <c r="BV3" s="87"/>
      <c r="BW3" s="87"/>
      <c r="BX3" s="144">
        <v>41267.621875</v>
      </c>
      <c r="BY3" s="87" t="s">
        <v>1300</v>
      </c>
      <c r="BZ3" s="87" t="b">
        <v>1</v>
      </c>
      <c r="CA3" s="87" t="b">
        <v>0</v>
      </c>
      <c r="CB3" s="87" t="b">
        <v>0</v>
      </c>
      <c r="CC3" s="87" t="s">
        <v>914</v>
      </c>
      <c r="CD3" s="87">
        <v>81</v>
      </c>
      <c r="CE3" s="87" t="s">
        <v>1312</v>
      </c>
      <c r="CF3" s="87" t="b">
        <v>1</v>
      </c>
      <c r="CG3" s="87" t="s">
        <v>66</v>
      </c>
      <c r="CH3" s="87">
        <v>3</v>
      </c>
      <c r="CI3" s="87"/>
      <c r="CJ3" s="87"/>
      <c r="CK3" s="87"/>
      <c r="CL3" s="87"/>
      <c r="CM3" s="87"/>
      <c r="CN3" s="87"/>
      <c r="CO3" s="87"/>
      <c r="CP3" s="87"/>
      <c r="CQ3" s="87"/>
      <c r="CR3" s="87"/>
      <c r="CS3" s="87"/>
      <c r="CT3" s="87"/>
      <c r="CU3" s="87"/>
      <c r="CV3" s="87" t="s">
        <v>1567</v>
      </c>
      <c r="CW3" s="87"/>
      <c r="CX3" s="87"/>
      <c r="CY3" s="87"/>
      <c r="CZ3" s="87"/>
      <c r="DA3" s="87"/>
      <c r="DB3" s="87"/>
      <c r="DC3" s="87"/>
      <c r="DD3" s="87"/>
      <c r="DE3" s="87"/>
      <c r="DF3" s="87" t="s">
        <v>1676</v>
      </c>
      <c r="DG3" s="87">
        <v>581</v>
      </c>
      <c r="DH3" s="87">
        <v>916</v>
      </c>
      <c r="DI3" s="87">
        <v>10212</v>
      </c>
      <c r="DJ3" s="87">
        <v>1362</v>
      </c>
      <c r="DK3" s="87"/>
      <c r="DL3" s="87" t="s">
        <v>1681</v>
      </c>
      <c r="DM3" s="87" t="s">
        <v>1683</v>
      </c>
      <c r="DN3" s="87" t="s">
        <v>1687</v>
      </c>
      <c r="DO3" s="87"/>
      <c r="DP3" s="144">
        <v>40448.99162037037</v>
      </c>
      <c r="DQ3" s="87" t="s">
        <v>1691</v>
      </c>
      <c r="DR3" s="87" t="b">
        <v>0</v>
      </c>
      <c r="DS3" s="87" t="b">
        <v>0</v>
      </c>
      <c r="DT3" s="87" t="b">
        <v>0</v>
      </c>
      <c r="DU3" s="87" t="s">
        <v>914</v>
      </c>
      <c r="DV3" s="87">
        <v>43</v>
      </c>
      <c r="DW3" s="87" t="s">
        <v>1311</v>
      </c>
      <c r="DX3" s="87" t="b">
        <v>1</v>
      </c>
      <c r="DY3" s="87" t="s">
        <v>65</v>
      </c>
      <c r="DZ3" s="87">
        <v>3</v>
      </c>
      <c r="EA3" s="87"/>
      <c r="EB3" s="87"/>
      <c r="EC3" s="87"/>
      <c r="ED3" s="87"/>
      <c r="EE3" s="87"/>
      <c r="EF3" s="87"/>
      <c r="EG3" s="87"/>
      <c r="EH3" s="87"/>
      <c r="EI3" s="87"/>
      <c r="EJ3" s="87"/>
      <c r="EK3" s="87"/>
      <c r="EL3" s="87"/>
      <c r="EM3" s="87"/>
      <c r="EN3" s="87">
        <v>1</v>
      </c>
      <c r="EO3" s="87">
        <v>1</v>
      </c>
      <c r="EP3" s="87">
        <v>1</v>
      </c>
      <c r="EQ3" s="87">
        <v>1</v>
      </c>
      <c r="ER3" s="87">
        <v>-44</v>
      </c>
      <c r="ES3" s="87">
        <v>-44</v>
      </c>
    </row>
    <row r="4" spans="1:149" ht="15">
      <c r="A4" s="87" t="s">
        <v>1647</v>
      </c>
      <c r="B4" s="87" t="s">
        <v>1648</v>
      </c>
      <c r="C4" s="87" t="s">
        <v>1563</v>
      </c>
      <c r="D4" s="87" t="s">
        <v>1567</v>
      </c>
      <c r="E4" s="87"/>
      <c r="F4" s="87" t="s">
        <v>310</v>
      </c>
      <c r="G4" s="144">
        <v>43511.7344212963</v>
      </c>
      <c r="H4" s="87" t="s">
        <v>1575</v>
      </c>
      <c r="I4" s="87"/>
      <c r="J4" s="87"/>
      <c r="K4" s="87"/>
      <c r="L4" s="87"/>
      <c r="M4" s="87" t="s">
        <v>1616</v>
      </c>
      <c r="N4" s="144">
        <v>43511.7344212963</v>
      </c>
      <c r="O4" s="87" t="s">
        <v>1624</v>
      </c>
      <c r="P4" s="87"/>
      <c r="Q4" s="87"/>
      <c r="R4" s="87" t="s">
        <v>1647</v>
      </c>
      <c r="S4" s="87" t="s">
        <v>1648</v>
      </c>
      <c r="T4" s="87" t="b">
        <v>0</v>
      </c>
      <c r="U4" s="87">
        <v>0</v>
      </c>
      <c r="V4" s="87" t="s">
        <v>903</v>
      </c>
      <c r="W4" s="87" t="b">
        <v>0</v>
      </c>
      <c r="X4" s="87" t="s">
        <v>914</v>
      </c>
      <c r="Y4" s="87"/>
      <c r="Z4" s="87"/>
      <c r="AA4" s="87" t="b">
        <v>0</v>
      </c>
      <c r="AB4" s="87">
        <v>0</v>
      </c>
      <c r="AC4" s="87"/>
      <c r="AD4" s="87" t="s">
        <v>929</v>
      </c>
      <c r="AE4" s="87" t="b">
        <v>0</v>
      </c>
      <c r="AF4" s="87" t="s">
        <v>1648</v>
      </c>
      <c r="AG4" s="87" t="s">
        <v>1656</v>
      </c>
      <c r="AH4" s="87">
        <v>0</v>
      </c>
      <c r="AI4" s="87">
        <v>0</v>
      </c>
      <c r="AJ4" s="87"/>
      <c r="AK4" s="87"/>
      <c r="AL4" s="87"/>
      <c r="AM4" s="87"/>
      <c r="AN4" s="87"/>
      <c r="AO4" s="87"/>
      <c r="AP4" s="87"/>
      <c r="AQ4" s="87"/>
      <c r="AR4" s="87">
        <v>1</v>
      </c>
      <c r="AS4" s="87">
        <v>3</v>
      </c>
      <c r="AT4" s="87">
        <v>3</v>
      </c>
      <c r="AU4" s="87"/>
      <c r="AV4" s="87"/>
      <c r="AW4" s="87"/>
      <c r="AX4" s="87"/>
      <c r="AY4" s="87"/>
      <c r="AZ4" s="87"/>
      <c r="BA4" s="87"/>
      <c r="BB4" s="87"/>
      <c r="BC4" s="87"/>
      <c r="BD4" s="87" t="s">
        <v>1563</v>
      </c>
      <c r="BE4" s="87"/>
      <c r="BF4" s="87"/>
      <c r="BG4" s="87"/>
      <c r="BH4" s="87"/>
      <c r="BI4" s="87"/>
      <c r="BJ4" s="87"/>
      <c r="BK4" s="87"/>
      <c r="BL4" s="87"/>
      <c r="BM4" s="87"/>
      <c r="BN4" s="87" t="s">
        <v>1672</v>
      </c>
      <c r="BO4" s="87">
        <v>116</v>
      </c>
      <c r="BP4" s="87">
        <v>42</v>
      </c>
      <c r="BQ4" s="87">
        <v>2400</v>
      </c>
      <c r="BR4" s="87">
        <v>5510</v>
      </c>
      <c r="BS4" s="87"/>
      <c r="BT4" s="87" t="s">
        <v>1677</v>
      </c>
      <c r="BU4" s="87" t="s">
        <v>1682</v>
      </c>
      <c r="BV4" s="87" t="s">
        <v>1684</v>
      </c>
      <c r="BW4" s="87"/>
      <c r="BX4" s="144">
        <v>40045.662210648145</v>
      </c>
      <c r="BY4" s="87"/>
      <c r="BZ4" s="87" t="b">
        <v>0</v>
      </c>
      <c r="CA4" s="87" t="b">
        <v>0</v>
      </c>
      <c r="CB4" s="87" t="b">
        <v>0</v>
      </c>
      <c r="CC4" s="87" t="s">
        <v>914</v>
      </c>
      <c r="CD4" s="87">
        <v>1</v>
      </c>
      <c r="CE4" s="87" t="s">
        <v>1312</v>
      </c>
      <c r="CF4" s="87" t="b">
        <v>0</v>
      </c>
      <c r="CG4" s="87" t="s">
        <v>66</v>
      </c>
      <c r="CH4" s="87">
        <v>3</v>
      </c>
      <c r="CI4" s="87"/>
      <c r="CJ4" s="87"/>
      <c r="CK4" s="87"/>
      <c r="CL4" s="87"/>
      <c r="CM4" s="87"/>
      <c r="CN4" s="87"/>
      <c r="CO4" s="87"/>
      <c r="CP4" s="87"/>
      <c r="CQ4" s="87"/>
      <c r="CR4" s="87"/>
      <c r="CS4" s="87"/>
      <c r="CT4" s="87"/>
      <c r="CU4" s="87"/>
      <c r="CV4" s="87" t="s">
        <v>1567</v>
      </c>
      <c r="CW4" s="87"/>
      <c r="CX4" s="87"/>
      <c r="CY4" s="87"/>
      <c r="CZ4" s="87"/>
      <c r="DA4" s="87"/>
      <c r="DB4" s="87"/>
      <c r="DC4" s="87"/>
      <c r="DD4" s="87"/>
      <c r="DE4" s="87"/>
      <c r="DF4" s="87" t="s">
        <v>1676</v>
      </c>
      <c r="DG4" s="87">
        <v>581</v>
      </c>
      <c r="DH4" s="87">
        <v>916</v>
      </c>
      <c r="DI4" s="87">
        <v>10212</v>
      </c>
      <c r="DJ4" s="87">
        <v>1362</v>
      </c>
      <c r="DK4" s="87"/>
      <c r="DL4" s="87" t="s">
        <v>1681</v>
      </c>
      <c r="DM4" s="87" t="s">
        <v>1683</v>
      </c>
      <c r="DN4" s="87" t="s">
        <v>1687</v>
      </c>
      <c r="DO4" s="87"/>
      <c r="DP4" s="144">
        <v>40448.99162037037</v>
      </c>
      <c r="DQ4" s="87" t="s">
        <v>1691</v>
      </c>
      <c r="DR4" s="87" t="b">
        <v>0</v>
      </c>
      <c r="DS4" s="87" t="b">
        <v>0</v>
      </c>
      <c r="DT4" s="87" t="b">
        <v>0</v>
      </c>
      <c r="DU4" s="87" t="s">
        <v>914</v>
      </c>
      <c r="DV4" s="87">
        <v>43</v>
      </c>
      <c r="DW4" s="87" t="s">
        <v>1311</v>
      </c>
      <c r="DX4" s="87" t="b">
        <v>1</v>
      </c>
      <c r="DY4" s="87" t="s">
        <v>65</v>
      </c>
      <c r="DZ4" s="87">
        <v>3</v>
      </c>
      <c r="EA4" s="87"/>
      <c r="EB4" s="87"/>
      <c r="EC4" s="87"/>
      <c r="ED4" s="87"/>
      <c r="EE4" s="87"/>
      <c r="EF4" s="87"/>
      <c r="EG4" s="87"/>
      <c r="EH4" s="87"/>
      <c r="EI4" s="87"/>
      <c r="EJ4" s="87"/>
      <c r="EK4" s="87"/>
      <c r="EL4" s="87"/>
      <c r="EM4" s="87"/>
      <c r="EN4" s="87">
        <v>1</v>
      </c>
      <c r="EO4" s="87">
        <v>1</v>
      </c>
      <c r="EP4" s="87">
        <v>2</v>
      </c>
      <c r="EQ4" s="87">
        <v>1</v>
      </c>
      <c r="ER4" s="87">
        <v>-44</v>
      </c>
      <c r="ES4" s="87">
        <v>-44</v>
      </c>
    </row>
    <row r="5" spans="1:149" ht="15">
      <c r="A5" s="87" t="s">
        <v>872</v>
      </c>
      <c r="B5" s="87" t="s">
        <v>1647</v>
      </c>
      <c r="C5" s="87" t="s">
        <v>262</v>
      </c>
      <c r="D5" s="87" t="s">
        <v>1566</v>
      </c>
      <c r="E5" s="87"/>
      <c r="F5" s="87" t="s">
        <v>310</v>
      </c>
      <c r="G5" s="144">
        <v>43511.73532407408</v>
      </c>
      <c r="H5" s="87" t="s">
        <v>1577</v>
      </c>
      <c r="I5" s="87"/>
      <c r="J5" s="87"/>
      <c r="K5" s="87"/>
      <c r="L5" s="87"/>
      <c r="M5" s="87" t="s">
        <v>579</v>
      </c>
      <c r="N5" s="144">
        <v>43511.73532407408</v>
      </c>
      <c r="O5" s="87" t="s">
        <v>1626</v>
      </c>
      <c r="P5" s="87"/>
      <c r="Q5" s="87"/>
      <c r="R5" s="87" t="s">
        <v>872</v>
      </c>
      <c r="S5" s="87" t="s">
        <v>1647</v>
      </c>
      <c r="T5" s="87" t="b">
        <v>0</v>
      </c>
      <c r="U5" s="87">
        <v>4</v>
      </c>
      <c r="V5" s="87" t="s">
        <v>1651</v>
      </c>
      <c r="W5" s="87" t="b">
        <v>0</v>
      </c>
      <c r="X5" s="87" t="s">
        <v>914</v>
      </c>
      <c r="Y5" s="87"/>
      <c r="Z5" s="87"/>
      <c r="AA5" s="87" t="b">
        <v>0</v>
      </c>
      <c r="AB5" s="87">
        <v>0</v>
      </c>
      <c r="AC5" s="87"/>
      <c r="AD5" s="87" t="s">
        <v>930</v>
      </c>
      <c r="AE5" s="87" t="b">
        <v>0</v>
      </c>
      <c r="AF5" s="87" t="s">
        <v>1647</v>
      </c>
      <c r="AG5" s="87" t="s">
        <v>1656</v>
      </c>
      <c r="AH5" s="87">
        <v>0</v>
      </c>
      <c r="AI5" s="87">
        <v>0</v>
      </c>
      <c r="AJ5" s="87"/>
      <c r="AK5" s="87"/>
      <c r="AL5" s="87"/>
      <c r="AM5" s="87"/>
      <c r="AN5" s="87"/>
      <c r="AO5" s="87"/>
      <c r="AP5" s="87"/>
      <c r="AQ5" s="87"/>
      <c r="AR5" s="87">
        <v>2</v>
      </c>
      <c r="AS5" s="87">
        <v>3</v>
      </c>
      <c r="AT5" s="87">
        <v>3</v>
      </c>
      <c r="AU5" s="87"/>
      <c r="AV5" s="87"/>
      <c r="AW5" s="87"/>
      <c r="AX5" s="87"/>
      <c r="AY5" s="87"/>
      <c r="AZ5" s="87"/>
      <c r="BA5" s="87"/>
      <c r="BB5" s="87"/>
      <c r="BC5" s="87"/>
      <c r="BD5" s="87" t="s">
        <v>262</v>
      </c>
      <c r="BE5" s="87"/>
      <c r="BF5" s="87">
        <v>1</v>
      </c>
      <c r="BG5" s="87">
        <v>1</v>
      </c>
      <c r="BH5" s="87">
        <v>0</v>
      </c>
      <c r="BI5" s="87">
        <v>0.007463</v>
      </c>
      <c r="BJ5" s="87">
        <v>0.018647</v>
      </c>
      <c r="BK5" s="87">
        <v>0.460654</v>
      </c>
      <c r="BL5" s="87">
        <v>0</v>
      </c>
      <c r="BM5" s="87">
        <v>1</v>
      </c>
      <c r="BN5" s="87" t="s">
        <v>1052</v>
      </c>
      <c r="BO5" s="87">
        <v>1260</v>
      </c>
      <c r="BP5" s="87">
        <v>2663</v>
      </c>
      <c r="BQ5" s="87">
        <v>9850</v>
      </c>
      <c r="BR5" s="87">
        <v>2662</v>
      </c>
      <c r="BS5" s="87"/>
      <c r="BT5" s="87" t="s">
        <v>1125</v>
      </c>
      <c r="BU5" s="87"/>
      <c r="BV5" s="87"/>
      <c r="BW5" s="87"/>
      <c r="BX5" s="144">
        <v>41267.621875</v>
      </c>
      <c r="BY5" s="87" t="s">
        <v>1300</v>
      </c>
      <c r="BZ5" s="87" t="b">
        <v>1</v>
      </c>
      <c r="CA5" s="87" t="b">
        <v>0</v>
      </c>
      <c r="CB5" s="87" t="b">
        <v>0</v>
      </c>
      <c r="CC5" s="87" t="s">
        <v>914</v>
      </c>
      <c r="CD5" s="87">
        <v>81</v>
      </c>
      <c r="CE5" s="87" t="s">
        <v>1312</v>
      </c>
      <c r="CF5" s="87" t="b">
        <v>1</v>
      </c>
      <c r="CG5" s="87" t="s">
        <v>66</v>
      </c>
      <c r="CH5" s="87">
        <v>3</v>
      </c>
      <c r="CI5" s="87"/>
      <c r="CJ5" s="87"/>
      <c r="CK5" s="87"/>
      <c r="CL5" s="87"/>
      <c r="CM5" s="87"/>
      <c r="CN5" s="87"/>
      <c r="CO5" s="87"/>
      <c r="CP5" s="87"/>
      <c r="CQ5" s="87"/>
      <c r="CR5" s="87"/>
      <c r="CS5" s="87"/>
      <c r="CT5" s="87"/>
      <c r="CU5" s="87"/>
      <c r="CV5" s="87" t="s">
        <v>1566</v>
      </c>
      <c r="CW5" s="87"/>
      <c r="CX5" s="87"/>
      <c r="CY5" s="87"/>
      <c r="CZ5" s="87"/>
      <c r="DA5" s="87"/>
      <c r="DB5" s="87"/>
      <c r="DC5" s="87"/>
      <c r="DD5" s="87"/>
      <c r="DE5" s="87"/>
      <c r="DF5" s="87" t="s">
        <v>1675</v>
      </c>
      <c r="DG5" s="87">
        <v>615</v>
      </c>
      <c r="DH5" s="87">
        <v>37158</v>
      </c>
      <c r="DI5" s="87">
        <v>131095</v>
      </c>
      <c r="DJ5" s="87">
        <v>2389</v>
      </c>
      <c r="DK5" s="87"/>
      <c r="DL5" s="87" t="s">
        <v>1680</v>
      </c>
      <c r="DM5" s="87" t="s">
        <v>1683</v>
      </c>
      <c r="DN5" s="87" t="s">
        <v>1686</v>
      </c>
      <c r="DO5" s="87"/>
      <c r="DP5" s="144">
        <v>39916.582094907404</v>
      </c>
      <c r="DQ5" s="87" t="s">
        <v>1690</v>
      </c>
      <c r="DR5" s="87" t="b">
        <v>0</v>
      </c>
      <c r="DS5" s="87" t="b">
        <v>0</v>
      </c>
      <c r="DT5" s="87" t="b">
        <v>1</v>
      </c>
      <c r="DU5" s="87" t="s">
        <v>914</v>
      </c>
      <c r="DV5" s="87">
        <v>820</v>
      </c>
      <c r="DW5" s="87" t="s">
        <v>1692</v>
      </c>
      <c r="DX5" s="87" t="b">
        <v>1</v>
      </c>
      <c r="DY5" s="87" t="s">
        <v>65</v>
      </c>
      <c r="DZ5" s="87">
        <v>3</v>
      </c>
      <c r="EA5" s="87"/>
      <c r="EB5" s="87"/>
      <c r="EC5" s="87"/>
      <c r="ED5" s="87"/>
      <c r="EE5" s="87"/>
      <c r="EF5" s="87"/>
      <c r="EG5" s="87"/>
      <c r="EH5" s="87"/>
      <c r="EI5" s="87"/>
      <c r="EJ5" s="87"/>
      <c r="EK5" s="87"/>
      <c r="EL5" s="87"/>
      <c r="EM5" s="87"/>
      <c r="EN5" s="87">
        <v>1</v>
      </c>
      <c r="EO5" s="87">
        <v>1</v>
      </c>
      <c r="EP5" s="87">
        <v>3</v>
      </c>
      <c r="EQ5" s="87">
        <v>2</v>
      </c>
      <c r="ER5" s="87">
        <v>-44</v>
      </c>
      <c r="ES5" s="87">
        <v>-44</v>
      </c>
    </row>
    <row r="6" spans="1:149" ht="15">
      <c r="A6" s="87" t="s">
        <v>1648</v>
      </c>
      <c r="B6" s="87" t="s">
        <v>1648</v>
      </c>
      <c r="C6" s="87" t="s">
        <v>262</v>
      </c>
      <c r="D6" s="87" t="s">
        <v>1566</v>
      </c>
      <c r="E6" s="87"/>
      <c r="F6" s="87" t="s">
        <v>310</v>
      </c>
      <c r="G6" s="144">
        <v>43511.732824074075</v>
      </c>
      <c r="H6" s="87" t="s">
        <v>1576</v>
      </c>
      <c r="I6" s="87"/>
      <c r="J6" s="87"/>
      <c r="K6" s="87"/>
      <c r="L6" s="87" t="s">
        <v>1609</v>
      </c>
      <c r="M6" s="87" t="s">
        <v>1609</v>
      </c>
      <c r="N6" s="144">
        <v>43511.732824074075</v>
      </c>
      <c r="O6" s="87" t="s">
        <v>1625</v>
      </c>
      <c r="P6" s="87"/>
      <c r="Q6" s="87"/>
      <c r="R6" s="87" t="s">
        <v>1648</v>
      </c>
      <c r="S6" s="87"/>
      <c r="T6" s="87" t="b">
        <v>0</v>
      </c>
      <c r="U6" s="87">
        <v>7</v>
      </c>
      <c r="V6" s="87"/>
      <c r="W6" s="87" t="b">
        <v>0</v>
      </c>
      <c r="X6" s="87" t="s">
        <v>914</v>
      </c>
      <c r="Y6" s="87"/>
      <c r="Z6" s="87"/>
      <c r="AA6" s="87" t="b">
        <v>0</v>
      </c>
      <c r="AB6" s="87">
        <v>0</v>
      </c>
      <c r="AC6" s="87"/>
      <c r="AD6" s="87" t="s">
        <v>930</v>
      </c>
      <c r="AE6" s="87" t="b">
        <v>0</v>
      </c>
      <c r="AF6" s="87" t="s">
        <v>1648</v>
      </c>
      <c r="AG6" s="87" t="s">
        <v>1656</v>
      </c>
      <c r="AH6" s="87">
        <v>0</v>
      </c>
      <c r="AI6" s="87">
        <v>0</v>
      </c>
      <c r="AJ6" s="87"/>
      <c r="AK6" s="87"/>
      <c r="AL6" s="87"/>
      <c r="AM6" s="87"/>
      <c r="AN6" s="87"/>
      <c r="AO6" s="87"/>
      <c r="AP6" s="87"/>
      <c r="AQ6" s="87"/>
      <c r="AR6" s="87">
        <v>2</v>
      </c>
      <c r="AS6" s="87">
        <v>3</v>
      </c>
      <c r="AT6" s="87">
        <v>3</v>
      </c>
      <c r="AU6" s="87"/>
      <c r="AV6" s="87"/>
      <c r="AW6" s="87"/>
      <c r="AX6" s="87"/>
      <c r="AY6" s="87"/>
      <c r="AZ6" s="87"/>
      <c r="BA6" s="87"/>
      <c r="BB6" s="87"/>
      <c r="BC6" s="87"/>
      <c r="BD6" s="87" t="s">
        <v>262</v>
      </c>
      <c r="BE6" s="87"/>
      <c r="BF6" s="87">
        <v>1</v>
      </c>
      <c r="BG6" s="87">
        <v>1</v>
      </c>
      <c r="BH6" s="87">
        <v>0</v>
      </c>
      <c r="BI6" s="87">
        <v>0.007463</v>
      </c>
      <c r="BJ6" s="87">
        <v>0.018647</v>
      </c>
      <c r="BK6" s="87">
        <v>0.460654</v>
      </c>
      <c r="BL6" s="87">
        <v>0</v>
      </c>
      <c r="BM6" s="87">
        <v>1</v>
      </c>
      <c r="BN6" s="87" t="s">
        <v>1052</v>
      </c>
      <c r="BO6" s="87">
        <v>1260</v>
      </c>
      <c r="BP6" s="87">
        <v>2663</v>
      </c>
      <c r="BQ6" s="87">
        <v>9850</v>
      </c>
      <c r="BR6" s="87">
        <v>2662</v>
      </c>
      <c r="BS6" s="87"/>
      <c r="BT6" s="87" t="s">
        <v>1125</v>
      </c>
      <c r="BU6" s="87"/>
      <c r="BV6" s="87"/>
      <c r="BW6" s="87"/>
      <c r="BX6" s="144">
        <v>41267.621875</v>
      </c>
      <c r="BY6" s="87" t="s">
        <v>1300</v>
      </c>
      <c r="BZ6" s="87" t="b">
        <v>1</v>
      </c>
      <c r="CA6" s="87" t="b">
        <v>0</v>
      </c>
      <c r="CB6" s="87" t="b">
        <v>0</v>
      </c>
      <c r="CC6" s="87" t="s">
        <v>914</v>
      </c>
      <c r="CD6" s="87">
        <v>81</v>
      </c>
      <c r="CE6" s="87" t="s">
        <v>1312</v>
      </c>
      <c r="CF6" s="87" t="b">
        <v>1</v>
      </c>
      <c r="CG6" s="87" t="s">
        <v>66</v>
      </c>
      <c r="CH6" s="87">
        <v>3</v>
      </c>
      <c r="CI6" s="87"/>
      <c r="CJ6" s="87"/>
      <c r="CK6" s="87"/>
      <c r="CL6" s="87"/>
      <c r="CM6" s="87"/>
      <c r="CN6" s="87"/>
      <c r="CO6" s="87"/>
      <c r="CP6" s="87"/>
      <c r="CQ6" s="87"/>
      <c r="CR6" s="87"/>
      <c r="CS6" s="87"/>
      <c r="CT6" s="87"/>
      <c r="CU6" s="87"/>
      <c r="CV6" s="87" t="s">
        <v>1566</v>
      </c>
      <c r="CW6" s="87"/>
      <c r="CX6" s="87"/>
      <c r="CY6" s="87"/>
      <c r="CZ6" s="87"/>
      <c r="DA6" s="87"/>
      <c r="DB6" s="87"/>
      <c r="DC6" s="87"/>
      <c r="DD6" s="87"/>
      <c r="DE6" s="87"/>
      <c r="DF6" s="87" t="s">
        <v>1675</v>
      </c>
      <c r="DG6" s="87">
        <v>615</v>
      </c>
      <c r="DH6" s="87">
        <v>37158</v>
      </c>
      <c r="DI6" s="87">
        <v>131095</v>
      </c>
      <c r="DJ6" s="87">
        <v>2389</v>
      </c>
      <c r="DK6" s="87"/>
      <c r="DL6" s="87" t="s">
        <v>1680</v>
      </c>
      <c r="DM6" s="87" t="s">
        <v>1683</v>
      </c>
      <c r="DN6" s="87" t="s">
        <v>1686</v>
      </c>
      <c r="DO6" s="87"/>
      <c r="DP6" s="144">
        <v>39916.582094907404</v>
      </c>
      <c r="DQ6" s="87" t="s">
        <v>1690</v>
      </c>
      <c r="DR6" s="87" t="b">
        <v>0</v>
      </c>
      <c r="DS6" s="87" t="b">
        <v>0</v>
      </c>
      <c r="DT6" s="87" t="b">
        <v>1</v>
      </c>
      <c r="DU6" s="87" t="s">
        <v>914</v>
      </c>
      <c r="DV6" s="87">
        <v>820</v>
      </c>
      <c r="DW6" s="87" t="s">
        <v>1692</v>
      </c>
      <c r="DX6" s="87" t="b">
        <v>1</v>
      </c>
      <c r="DY6" s="87" t="s">
        <v>65</v>
      </c>
      <c r="DZ6" s="87">
        <v>3</v>
      </c>
      <c r="EA6" s="87"/>
      <c r="EB6" s="87"/>
      <c r="EC6" s="87"/>
      <c r="ED6" s="87"/>
      <c r="EE6" s="87"/>
      <c r="EF6" s="87"/>
      <c r="EG6" s="87"/>
      <c r="EH6" s="87"/>
      <c r="EI6" s="87"/>
      <c r="EJ6" s="87"/>
      <c r="EK6" s="87"/>
      <c r="EL6" s="87"/>
      <c r="EM6" s="87"/>
      <c r="EN6" s="87">
        <v>1</v>
      </c>
      <c r="EO6" s="87">
        <v>1</v>
      </c>
      <c r="EP6" s="87">
        <v>1</v>
      </c>
      <c r="EQ6" s="87">
        <v>1</v>
      </c>
      <c r="ER6" s="87">
        <v>-44</v>
      </c>
      <c r="ES6" s="87">
        <v>-44</v>
      </c>
    </row>
    <row r="7" spans="1:149" ht="15">
      <c r="A7" s="87" t="s">
        <v>1647</v>
      </c>
      <c r="B7" s="87" t="s">
        <v>1648</v>
      </c>
      <c r="C7" s="87" t="s">
        <v>1563</v>
      </c>
      <c r="D7" s="87" t="s">
        <v>1566</v>
      </c>
      <c r="E7" s="87"/>
      <c r="F7" s="87" t="s">
        <v>310</v>
      </c>
      <c r="G7" s="144">
        <v>43511.7344212963</v>
      </c>
      <c r="H7" s="87" t="s">
        <v>1575</v>
      </c>
      <c r="I7" s="87"/>
      <c r="J7" s="87"/>
      <c r="K7" s="87"/>
      <c r="L7" s="87"/>
      <c r="M7" s="87" t="s">
        <v>1616</v>
      </c>
      <c r="N7" s="144">
        <v>43511.7344212963</v>
      </c>
      <c r="O7" s="87" t="s">
        <v>1624</v>
      </c>
      <c r="P7" s="87"/>
      <c r="Q7" s="87"/>
      <c r="R7" s="87" t="s">
        <v>1647</v>
      </c>
      <c r="S7" s="87" t="s">
        <v>1648</v>
      </c>
      <c r="T7" s="87" t="b">
        <v>0</v>
      </c>
      <c r="U7" s="87">
        <v>0</v>
      </c>
      <c r="V7" s="87" t="s">
        <v>903</v>
      </c>
      <c r="W7" s="87" t="b">
        <v>0</v>
      </c>
      <c r="X7" s="87" t="s">
        <v>914</v>
      </c>
      <c r="Y7" s="87"/>
      <c r="Z7" s="87"/>
      <c r="AA7" s="87" t="b">
        <v>0</v>
      </c>
      <c r="AB7" s="87">
        <v>0</v>
      </c>
      <c r="AC7" s="87"/>
      <c r="AD7" s="87" t="s">
        <v>929</v>
      </c>
      <c r="AE7" s="87" t="b">
        <v>0</v>
      </c>
      <c r="AF7" s="87" t="s">
        <v>1648</v>
      </c>
      <c r="AG7" s="87" t="s">
        <v>1656</v>
      </c>
      <c r="AH7" s="87">
        <v>0</v>
      </c>
      <c r="AI7" s="87">
        <v>0</v>
      </c>
      <c r="AJ7" s="87"/>
      <c r="AK7" s="87"/>
      <c r="AL7" s="87"/>
      <c r="AM7" s="87"/>
      <c r="AN7" s="87"/>
      <c r="AO7" s="87"/>
      <c r="AP7" s="87"/>
      <c r="AQ7" s="87"/>
      <c r="AR7" s="87">
        <v>1</v>
      </c>
      <c r="AS7" s="87">
        <v>3</v>
      </c>
      <c r="AT7" s="87">
        <v>3</v>
      </c>
      <c r="AU7" s="87"/>
      <c r="AV7" s="87"/>
      <c r="AW7" s="87"/>
      <c r="AX7" s="87"/>
      <c r="AY7" s="87"/>
      <c r="AZ7" s="87"/>
      <c r="BA7" s="87"/>
      <c r="BB7" s="87"/>
      <c r="BC7" s="87"/>
      <c r="BD7" s="87" t="s">
        <v>1563</v>
      </c>
      <c r="BE7" s="87"/>
      <c r="BF7" s="87"/>
      <c r="BG7" s="87"/>
      <c r="BH7" s="87"/>
      <c r="BI7" s="87"/>
      <c r="BJ7" s="87"/>
      <c r="BK7" s="87"/>
      <c r="BL7" s="87"/>
      <c r="BM7" s="87"/>
      <c r="BN7" s="87" t="s">
        <v>1672</v>
      </c>
      <c r="BO7" s="87">
        <v>116</v>
      </c>
      <c r="BP7" s="87">
        <v>42</v>
      </c>
      <c r="BQ7" s="87">
        <v>2400</v>
      </c>
      <c r="BR7" s="87">
        <v>5510</v>
      </c>
      <c r="BS7" s="87"/>
      <c r="BT7" s="87" t="s">
        <v>1677</v>
      </c>
      <c r="BU7" s="87" t="s">
        <v>1682</v>
      </c>
      <c r="BV7" s="87" t="s">
        <v>1684</v>
      </c>
      <c r="BW7" s="87"/>
      <c r="BX7" s="144">
        <v>40045.662210648145</v>
      </c>
      <c r="BY7" s="87"/>
      <c r="BZ7" s="87" t="b">
        <v>0</v>
      </c>
      <c r="CA7" s="87" t="b">
        <v>0</v>
      </c>
      <c r="CB7" s="87" t="b">
        <v>0</v>
      </c>
      <c r="CC7" s="87" t="s">
        <v>914</v>
      </c>
      <c r="CD7" s="87">
        <v>1</v>
      </c>
      <c r="CE7" s="87" t="s">
        <v>1312</v>
      </c>
      <c r="CF7" s="87" t="b">
        <v>0</v>
      </c>
      <c r="CG7" s="87" t="s">
        <v>66</v>
      </c>
      <c r="CH7" s="87">
        <v>3</v>
      </c>
      <c r="CI7" s="87"/>
      <c r="CJ7" s="87"/>
      <c r="CK7" s="87"/>
      <c r="CL7" s="87"/>
      <c r="CM7" s="87"/>
      <c r="CN7" s="87"/>
      <c r="CO7" s="87"/>
      <c r="CP7" s="87"/>
      <c r="CQ7" s="87"/>
      <c r="CR7" s="87"/>
      <c r="CS7" s="87"/>
      <c r="CT7" s="87"/>
      <c r="CU7" s="87"/>
      <c r="CV7" s="87" t="s">
        <v>1566</v>
      </c>
      <c r="CW7" s="87"/>
      <c r="CX7" s="87"/>
      <c r="CY7" s="87"/>
      <c r="CZ7" s="87"/>
      <c r="DA7" s="87"/>
      <c r="DB7" s="87"/>
      <c r="DC7" s="87"/>
      <c r="DD7" s="87"/>
      <c r="DE7" s="87"/>
      <c r="DF7" s="87" t="s">
        <v>1675</v>
      </c>
      <c r="DG7" s="87">
        <v>615</v>
      </c>
      <c r="DH7" s="87">
        <v>37158</v>
      </c>
      <c r="DI7" s="87">
        <v>131095</v>
      </c>
      <c r="DJ7" s="87">
        <v>2389</v>
      </c>
      <c r="DK7" s="87"/>
      <c r="DL7" s="87" t="s">
        <v>1680</v>
      </c>
      <c r="DM7" s="87" t="s">
        <v>1683</v>
      </c>
      <c r="DN7" s="87" t="s">
        <v>1686</v>
      </c>
      <c r="DO7" s="87"/>
      <c r="DP7" s="144">
        <v>39916.582094907404</v>
      </c>
      <c r="DQ7" s="87" t="s">
        <v>1690</v>
      </c>
      <c r="DR7" s="87" t="b">
        <v>0</v>
      </c>
      <c r="DS7" s="87" t="b">
        <v>0</v>
      </c>
      <c r="DT7" s="87" t="b">
        <v>1</v>
      </c>
      <c r="DU7" s="87" t="s">
        <v>914</v>
      </c>
      <c r="DV7" s="87">
        <v>820</v>
      </c>
      <c r="DW7" s="87" t="s">
        <v>1692</v>
      </c>
      <c r="DX7" s="87" t="b">
        <v>1</v>
      </c>
      <c r="DY7" s="87" t="s">
        <v>65</v>
      </c>
      <c r="DZ7" s="87">
        <v>3</v>
      </c>
      <c r="EA7" s="87"/>
      <c r="EB7" s="87"/>
      <c r="EC7" s="87"/>
      <c r="ED7" s="87"/>
      <c r="EE7" s="87"/>
      <c r="EF7" s="87"/>
      <c r="EG7" s="87"/>
      <c r="EH7" s="87"/>
      <c r="EI7" s="87"/>
      <c r="EJ7" s="87"/>
      <c r="EK7" s="87"/>
      <c r="EL7" s="87"/>
      <c r="EM7" s="87"/>
      <c r="EN7" s="87">
        <v>1</v>
      </c>
      <c r="EO7" s="87">
        <v>1</v>
      </c>
      <c r="EP7" s="87">
        <v>2</v>
      </c>
      <c r="EQ7" s="87">
        <v>1</v>
      </c>
      <c r="ER7" s="87">
        <v>-44</v>
      </c>
      <c r="ES7" s="87">
        <v>-44</v>
      </c>
    </row>
    <row r="8" spans="1:149" ht="15">
      <c r="A8" s="87" t="s">
        <v>872</v>
      </c>
      <c r="B8" s="87" t="s">
        <v>1647</v>
      </c>
      <c r="C8" s="87" t="s">
        <v>262</v>
      </c>
      <c r="D8" s="87" t="s">
        <v>1565</v>
      </c>
      <c r="E8" s="87"/>
      <c r="F8" s="87" t="s">
        <v>310</v>
      </c>
      <c r="G8" s="144">
        <v>43511.73532407408</v>
      </c>
      <c r="H8" s="87" t="s">
        <v>1577</v>
      </c>
      <c r="I8" s="87"/>
      <c r="J8" s="87"/>
      <c r="K8" s="87"/>
      <c r="L8" s="87"/>
      <c r="M8" s="87" t="s">
        <v>579</v>
      </c>
      <c r="N8" s="144">
        <v>43511.73532407408</v>
      </c>
      <c r="O8" s="87" t="s">
        <v>1626</v>
      </c>
      <c r="P8" s="87"/>
      <c r="Q8" s="87"/>
      <c r="R8" s="87" t="s">
        <v>872</v>
      </c>
      <c r="S8" s="87" t="s">
        <v>1647</v>
      </c>
      <c r="T8" s="87" t="b">
        <v>0</v>
      </c>
      <c r="U8" s="87">
        <v>4</v>
      </c>
      <c r="V8" s="87" t="s">
        <v>1651</v>
      </c>
      <c r="W8" s="87" t="b">
        <v>0</v>
      </c>
      <c r="X8" s="87" t="s">
        <v>914</v>
      </c>
      <c r="Y8" s="87"/>
      <c r="Z8" s="87"/>
      <c r="AA8" s="87" t="b">
        <v>0</v>
      </c>
      <c r="AB8" s="87">
        <v>0</v>
      </c>
      <c r="AC8" s="87"/>
      <c r="AD8" s="87" t="s">
        <v>930</v>
      </c>
      <c r="AE8" s="87" t="b">
        <v>0</v>
      </c>
      <c r="AF8" s="87" t="s">
        <v>1647</v>
      </c>
      <c r="AG8" s="87" t="s">
        <v>1656</v>
      </c>
      <c r="AH8" s="87">
        <v>0</v>
      </c>
      <c r="AI8" s="87">
        <v>0</v>
      </c>
      <c r="AJ8" s="87"/>
      <c r="AK8" s="87"/>
      <c r="AL8" s="87"/>
      <c r="AM8" s="87"/>
      <c r="AN8" s="87"/>
      <c r="AO8" s="87"/>
      <c r="AP8" s="87"/>
      <c r="AQ8" s="87"/>
      <c r="AR8" s="87">
        <v>2</v>
      </c>
      <c r="AS8" s="87">
        <v>3</v>
      </c>
      <c r="AT8" s="87">
        <v>3</v>
      </c>
      <c r="AU8" s="87"/>
      <c r="AV8" s="87"/>
      <c r="AW8" s="87"/>
      <c r="AX8" s="87"/>
      <c r="AY8" s="87"/>
      <c r="AZ8" s="87"/>
      <c r="BA8" s="87"/>
      <c r="BB8" s="87"/>
      <c r="BC8" s="87"/>
      <c r="BD8" s="87" t="s">
        <v>262</v>
      </c>
      <c r="BE8" s="87"/>
      <c r="BF8" s="87">
        <v>1</v>
      </c>
      <c r="BG8" s="87">
        <v>1</v>
      </c>
      <c r="BH8" s="87">
        <v>0</v>
      </c>
      <c r="BI8" s="87">
        <v>0.007463</v>
      </c>
      <c r="BJ8" s="87">
        <v>0.018647</v>
      </c>
      <c r="BK8" s="87">
        <v>0.460654</v>
      </c>
      <c r="BL8" s="87">
        <v>0</v>
      </c>
      <c r="BM8" s="87">
        <v>1</v>
      </c>
      <c r="BN8" s="87" t="s">
        <v>1052</v>
      </c>
      <c r="BO8" s="87">
        <v>1260</v>
      </c>
      <c r="BP8" s="87">
        <v>2663</v>
      </c>
      <c r="BQ8" s="87">
        <v>9850</v>
      </c>
      <c r="BR8" s="87">
        <v>2662</v>
      </c>
      <c r="BS8" s="87"/>
      <c r="BT8" s="87" t="s">
        <v>1125</v>
      </c>
      <c r="BU8" s="87"/>
      <c r="BV8" s="87"/>
      <c r="BW8" s="87"/>
      <c r="BX8" s="144">
        <v>41267.621875</v>
      </c>
      <c r="BY8" s="87" t="s">
        <v>1300</v>
      </c>
      <c r="BZ8" s="87" t="b">
        <v>1</v>
      </c>
      <c r="CA8" s="87" t="b">
        <v>0</v>
      </c>
      <c r="CB8" s="87" t="b">
        <v>0</v>
      </c>
      <c r="CC8" s="87" t="s">
        <v>914</v>
      </c>
      <c r="CD8" s="87">
        <v>81</v>
      </c>
      <c r="CE8" s="87" t="s">
        <v>1312</v>
      </c>
      <c r="CF8" s="87" t="b">
        <v>1</v>
      </c>
      <c r="CG8" s="87" t="s">
        <v>66</v>
      </c>
      <c r="CH8" s="87">
        <v>3</v>
      </c>
      <c r="CI8" s="87"/>
      <c r="CJ8" s="87"/>
      <c r="CK8" s="87"/>
      <c r="CL8" s="87"/>
      <c r="CM8" s="87"/>
      <c r="CN8" s="87"/>
      <c r="CO8" s="87"/>
      <c r="CP8" s="87"/>
      <c r="CQ8" s="87"/>
      <c r="CR8" s="87"/>
      <c r="CS8" s="87"/>
      <c r="CT8" s="87"/>
      <c r="CU8" s="87"/>
      <c r="CV8" s="87" t="s">
        <v>1565</v>
      </c>
      <c r="CW8" s="87"/>
      <c r="CX8" s="87"/>
      <c r="CY8" s="87"/>
      <c r="CZ8" s="87"/>
      <c r="DA8" s="87"/>
      <c r="DB8" s="87"/>
      <c r="DC8" s="87"/>
      <c r="DD8" s="87"/>
      <c r="DE8" s="87"/>
      <c r="DF8" s="87" t="s">
        <v>1674</v>
      </c>
      <c r="DG8" s="87">
        <v>381</v>
      </c>
      <c r="DH8" s="87">
        <v>427</v>
      </c>
      <c r="DI8" s="87">
        <v>3224</v>
      </c>
      <c r="DJ8" s="87">
        <v>1572</v>
      </c>
      <c r="DK8" s="87"/>
      <c r="DL8" s="87" t="s">
        <v>1679</v>
      </c>
      <c r="DM8" s="87" t="s">
        <v>1683</v>
      </c>
      <c r="DN8" s="87"/>
      <c r="DO8" s="87"/>
      <c r="DP8" s="144">
        <v>41458.018530092595</v>
      </c>
      <c r="DQ8" s="87" t="s">
        <v>1689</v>
      </c>
      <c r="DR8" s="87" t="b">
        <v>1</v>
      </c>
      <c r="DS8" s="87" t="b">
        <v>0</v>
      </c>
      <c r="DT8" s="87" t="b">
        <v>1</v>
      </c>
      <c r="DU8" s="87" t="s">
        <v>914</v>
      </c>
      <c r="DV8" s="87">
        <v>12</v>
      </c>
      <c r="DW8" s="87" t="s">
        <v>1312</v>
      </c>
      <c r="DX8" s="87" t="b">
        <v>1</v>
      </c>
      <c r="DY8" s="87" t="s">
        <v>65</v>
      </c>
      <c r="DZ8" s="87">
        <v>3</v>
      </c>
      <c r="EA8" s="87"/>
      <c r="EB8" s="87"/>
      <c r="EC8" s="87"/>
      <c r="ED8" s="87"/>
      <c r="EE8" s="87"/>
      <c r="EF8" s="87"/>
      <c r="EG8" s="87"/>
      <c r="EH8" s="87"/>
      <c r="EI8" s="87"/>
      <c r="EJ8" s="87"/>
      <c r="EK8" s="87"/>
      <c r="EL8" s="87"/>
      <c r="EM8" s="87"/>
      <c r="EN8" s="87">
        <v>1</v>
      </c>
      <c r="EO8" s="87">
        <v>1</v>
      </c>
      <c r="EP8" s="87">
        <v>3</v>
      </c>
      <c r="EQ8" s="87">
        <v>2</v>
      </c>
      <c r="ER8" s="87">
        <v>-44</v>
      </c>
      <c r="ES8" s="87">
        <v>-44</v>
      </c>
    </row>
    <row r="9" spans="1:149" ht="15">
      <c r="A9" s="87" t="s">
        <v>1648</v>
      </c>
      <c r="B9" s="87" t="s">
        <v>1648</v>
      </c>
      <c r="C9" s="87" t="s">
        <v>262</v>
      </c>
      <c r="D9" s="87" t="s">
        <v>1565</v>
      </c>
      <c r="E9" s="87"/>
      <c r="F9" s="87" t="s">
        <v>310</v>
      </c>
      <c r="G9" s="144">
        <v>43511.732824074075</v>
      </c>
      <c r="H9" s="87" t="s">
        <v>1576</v>
      </c>
      <c r="I9" s="87"/>
      <c r="J9" s="87"/>
      <c r="K9" s="87"/>
      <c r="L9" s="87" t="s">
        <v>1609</v>
      </c>
      <c r="M9" s="87" t="s">
        <v>1609</v>
      </c>
      <c r="N9" s="144">
        <v>43511.732824074075</v>
      </c>
      <c r="O9" s="87" t="s">
        <v>1625</v>
      </c>
      <c r="P9" s="87"/>
      <c r="Q9" s="87"/>
      <c r="R9" s="87" t="s">
        <v>1648</v>
      </c>
      <c r="S9" s="87"/>
      <c r="T9" s="87" t="b">
        <v>0</v>
      </c>
      <c r="U9" s="87">
        <v>7</v>
      </c>
      <c r="V9" s="87"/>
      <c r="W9" s="87" t="b">
        <v>0</v>
      </c>
      <c r="X9" s="87" t="s">
        <v>914</v>
      </c>
      <c r="Y9" s="87"/>
      <c r="Z9" s="87"/>
      <c r="AA9" s="87" t="b">
        <v>0</v>
      </c>
      <c r="AB9" s="87">
        <v>0</v>
      </c>
      <c r="AC9" s="87"/>
      <c r="AD9" s="87" t="s">
        <v>930</v>
      </c>
      <c r="AE9" s="87" t="b">
        <v>0</v>
      </c>
      <c r="AF9" s="87" t="s">
        <v>1648</v>
      </c>
      <c r="AG9" s="87" t="s">
        <v>1656</v>
      </c>
      <c r="AH9" s="87">
        <v>0</v>
      </c>
      <c r="AI9" s="87">
        <v>0</v>
      </c>
      <c r="AJ9" s="87"/>
      <c r="AK9" s="87"/>
      <c r="AL9" s="87"/>
      <c r="AM9" s="87"/>
      <c r="AN9" s="87"/>
      <c r="AO9" s="87"/>
      <c r="AP9" s="87"/>
      <c r="AQ9" s="87"/>
      <c r="AR9" s="87">
        <v>2</v>
      </c>
      <c r="AS9" s="87">
        <v>3</v>
      </c>
      <c r="AT9" s="87">
        <v>3</v>
      </c>
      <c r="AU9" s="87"/>
      <c r="AV9" s="87"/>
      <c r="AW9" s="87"/>
      <c r="AX9" s="87"/>
      <c r="AY9" s="87"/>
      <c r="AZ9" s="87"/>
      <c r="BA9" s="87"/>
      <c r="BB9" s="87"/>
      <c r="BC9" s="87"/>
      <c r="BD9" s="87" t="s">
        <v>262</v>
      </c>
      <c r="BE9" s="87"/>
      <c r="BF9" s="87">
        <v>1</v>
      </c>
      <c r="BG9" s="87">
        <v>1</v>
      </c>
      <c r="BH9" s="87">
        <v>0</v>
      </c>
      <c r="BI9" s="87">
        <v>0.007463</v>
      </c>
      <c r="BJ9" s="87">
        <v>0.018647</v>
      </c>
      <c r="BK9" s="87">
        <v>0.460654</v>
      </c>
      <c r="BL9" s="87">
        <v>0</v>
      </c>
      <c r="BM9" s="87">
        <v>1</v>
      </c>
      <c r="BN9" s="87" t="s">
        <v>1052</v>
      </c>
      <c r="BO9" s="87">
        <v>1260</v>
      </c>
      <c r="BP9" s="87">
        <v>2663</v>
      </c>
      <c r="BQ9" s="87">
        <v>9850</v>
      </c>
      <c r="BR9" s="87">
        <v>2662</v>
      </c>
      <c r="BS9" s="87"/>
      <c r="BT9" s="87" t="s">
        <v>1125</v>
      </c>
      <c r="BU9" s="87"/>
      <c r="BV9" s="87"/>
      <c r="BW9" s="87"/>
      <c r="BX9" s="144">
        <v>41267.621875</v>
      </c>
      <c r="BY9" s="87" t="s">
        <v>1300</v>
      </c>
      <c r="BZ9" s="87" t="b">
        <v>1</v>
      </c>
      <c r="CA9" s="87" t="b">
        <v>0</v>
      </c>
      <c r="CB9" s="87" t="b">
        <v>0</v>
      </c>
      <c r="CC9" s="87" t="s">
        <v>914</v>
      </c>
      <c r="CD9" s="87">
        <v>81</v>
      </c>
      <c r="CE9" s="87" t="s">
        <v>1312</v>
      </c>
      <c r="CF9" s="87" t="b">
        <v>1</v>
      </c>
      <c r="CG9" s="87" t="s">
        <v>66</v>
      </c>
      <c r="CH9" s="87">
        <v>3</v>
      </c>
      <c r="CI9" s="87"/>
      <c r="CJ9" s="87"/>
      <c r="CK9" s="87"/>
      <c r="CL9" s="87"/>
      <c r="CM9" s="87"/>
      <c r="CN9" s="87"/>
      <c r="CO9" s="87"/>
      <c r="CP9" s="87"/>
      <c r="CQ9" s="87"/>
      <c r="CR9" s="87"/>
      <c r="CS9" s="87"/>
      <c r="CT9" s="87"/>
      <c r="CU9" s="87"/>
      <c r="CV9" s="87" t="s">
        <v>1565</v>
      </c>
      <c r="CW9" s="87"/>
      <c r="CX9" s="87"/>
      <c r="CY9" s="87"/>
      <c r="CZ9" s="87"/>
      <c r="DA9" s="87"/>
      <c r="DB9" s="87"/>
      <c r="DC9" s="87"/>
      <c r="DD9" s="87"/>
      <c r="DE9" s="87"/>
      <c r="DF9" s="87" t="s">
        <v>1674</v>
      </c>
      <c r="DG9" s="87">
        <v>381</v>
      </c>
      <c r="DH9" s="87">
        <v>427</v>
      </c>
      <c r="DI9" s="87">
        <v>3224</v>
      </c>
      <c r="DJ9" s="87">
        <v>1572</v>
      </c>
      <c r="DK9" s="87"/>
      <c r="DL9" s="87" t="s">
        <v>1679</v>
      </c>
      <c r="DM9" s="87" t="s">
        <v>1683</v>
      </c>
      <c r="DN9" s="87"/>
      <c r="DO9" s="87"/>
      <c r="DP9" s="144">
        <v>41458.018530092595</v>
      </c>
      <c r="DQ9" s="87" t="s">
        <v>1689</v>
      </c>
      <c r="DR9" s="87" t="b">
        <v>1</v>
      </c>
      <c r="DS9" s="87" t="b">
        <v>0</v>
      </c>
      <c r="DT9" s="87" t="b">
        <v>1</v>
      </c>
      <c r="DU9" s="87" t="s">
        <v>914</v>
      </c>
      <c r="DV9" s="87">
        <v>12</v>
      </c>
      <c r="DW9" s="87" t="s">
        <v>1312</v>
      </c>
      <c r="DX9" s="87" t="b">
        <v>1</v>
      </c>
      <c r="DY9" s="87" t="s">
        <v>65</v>
      </c>
      <c r="DZ9" s="87">
        <v>3</v>
      </c>
      <c r="EA9" s="87"/>
      <c r="EB9" s="87"/>
      <c r="EC9" s="87"/>
      <c r="ED9" s="87"/>
      <c r="EE9" s="87"/>
      <c r="EF9" s="87"/>
      <c r="EG9" s="87"/>
      <c r="EH9" s="87"/>
      <c r="EI9" s="87"/>
      <c r="EJ9" s="87"/>
      <c r="EK9" s="87"/>
      <c r="EL9" s="87"/>
      <c r="EM9" s="87"/>
      <c r="EN9" s="87">
        <v>1</v>
      </c>
      <c r="EO9" s="87">
        <v>1</v>
      </c>
      <c r="EP9" s="87">
        <v>1</v>
      </c>
      <c r="EQ9" s="87">
        <v>1</v>
      </c>
      <c r="ER9" s="87">
        <v>-44</v>
      </c>
      <c r="ES9" s="87">
        <v>-44</v>
      </c>
    </row>
    <row r="10" spans="1:149" ht="15">
      <c r="A10" s="87" t="s">
        <v>1647</v>
      </c>
      <c r="B10" s="87" t="s">
        <v>1648</v>
      </c>
      <c r="C10" s="87" t="s">
        <v>1563</v>
      </c>
      <c r="D10" s="87" t="s">
        <v>1565</v>
      </c>
      <c r="E10" s="87"/>
      <c r="F10" s="87" t="s">
        <v>310</v>
      </c>
      <c r="G10" s="144">
        <v>43511.7344212963</v>
      </c>
      <c r="H10" s="87" t="s">
        <v>1575</v>
      </c>
      <c r="I10" s="87"/>
      <c r="J10" s="87"/>
      <c r="K10" s="87"/>
      <c r="L10" s="87"/>
      <c r="M10" s="87" t="s">
        <v>1616</v>
      </c>
      <c r="N10" s="144">
        <v>43511.7344212963</v>
      </c>
      <c r="O10" s="87" t="s">
        <v>1624</v>
      </c>
      <c r="P10" s="87"/>
      <c r="Q10" s="87"/>
      <c r="R10" s="87" t="s">
        <v>1647</v>
      </c>
      <c r="S10" s="87" t="s">
        <v>1648</v>
      </c>
      <c r="T10" s="87" t="b">
        <v>0</v>
      </c>
      <c r="U10" s="87">
        <v>0</v>
      </c>
      <c r="V10" s="87" t="s">
        <v>903</v>
      </c>
      <c r="W10" s="87" t="b">
        <v>0</v>
      </c>
      <c r="X10" s="87" t="s">
        <v>914</v>
      </c>
      <c r="Y10" s="87"/>
      <c r="Z10" s="87"/>
      <c r="AA10" s="87" t="b">
        <v>0</v>
      </c>
      <c r="AB10" s="87">
        <v>0</v>
      </c>
      <c r="AC10" s="87"/>
      <c r="AD10" s="87" t="s">
        <v>929</v>
      </c>
      <c r="AE10" s="87" t="b">
        <v>0</v>
      </c>
      <c r="AF10" s="87" t="s">
        <v>1648</v>
      </c>
      <c r="AG10" s="87" t="s">
        <v>1656</v>
      </c>
      <c r="AH10" s="87">
        <v>0</v>
      </c>
      <c r="AI10" s="87">
        <v>0</v>
      </c>
      <c r="AJ10" s="87"/>
      <c r="AK10" s="87"/>
      <c r="AL10" s="87"/>
      <c r="AM10" s="87"/>
      <c r="AN10" s="87"/>
      <c r="AO10" s="87"/>
      <c r="AP10" s="87"/>
      <c r="AQ10" s="87"/>
      <c r="AR10" s="87">
        <v>1</v>
      </c>
      <c r="AS10" s="87">
        <v>3</v>
      </c>
      <c r="AT10" s="87">
        <v>3</v>
      </c>
      <c r="AU10" s="87"/>
      <c r="AV10" s="87"/>
      <c r="AW10" s="87"/>
      <c r="AX10" s="87"/>
      <c r="AY10" s="87"/>
      <c r="AZ10" s="87"/>
      <c r="BA10" s="87"/>
      <c r="BB10" s="87"/>
      <c r="BC10" s="87"/>
      <c r="BD10" s="87" t="s">
        <v>1563</v>
      </c>
      <c r="BE10" s="87"/>
      <c r="BF10" s="87"/>
      <c r="BG10" s="87"/>
      <c r="BH10" s="87"/>
      <c r="BI10" s="87"/>
      <c r="BJ10" s="87"/>
      <c r="BK10" s="87"/>
      <c r="BL10" s="87"/>
      <c r="BM10" s="87"/>
      <c r="BN10" s="87" t="s">
        <v>1672</v>
      </c>
      <c r="BO10" s="87">
        <v>116</v>
      </c>
      <c r="BP10" s="87">
        <v>42</v>
      </c>
      <c r="BQ10" s="87">
        <v>2400</v>
      </c>
      <c r="BR10" s="87">
        <v>5510</v>
      </c>
      <c r="BS10" s="87"/>
      <c r="BT10" s="87" t="s">
        <v>1677</v>
      </c>
      <c r="BU10" s="87" t="s">
        <v>1682</v>
      </c>
      <c r="BV10" s="87" t="s">
        <v>1684</v>
      </c>
      <c r="BW10" s="87"/>
      <c r="BX10" s="144">
        <v>40045.662210648145</v>
      </c>
      <c r="BY10" s="87"/>
      <c r="BZ10" s="87" t="b">
        <v>0</v>
      </c>
      <c r="CA10" s="87" t="b">
        <v>0</v>
      </c>
      <c r="CB10" s="87" t="b">
        <v>0</v>
      </c>
      <c r="CC10" s="87" t="s">
        <v>914</v>
      </c>
      <c r="CD10" s="87">
        <v>1</v>
      </c>
      <c r="CE10" s="87" t="s">
        <v>1312</v>
      </c>
      <c r="CF10" s="87" t="b">
        <v>0</v>
      </c>
      <c r="CG10" s="87" t="s">
        <v>66</v>
      </c>
      <c r="CH10" s="87">
        <v>3</v>
      </c>
      <c r="CI10" s="87"/>
      <c r="CJ10" s="87"/>
      <c r="CK10" s="87"/>
      <c r="CL10" s="87"/>
      <c r="CM10" s="87"/>
      <c r="CN10" s="87"/>
      <c r="CO10" s="87"/>
      <c r="CP10" s="87"/>
      <c r="CQ10" s="87"/>
      <c r="CR10" s="87"/>
      <c r="CS10" s="87"/>
      <c r="CT10" s="87"/>
      <c r="CU10" s="87"/>
      <c r="CV10" s="87" t="s">
        <v>1565</v>
      </c>
      <c r="CW10" s="87"/>
      <c r="CX10" s="87"/>
      <c r="CY10" s="87"/>
      <c r="CZ10" s="87"/>
      <c r="DA10" s="87"/>
      <c r="DB10" s="87"/>
      <c r="DC10" s="87"/>
      <c r="DD10" s="87"/>
      <c r="DE10" s="87"/>
      <c r="DF10" s="87" t="s">
        <v>1674</v>
      </c>
      <c r="DG10" s="87">
        <v>381</v>
      </c>
      <c r="DH10" s="87">
        <v>427</v>
      </c>
      <c r="DI10" s="87">
        <v>3224</v>
      </c>
      <c r="DJ10" s="87">
        <v>1572</v>
      </c>
      <c r="DK10" s="87"/>
      <c r="DL10" s="87" t="s">
        <v>1679</v>
      </c>
      <c r="DM10" s="87" t="s">
        <v>1683</v>
      </c>
      <c r="DN10" s="87"/>
      <c r="DO10" s="87"/>
      <c r="DP10" s="144">
        <v>41458.018530092595</v>
      </c>
      <c r="DQ10" s="87" t="s">
        <v>1689</v>
      </c>
      <c r="DR10" s="87" t="b">
        <v>1</v>
      </c>
      <c r="DS10" s="87" t="b">
        <v>0</v>
      </c>
      <c r="DT10" s="87" t="b">
        <v>1</v>
      </c>
      <c r="DU10" s="87" t="s">
        <v>914</v>
      </c>
      <c r="DV10" s="87">
        <v>12</v>
      </c>
      <c r="DW10" s="87" t="s">
        <v>1312</v>
      </c>
      <c r="DX10" s="87" t="b">
        <v>1</v>
      </c>
      <c r="DY10" s="87" t="s">
        <v>65</v>
      </c>
      <c r="DZ10" s="87">
        <v>3</v>
      </c>
      <c r="EA10" s="87"/>
      <c r="EB10" s="87"/>
      <c r="EC10" s="87"/>
      <c r="ED10" s="87"/>
      <c r="EE10" s="87"/>
      <c r="EF10" s="87"/>
      <c r="EG10" s="87"/>
      <c r="EH10" s="87"/>
      <c r="EI10" s="87"/>
      <c r="EJ10" s="87"/>
      <c r="EK10" s="87"/>
      <c r="EL10" s="87"/>
      <c r="EM10" s="87"/>
      <c r="EN10" s="87">
        <v>1</v>
      </c>
      <c r="EO10" s="87">
        <v>1</v>
      </c>
      <c r="EP10" s="87">
        <v>2</v>
      </c>
      <c r="EQ10" s="87">
        <v>1</v>
      </c>
      <c r="ER10" s="87">
        <v>-44</v>
      </c>
      <c r="ES10" s="87">
        <v>-44</v>
      </c>
    </row>
    <row r="11" spans="1:149" ht="15">
      <c r="A11" s="87" t="s">
        <v>872</v>
      </c>
      <c r="B11" s="87" t="s">
        <v>1647</v>
      </c>
      <c r="C11" s="87" t="s">
        <v>262</v>
      </c>
      <c r="D11" s="87" t="s">
        <v>1564</v>
      </c>
      <c r="E11" s="87"/>
      <c r="F11" s="87" t="s">
        <v>310</v>
      </c>
      <c r="G11" s="144">
        <v>43511.73532407408</v>
      </c>
      <c r="H11" s="87" t="s">
        <v>1577</v>
      </c>
      <c r="I11" s="87"/>
      <c r="J11" s="87"/>
      <c r="K11" s="87"/>
      <c r="L11" s="87"/>
      <c r="M11" s="87" t="s">
        <v>579</v>
      </c>
      <c r="N11" s="144">
        <v>43511.73532407408</v>
      </c>
      <c r="O11" s="87" t="s">
        <v>1626</v>
      </c>
      <c r="P11" s="87"/>
      <c r="Q11" s="87"/>
      <c r="R11" s="87" t="s">
        <v>872</v>
      </c>
      <c r="S11" s="87" t="s">
        <v>1647</v>
      </c>
      <c r="T11" s="87" t="b">
        <v>0</v>
      </c>
      <c r="U11" s="87">
        <v>4</v>
      </c>
      <c r="V11" s="87" t="s">
        <v>1651</v>
      </c>
      <c r="W11" s="87" t="b">
        <v>0</v>
      </c>
      <c r="X11" s="87" t="s">
        <v>914</v>
      </c>
      <c r="Y11" s="87"/>
      <c r="Z11" s="87"/>
      <c r="AA11" s="87" t="b">
        <v>0</v>
      </c>
      <c r="AB11" s="87">
        <v>0</v>
      </c>
      <c r="AC11" s="87"/>
      <c r="AD11" s="87" t="s">
        <v>930</v>
      </c>
      <c r="AE11" s="87" t="b">
        <v>0</v>
      </c>
      <c r="AF11" s="87" t="s">
        <v>1647</v>
      </c>
      <c r="AG11" s="87" t="s">
        <v>1656</v>
      </c>
      <c r="AH11" s="87">
        <v>0</v>
      </c>
      <c r="AI11" s="87">
        <v>0</v>
      </c>
      <c r="AJ11" s="87"/>
      <c r="AK11" s="87"/>
      <c r="AL11" s="87"/>
      <c r="AM11" s="87"/>
      <c r="AN11" s="87"/>
      <c r="AO11" s="87"/>
      <c r="AP11" s="87"/>
      <c r="AQ11" s="87"/>
      <c r="AR11" s="87">
        <v>2</v>
      </c>
      <c r="AS11" s="87">
        <v>3</v>
      </c>
      <c r="AT11" s="87">
        <v>3</v>
      </c>
      <c r="AU11" s="87"/>
      <c r="AV11" s="87"/>
      <c r="AW11" s="87"/>
      <c r="AX11" s="87"/>
      <c r="AY11" s="87"/>
      <c r="AZ11" s="87"/>
      <c r="BA11" s="87"/>
      <c r="BB11" s="87"/>
      <c r="BC11" s="87"/>
      <c r="BD11" s="87" t="s">
        <v>262</v>
      </c>
      <c r="BE11" s="87"/>
      <c r="BF11" s="87">
        <v>1</v>
      </c>
      <c r="BG11" s="87">
        <v>1</v>
      </c>
      <c r="BH11" s="87">
        <v>0</v>
      </c>
      <c r="BI11" s="87">
        <v>0.007463</v>
      </c>
      <c r="BJ11" s="87">
        <v>0.018647</v>
      </c>
      <c r="BK11" s="87">
        <v>0.460654</v>
      </c>
      <c r="BL11" s="87">
        <v>0</v>
      </c>
      <c r="BM11" s="87">
        <v>1</v>
      </c>
      <c r="BN11" s="87" t="s">
        <v>1052</v>
      </c>
      <c r="BO11" s="87">
        <v>1260</v>
      </c>
      <c r="BP11" s="87">
        <v>2663</v>
      </c>
      <c r="BQ11" s="87">
        <v>9850</v>
      </c>
      <c r="BR11" s="87">
        <v>2662</v>
      </c>
      <c r="BS11" s="87"/>
      <c r="BT11" s="87" t="s">
        <v>1125</v>
      </c>
      <c r="BU11" s="87"/>
      <c r="BV11" s="87"/>
      <c r="BW11" s="87"/>
      <c r="BX11" s="144">
        <v>41267.621875</v>
      </c>
      <c r="BY11" s="87" t="s">
        <v>1300</v>
      </c>
      <c r="BZ11" s="87" t="b">
        <v>1</v>
      </c>
      <c r="CA11" s="87" t="b">
        <v>0</v>
      </c>
      <c r="CB11" s="87" t="b">
        <v>0</v>
      </c>
      <c r="CC11" s="87" t="s">
        <v>914</v>
      </c>
      <c r="CD11" s="87">
        <v>81</v>
      </c>
      <c r="CE11" s="87" t="s">
        <v>1312</v>
      </c>
      <c r="CF11" s="87" t="b">
        <v>1</v>
      </c>
      <c r="CG11" s="87" t="s">
        <v>66</v>
      </c>
      <c r="CH11" s="87">
        <v>3</v>
      </c>
      <c r="CI11" s="87"/>
      <c r="CJ11" s="87"/>
      <c r="CK11" s="87"/>
      <c r="CL11" s="87"/>
      <c r="CM11" s="87"/>
      <c r="CN11" s="87"/>
      <c r="CO11" s="87"/>
      <c r="CP11" s="87"/>
      <c r="CQ11" s="87"/>
      <c r="CR11" s="87"/>
      <c r="CS11" s="87"/>
      <c r="CT11" s="87"/>
      <c r="CU11" s="87"/>
      <c r="CV11" s="87" t="s">
        <v>1564</v>
      </c>
      <c r="CW11" s="87"/>
      <c r="CX11" s="87"/>
      <c r="CY11" s="87"/>
      <c r="CZ11" s="87"/>
      <c r="DA11" s="87"/>
      <c r="DB11" s="87"/>
      <c r="DC11" s="87"/>
      <c r="DD11" s="87"/>
      <c r="DE11" s="87"/>
      <c r="DF11" s="87" t="s">
        <v>1673</v>
      </c>
      <c r="DG11" s="87">
        <v>1021</v>
      </c>
      <c r="DH11" s="87">
        <v>1562</v>
      </c>
      <c r="DI11" s="87">
        <v>3025</v>
      </c>
      <c r="DJ11" s="87">
        <v>1447</v>
      </c>
      <c r="DK11" s="87"/>
      <c r="DL11" s="87" t="s">
        <v>1678</v>
      </c>
      <c r="DM11" s="87" t="s">
        <v>1683</v>
      </c>
      <c r="DN11" s="87" t="s">
        <v>1685</v>
      </c>
      <c r="DO11" s="87"/>
      <c r="DP11" s="144">
        <v>41454.85712962963</v>
      </c>
      <c r="DQ11" s="87" t="s">
        <v>1688</v>
      </c>
      <c r="DR11" s="87" t="b">
        <v>0</v>
      </c>
      <c r="DS11" s="87" t="b">
        <v>0</v>
      </c>
      <c r="DT11" s="87" t="b">
        <v>1</v>
      </c>
      <c r="DU11" s="87" t="s">
        <v>914</v>
      </c>
      <c r="DV11" s="87">
        <v>36</v>
      </c>
      <c r="DW11" s="87" t="s">
        <v>1311</v>
      </c>
      <c r="DX11" s="87" t="b">
        <v>1</v>
      </c>
      <c r="DY11" s="87" t="s">
        <v>65</v>
      </c>
      <c r="DZ11" s="87">
        <v>3</v>
      </c>
      <c r="EA11" s="87"/>
      <c r="EB11" s="87"/>
      <c r="EC11" s="87"/>
      <c r="ED11" s="87"/>
      <c r="EE11" s="87"/>
      <c r="EF11" s="87"/>
      <c r="EG11" s="87"/>
      <c r="EH11" s="87"/>
      <c r="EI11" s="87"/>
      <c r="EJ11" s="87"/>
      <c r="EK11" s="87"/>
      <c r="EL11" s="87"/>
      <c r="EM11" s="87"/>
      <c r="EN11" s="87">
        <v>1</v>
      </c>
      <c r="EO11" s="87">
        <v>1</v>
      </c>
      <c r="EP11" s="87">
        <v>3</v>
      </c>
      <c r="EQ11" s="87">
        <v>2</v>
      </c>
      <c r="ER11" s="87">
        <v>-44</v>
      </c>
      <c r="ES11" s="87">
        <v>-44</v>
      </c>
    </row>
    <row r="12" spans="1:149" ht="15">
      <c r="A12" s="87" t="s">
        <v>1648</v>
      </c>
      <c r="B12" s="87" t="s">
        <v>1648</v>
      </c>
      <c r="C12" s="87" t="s">
        <v>262</v>
      </c>
      <c r="D12" s="87" t="s">
        <v>1564</v>
      </c>
      <c r="E12" s="87"/>
      <c r="F12" s="87" t="s">
        <v>310</v>
      </c>
      <c r="G12" s="144">
        <v>43511.732824074075</v>
      </c>
      <c r="H12" s="87" t="s">
        <v>1576</v>
      </c>
      <c r="I12" s="87"/>
      <c r="J12" s="87"/>
      <c r="K12" s="87"/>
      <c r="L12" s="87" t="s">
        <v>1609</v>
      </c>
      <c r="M12" s="87" t="s">
        <v>1609</v>
      </c>
      <c r="N12" s="144">
        <v>43511.732824074075</v>
      </c>
      <c r="O12" s="87" t="s">
        <v>1625</v>
      </c>
      <c r="P12" s="87"/>
      <c r="Q12" s="87"/>
      <c r="R12" s="87" t="s">
        <v>1648</v>
      </c>
      <c r="S12" s="87"/>
      <c r="T12" s="87" t="b">
        <v>0</v>
      </c>
      <c r="U12" s="87">
        <v>7</v>
      </c>
      <c r="V12" s="87"/>
      <c r="W12" s="87" t="b">
        <v>0</v>
      </c>
      <c r="X12" s="87" t="s">
        <v>914</v>
      </c>
      <c r="Y12" s="87"/>
      <c r="Z12" s="87"/>
      <c r="AA12" s="87" t="b">
        <v>0</v>
      </c>
      <c r="AB12" s="87">
        <v>0</v>
      </c>
      <c r="AC12" s="87"/>
      <c r="AD12" s="87" t="s">
        <v>930</v>
      </c>
      <c r="AE12" s="87" t="b">
        <v>0</v>
      </c>
      <c r="AF12" s="87" t="s">
        <v>1648</v>
      </c>
      <c r="AG12" s="87" t="s">
        <v>1656</v>
      </c>
      <c r="AH12" s="87">
        <v>0</v>
      </c>
      <c r="AI12" s="87">
        <v>0</v>
      </c>
      <c r="AJ12" s="87"/>
      <c r="AK12" s="87"/>
      <c r="AL12" s="87"/>
      <c r="AM12" s="87"/>
      <c r="AN12" s="87"/>
      <c r="AO12" s="87"/>
      <c r="AP12" s="87"/>
      <c r="AQ12" s="87"/>
      <c r="AR12" s="87">
        <v>2</v>
      </c>
      <c r="AS12" s="87">
        <v>3</v>
      </c>
      <c r="AT12" s="87">
        <v>3</v>
      </c>
      <c r="AU12" s="87"/>
      <c r="AV12" s="87"/>
      <c r="AW12" s="87"/>
      <c r="AX12" s="87"/>
      <c r="AY12" s="87"/>
      <c r="AZ12" s="87"/>
      <c r="BA12" s="87"/>
      <c r="BB12" s="87"/>
      <c r="BC12" s="87"/>
      <c r="BD12" s="87" t="s">
        <v>262</v>
      </c>
      <c r="BE12" s="87"/>
      <c r="BF12" s="87">
        <v>1</v>
      </c>
      <c r="BG12" s="87">
        <v>1</v>
      </c>
      <c r="BH12" s="87">
        <v>0</v>
      </c>
      <c r="BI12" s="87">
        <v>0.007463</v>
      </c>
      <c r="BJ12" s="87">
        <v>0.018647</v>
      </c>
      <c r="BK12" s="87">
        <v>0.460654</v>
      </c>
      <c r="BL12" s="87">
        <v>0</v>
      </c>
      <c r="BM12" s="87">
        <v>1</v>
      </c>
      <c r="BN12" s="87" t="s">
        <v>1052</v>
      </c>
      <c r="BO12" s="87">
        <v>1260</v>
      </c>
      <c r="BP12" s="87">
        <v>2663</v>
      </c>
      <c r="BQ12" s="87">
        <v>9850</v>
      </c>
      <c r="BR12" s="87">
        <v>2662</v>
      </c>
      <c r="BS12" s="87"/>
      <c r="BT12" s="87" t="s">
        <v>1125</v>
      </c>
      <c r="BU12" s="87"/>
      <c r="BV12" s="87"/>
      <c r="BW12" s="87"/>
      <c r="BX12" s="144">
        <v>41267.621875</v>
      </c>
      <c r="BY12" s="87" t="s">
        <v>1300</v>
      </c>
      <c r="BZ12" s="87" t="b">
        <v>1</v>
      </c>
      <c r="CA12" s="87" t="b">
        <v>0</v>
      </c>
      <c r="CB12" s="87" t="b">
        <v>0</v>
      </c>
      <c r="CC12" s="87" t="s">
        <v>914</v>
      </c>
      <c r="CD12" s="87">
        <v>81</v>
      </c>
      <c r="CE12" s="87" t="s">
        <v>1312</v>
      </c>
      <c r="CF12" s="87" t="b">
        <v>1</v>
      </c>
      <c r="CG12" s="87" t="s">
        <v>66</v>
      </c>
      <c r="CH12" s="87">
        <v>3</v>
      </c>
      <c r="CI12" s="87"/>
      <c r="CJ12" s="87"/>
      <c r="CK12" s="87"/>
      <c r="CL12" s="87"/>
      <c r="CM12" s="87"/>
      <c r="CN12" s="87"/>
      <c r="CO12" s="87"/>
      <c r="CP12" s="87"/>
      <c r="CQ12" s="87"/>
      <c r="CR12" s="87"/>
      <c r="CS12" s="87"/>
      <c r="CT12" s="87"/>
      <c r="CU12" s="87"/>
      <c r="CV12" s="87" t="s">
        <v>1564</v>
      </c>
      <c r="CW12" s="87"/>
      <c r="CX12" s="87"/>
      <c r="CY12" s="87"/>
      <c r="CZ12" s="87"/>
      <c r="DA12" s="87"/>
      <c r="DB12" s="87"/>
      <c r="DC12" s="87"/>
      <c r="DD12" s="87"/>
      <c r="DE12" s="87"/>
      <c r="DF12" s="87" t="s">
        <v>1673</v>
      </c>
      <c r="DG12" s="87">
        <v>1021</v>
      </c>
      <c r="DH12" s="87">
        <v>1562</v>
      </c>
      <c r="DI12" s="87">
        <v>3025</v>
      </c>
      <c r="DJ12" s="87">
        <v>1447</v>
      </c>
      <c r="DK12" s="87"/>
      <c r="DL12" s="87" t="s">
        <v>1678</v>
      </c>
      <c r="DM12" s="87" t="s">
        <v>1683</v>
      </c>
      <c r="DN12" s="87" t="s">
        <v>1685</v>
      </c>
      <c r="DO12" s="87"/>
      <c r="DP12" s="144">
        <v>41454.85712962963</v>
      </c>
      <c r="DQ12" s="87" t="s">
        <v>1688</v>
      </c>
      <c r="DR12" s="87" t="b">
        <v>0</v>
      </c>
      <c r="DS12" s="87" t="b">
        <v>0</v>
      </c>
      <c r="DT12" s="87" t="b">
        <v>1</v>
      </c>
      <c r="DU12" s="87" t="s">
        <v>914</v>
      </c>
      <c r="DV12" s="87">
        <v>36</v>
      </c>
      <c r="DW12" s="87" t="s">
        <v>1311</v>
      </c>
      <c r="DX12" s="87" t="b">
        <v>1</v>
      </c>
      <c r="DY12" s="87" t="s">
        <v>65</v>
      </c>
      <c r="DZ12" s="87">
        <v>3</v>
      </c>
      <c r="EA12" s="87"/>
      <c r="EB12" s="87"/>
      <c r="EC12" s="87"/>
      <c r="ED12" s="87"/>
      <c r="EE12" s="87"/>
      <c r="EF12" s="87"/>
      <c r="EG12" s="87"/>
      <c r="EH12" s="87"/>
      <c r="EI12" s="87"/>
      <c r="EJ12" s="87"/>
      <c r="EK12" s="87"/>
      <c r="EL12" s="87"/>
      <c r="EM12" s="87"/>
      <c r="EN12" s="87">
        <v>1</v>
      </c>
      <c r="EO12" s="87">
        <v>1</v>
      </c>
      <c r="EP12" s="87">
        <v>1</v>
      </c>
      <c r="EQ12" s="87">
        <v>1</v>
      </c>
      <c r="ER12" s="87">
        <v>-44</v>
      </c>
      <c r="ES12" s="87">
        <v>-44</v>
      </c>
    </row>
    <row r="13" spans="1:149" ht="15">
      <c r="A13" s="87" t="s">
        <v>1647</v>
      </c>
      <c r="B13" s="87" t="s">
        <v>1648</v>
      </c>
      <c r="C13" s="87" t="s">
        <v>1563</v>
      </c>
      <c r="D13" s="87" t="s">
        <v>1564</v>
      </c>
      <c r="E13" s="87"/>
      <c r="F13" s="87" t="s">
        <v>310</v>
      </c>
      <c r="G13" s="144">
        <v>43511.7344212963</v>
      </c>
      <c r="H13" s="87" t="s">
        <v>1575</v>
      </c>
      <c r="I13" s="87"/>
      <c r="J13" s="87"/>
      <c r="K13" s="87"/>
      <c r="L13" s="87"/>
      <c r="M13" s="87" t="s">
        <v>1616</v>
      </c>
      <c r="N13" s="144">
        <v>43511.7344212963</v>
      </c>
      <c r="O13" s="87" t="s">
        <v>1624</v>
      </c>
      <c r="P13" s="87"/>
      <c r="Q13" s="87"/>
      <c r="R13" s="87" t="s">
        <v>1647</v>
      </c>
      <c r="S13" s="87" t="s">
        <v>1648</v>
      </c>
      <c r="T13" s="87" t="b">
        <v>0</v>
      </c>
      <c r="U13" s="87">
        <v>0</v>
      </c>
      <c r="V13" s="87" t="s">
        <v>903</v>
      </c>
      <c r="W13" s="87" t="b">
        <v>0</v>
      </c>
      <c r="X13" s="87" t="s">
        <v>914</v>
      </c>
      <c r="Y13" s="87"/>
      <c r="Z13" s="87"/>
      <c r="AA13" s="87" t="b">
        <v>0</v>
      </c>
      <c r="AB13" s="87">
        <v>0</v>
      </c>
      <c r="AC13" s="87"/>
      <c r="AD13" s="87" t="s">
        <v>929</v>
      </c>
      <c r="AE13" s="87" t="b">
        <v>0</v>
      </c>
      <c r="AF13" s="87" t="s">
        <v>1648</v>
      </c>
      <c r="AG13" s="87" t="s">
        <v>1656</v>
      </c>
      <c r="AH13" s="87">
        <v>0</v>
      </c>
      <c r="AI13" s="87">
        <v>0</v>
      </c>
      <c r="AJ13" s="87"/>
      <c r="AK13" s="87"/>
      <c r="AL13" s="87"/>
      <c r="AM13" s="87"/>
      <c r="AN13" s="87"/>
      <c r="AO13" s="87"/>
      <c r="AP13" s="87"/>
      <c r="AQ13" s="87"/>
      <c r="AR13" s="87">
        <v>1</v>
      </c>
      <c r="AS13" s="87">
        <v>3</v>
      </c>
      <c r="AT13" s="87">
        <v>3</v>
      </c>
      <c r="AU13" s="87"/>
      <c r="AV13" s="87"/>
      <c r="AW13" s="87"/>
      <c r="AX13" s="87"/>
      <c r="AY13" s="87"/>
      <c r="AZ13" s="87"/>
      <c r="BA13" s="87"/>
      <c r="BB13" s="87"/>
      <c r="BC13" s="87"/>
      <c r="BD13" s="87" t="s">
        <v>1563</v>
      </c>
      <c r="BE13" s="87"/>
      <c r="BF13" s="87"/>
      <c r="BG13" s="87"/>
      <c r="BH13" s="87"/>
      <c r="BI13" s="87"/>
      <c r="BJ13" s="87"/>
      <c r="BK13" s="87"/>
      <c r="BL13" s="87"/>
      <c r="BM13" s="87"/>
      <c r="BN13" s="87" t="s">
        <v>1672</v>
      </c>
      <c r="BO13" s="87">
        <v>116</v>
      </c>
      <c r="BP13" s="87">
        <v>42</v>
      </c>
      <c r="BQ13" s="87">
        <v>2400</v>
      </c>
      <c r="BR13" s="87">
        <v>5510</v>
      </c>
      <c r="BS13" s="87"/>
      <c r="BT13" s="87" t="s">
        <v>1677</v>
      </c>
      <c r="BU13" s="87" t="s">
        <v>1682</v>
      </c>
      <c r="BV13" s="87" t="s">
        <v>1684</v>
      </c>
      <c r="BW13" s="87"/>
      <c r="BX13" s="144">
        <v>40045.662210648145</v>
      </c>
      <c r="BY13" s="87"/>
      <c r="BZ13" s="87" t="b">
        <v>0</v>
      </c>
      <c r="CA13" s="87" t="b">
        <v>0</v>
      </c>
      <c r="CB13" s="87" t="b">
        <v>0</v>
      </c>
      <c r="CC13" s="87" t="s">
        <v>914</v>
      </c>
      <c r="CD13" s="87">
        <v>1</v>
      </c>
      <c r="CE13" s="87" t="s">
        <v>1312</v>
      </c>
      <c r="CF13" s="87" t="b">
        <v>0</v>
      </c>
      <c r="CG13" s="87" t="s">
        <v>66</v>
      </c>
      <c r="CH13" s="87">
        <v>3</v>
      </c>
      <c r="CI13" s="87"/>
      <c r="CJ13" s="87"/>
      <c r="CK13" s="87"/>
      <c r="CL13" s="87"/>
      <c r="CM13" s="87"/>
      <c r="CN13" s="87"/>
      <c r="CO13" s="87"/>
      <c r="CP13" s="87"/>
      <c r="CQ13" s="87"/>
      <c r="CR13" s="87"/>
      <c r="CS13" s="87"/>
      <c r="CT13" s="87"/>
      <c r="CU13" s="87"/>
      <c r="CV13" s="87" t="s">
        <v>1564</v>
      </c>
      <c r="CW13" s="87"/>
      <c r="CX13" s="87"/>
      <c r="CY13" s="87"/>
      <c r="CZ13" s="87"/>
      <c r="DA13" s="87"/>
      <c r="DB13" s="87"/>
      <c r="DC13" s="87"/>
      <c r="DD13" s="87"/>
      <c r="DE13" s="87"/>
      <c r="DF13" s="87" t="s">
        <v>1673</v>
      </c>
      <c r="DG13" s="87">
        <v>1021</v>
      </c>
      <c r="DH13" s="87">
        <v>1562</v>
      </c>
      <c r="DI13" s="87">
        <v>3025</v>
      </c>
      <c r="DJ13" s="87">
        <v>1447</v>
      </c>
      <c r="DK13" s="87"/>
      <c r="DL13" s="87" t="s">
        <v>1678</v>
      </c>
      <c r="DM13" s="87" t="s">
        <v>1683</v>
      </c>
      <c r="DN13" s="87" t="s">
        <v>1685</v>
      </c>
      <c r="DO13" s="87"/>
      <c r="DP13" s="144">
        <v>41454.85712962963</v>
      </c>
      <c r="DQ13" s="87" t="s">
        <v>1688</v>
      </c>
      <c r="DR13" s="87" t="b">
        <v>0</v>
      </c>
      <c r="DS13" s="87" t="b">
        <v>0</v>
      </c>
      <c r="DT13" s="87" t="b">
        <v>1</v>
      </c>
      <c r="DU13" s="87" t="s">
        <v>914</v>
      </c>
      <c r="DV13" s="87">
        <v>36</v>
      </c>
      <c r="DW13" s="87" t="s">
        <v>1311</v>
      </c>
      <c r="DX13" s="87" t="b">
        <v>1</v>
      </c>
      <c r="DY13" s="87" t="s">
        <v>65</v>
      </c>
      <c r="DZ13" s="87">
        <v>3</v>
      </c>
      <c r="EA13" s="87"/>
      <c r="EB13" s="87"/>
      <c r="EC13" s="87"/>
      <c r="ED13" s="87"/>
      <c r="EE13" s="87"/>
      <c r="EF13" s="87"/>
      <c r="EG13" s="87"/>
      <c r="EH13" s="87"/>
      <c r="EI13" s="87"/>
      <c r="EJ13" s="87"/>
      <c r="EK13" s="87"/>
      <c r="EL13" s="87"/>
      <c r="EM13" s="87"/>
      <c r="EN13" s="87">
        <v>1</v>
      </c>
      <c r="EO13" s="87">
        <v>1</v>
      </c>
      <c r="EP13" s="87">
        <v>2</v>
      </c>
      <c r="EQ13" s="87">
        <v>1</v>
      </c>
      <c r="ER13" s="87">
        <v>-44</v>
      </c>
      <c r="ES13" s="87">
        <v>-44</v>
      </c>
    </row>
    <row r="14" spans="1:149" ht="15">
      <c r="A14" s="87" t="s">
        <v>872</v>
      </c>
      <c r="B14" s="87" t="s">
        <v>1647</v>
      </c>
      <c r="C14" s="87" t="s">
        <v>262</v>
      </c>
      <c r="D14" s="87" t="s">
        <v>1563</v>
      </c>
      <c r="E14" s="87"/>
      <c r="F14" s="87" t="s">
        <v>311</v>
      </c>
      <c r="G14" s="144">
        <v>43511.73532407408</v>
      </c>
      <c r="H14" s="87" t="s">
        <v>1577</v>
      </c>
      <c r="I14" s="87"/>
      <c r="J14" s="87"/>
      <c r="K14" s="87"/>
      <c r="L14" s="87"/>
      <c r="M14" s="87" t="s">
        <v>579</v>
      </c>
      <c r="N14" s="144">
        <v>43511.73532407408</v>
      </c>
      <c r="O14" s="87" t="s">
        <v>1626</v>
      </c>
      <c r="P14" s="87"/>
      <c r="Q14" s="87"/>
      <c r="R14" s="87" t="s">
        <v>872</v>
      </c>
      <c r="S14" s="87" t="s">
        <v>1647</v>
      </c>
      <c r="T14" s="87" t="b">
        <v>0</v>
      </c>
      <c r="U14" s="87">
        <v>4</v>
      </c>
      <c r="V14" s="87" t="s">
        <v>1651</v>
      </c>
      <c r="W14" s="87" t="b">
        <v>0</v>
      </c>
      <c r="X14" s="87" t="s">
        <v>914</v>
      </c>
      <c r="Y14" s="87"/>
      <c r="Z14" s="87"/>
      <c r="AA14" s="87" t="b">
        <v>0</v>
      </c>
      <c r="AB14" s="87">
        <v>0</v>
      </c>
      <c r="AC14" s="87"/>
      <c r="AD14" s="87" t="s">
        <v>930</v>
      </c>
      <c r="AE14" s="87" t="b">
        <v>0</v>
      </c>
      <c r="AF14" s="87" t="s">
        <v>1647</v>
      </c>
      <c r="AG14" s="87" t="s">
        <v>1656</v>
      </c>
      <c r="AH14" s="87">
        <v>0</v>
      </c>
      <c r="AI14" s="87">
        <v>0</v>
      </c>
      <c r="AJ14" s="87"/>
      <c r="AK14" s="87"/>
      <c r="AL14" s="87"/>
      <c r="AM14" s="87"/>
      <c r="AN14" s="87"/>
      <c r="AO14" s="87"/>
      <c r="AP14" s="87"/>
      <c r="AQ14" s="87"/>
      <c r="AR14" s="87">
        <v>1</v>
      </c>
      <c r="AS14" s="87">
        <v>3</v>
      </c>
      <c r="AT14" s="87">
        <v>3</v>
      </c>
      <c r="AU14" s="87"/>
      <c r="AV14" s="87"/>
      <c r="AW14" s="87"/>
      <c r="AX14" s="87"/>
      <c r="AY14" s="87"/>
      <c r="AZ14" s="87"/>
      <c r="BA14" s="87"/>
      <c r="BB14" s="87"/>
      <c r="BC14" s="87"/>
      <c r="BD14" s="87" t="s">
        <v>262</v>
      </c>
      <c r="BE14" s="87"/>
      <c r="BF14" s="87">
        <v>1</v>
      </c>
      <c r="BG14" s="87">
        <v>1</v>
      </c>
      <c r="BH14" s="87">
        <v>0</v>
      </c>
      <c r="BI14" s="87">
        <v>0.007463</v>
      </c>
      <c r="BJ14" s="87">
        <v>0.018647</v>
      </c>
      <c r="BK14" s="87">
        <v>0.460654</v>
      </c>
      <c r="BL14" s="87">
        <v>0</v>
      </c>
      <c r="BM14" s="87">
        <v>1</v>
      </c>
      <c r="BN14" s="87" t="s">
        <v>1052</v>
      </c>
      <c r="BO14" s="87">
        <v>1260</v>
      </c>
      <c r="BP14" s="87">
        <v>2663</v>
      </c>
      <c r="BQ14" s="87">
        <v>9850</v>
      </c>
      <c r="BR14" s="87">
        <v>2662</v>
      </c>
      <c r="BS14" s="87"/>
      <c r="BT14" s="87" t="s">
        <v>1125</v>
      </c>
      <c r="BU14" s="87"/>
      <c r="BV14" s="87"/>
      <c r="BW14" s="87"/>
      <c r="BX14" s="144">
        <v>41267.621875</v>
      </c>
      <c r="BY14" s="87" t="s">
        <v>1300</v>
      </c>
      <c r="BZ14" s="87" t="b">
        <v>1</v>
      </c>
      <c r="CA14" s="87" t="b">
        <v>0</v>
      </c>
      <c r="CB14" s="87" t="b">
        <v>0</v>
      </c>
      <c r="CC14" s="87" t="s">
        <v>914</v>
      </c>
      <c r="CD14" s="87">
        <v>81</v>
      </c>
      <c r="CE14" s="87" t="s">
        <v>1312</v>
      </c>
      <c r="CF14" s="87" t="b">
        <v>1</v>
      </c>
      <c r="CG14" s="87" t="s">
        <v>66</v>
      </c>
      <c r="CH14" s="87">
        <v>3</v>
      </c>
      <c r="CI14" s="87"/>
      <c r="CJ14" s="87"/>
      <c r="CK14" s="87"/>
      <c r="CL14" s="87"/>
      <c r="CM14" s="87"/>
      <c r="CN14" s="87"/>
      <c r="CO14" s="87"/>
      <c r="CP14" s="87"/>
      <c r="CQ14" s="87"/>
      <c r="CR14" s="87"/>
      <c r="CS14" s="87"/>
      <c r="CT14" s="87"/>
      <c r="CU14" s="87"/>
      <c r="CV14" s="87" t="s">
        <v>1563</v>
      </c>
      <c r="CW14" s="87"/>
      <c r="CX14" s="87"/>
      <c r="CY14" s="87"/>
      <c r="CZ14" s="87"/>
      <c r="DA14" s="87"/>
      <c r="DB14" s="87"/>
      <c r="DC14" s="87"/>
      <c r="DD14" s="87"/>
      <c r="DE14" s="87"/>
      <c r="DF14" s="87" t="s">
        <v>1672</v>
      </c>
      <c r="DG14" s="87">
        <v>116</v>
      </c>
      <c r="DH14" s="87">
        <v>42</v>
      </c>
      <c r="DI14" s="87">
        <v>2400</v>
      </c>
      <c r="DJ14" s="87">
        <v>5510</v>
      </c>
      <c r="DK14" s="87"/>
      <c r="DL14" s="87" t="s">
        <v>1677</v>
      </c>
      <c r="DM14" s="87" t="s">
        <v>1682</v>
      </c>
      <c r="DN14" s="87" t="s">
        <v>1684</v>
      </c>
      <c r="DO14" s="87"/>
      <c r="DP14" s="144">
        <v>40045.662210648145</v>
      </c>
      <c r="DQ14" s="87"/>
      <c r="DR14" s="87" t="b">
        <v>0</v>
      </c>
      <c r="DS14" s="87" t="b">
        <v>0</v>
      </c>
      <c r="DT14" s="87" t="b">
        <v>0</v>
      </c>
      <c r="DU14" s="87" t="s">
        <v>914</v>
      </c>
      <c r="DV14" s="87">
        <v>1</v>
      </c>
      <c r="DW14" s="87" t="s">
        <v>1312</v>
      </c>
      <c r="DX14" s="87" t="b">
        <v>0</v>
      </c>
      <c r="DY14" s="87" t="s">
        <v>66</v>
      </c>
      <c r="DZ14" s="87">
        <v>3</v>
      </c>
      <c r="EA14" s="87"/>
      <c r="EB14" s="87"/>
      <c r="EC14" s="87"/>
      <c r="ED14" s="87"/>
      <c r="EE14" s="87"/>
      <c r="EF14" s="87"/>
      <c r="EG14" s="87"/>
      <c r="EH14" s="87"/>
      <c r="EI14" s="87"/>
      <c r="EJ14" s="87"/>
      <c r="EK14" s="87"/>
      <c r="EL14" s="87"/>
      <c r="EM14" s="87"/>
      <c r="EN14" s="87">
        <v>1</v>
      </c>
      <c r="EO14" s="87">
        <v>1</v>
      </c>
      <c r="EP14" s="87">
        <v>3</v>
      </c>
      <c r="EQ14" s="87">
        <v>2</v>
      </c>
      <c r="ER14" s="87">
        <v>-44</v>
      </c>
      <c r="ES14" s="87">
        <v>-44</v>
      </c>
    </row>
    <row r="15" spans="1:149" ht="15">
      <c r="A15" s="87" t="s">
        <v>1647</v>
      </c>
      <c r="B15" s="87" t="s">
        <v>1648</v>
      </c>
      <c r="C15" s="87" t="s">
        <v>1563</v>
      </c>
      <c r="D15" s="87" t="s">
        <v>262</v>
      </c>
      <c r="E15" s="87"/>
      <c r="F15" s="87" t="s">
        <v>311</v>
      </c>
      <c r="G15" s="144">
        <v>43511.7344212963</v>
      </c>
      <c r="H15" s="87" t="s">
        <v>1575</v>
      </c>
      <c r="I15" s="87"/>
      <c r="J15" s="87"/>
      <c r="K15" s="87"/>
      <c r="L15" s="87"/>
      <c r="M15" s="87" t="s">
        <v>1616</v>
      </c>
      <c r="N15" s="144">
        <v>43511.7344212963</v>
      </c>
      <c r="O15" s="87" t="s">
        <v>1624</v>
      </c>
      <c r="P15" s="87"/>
      <c r="Q15" s="87"/>
      <c r="R15" s="87" t="s">
        <v>1647</v>
      </c>
      <c r="S15" s="87" t="s">
        <v>1648</v>
      </c>
      <c r="T15" s="87" t="b">
        <v>0</v>
      </c>
      <c r="U15" s="87">
        <v>0</v>
      </c>
      <c r="V15" s="87" t="s">
        <v>903</v>
      </c>
      <c r="W15" s="87" t="b">
        <v>0</v>
      </c>
      <c r="X15" s="87" t="s">
        <v>914</v>
      </c>
      <c r="Y15" s="87"/>
      <c r="Z15" s="87"/>
      <c r="AA15" s="87" t="b">
        <v>0</v>
      </c>
      <c r="AB15" s="87">
        <v>0</v>
      </c>
      <c r="AC15" s="87"/>
      <c r="AD15" s="87" t="s">
        <v>929</v>
      </c>
      <c r="AE15" s="87" t="b">
        <v>0</v>
      </c>
      <c r="AF15" s="87" t="s">
        <v>1648</v>
      </c>
      <c r="AG15" s="87" t="s">
        <v>1656</v>
      </c>
      <c r="AH15" s="87">
        <v>0</v>
      </c>
      <c r="AI15" s="87">
        <v>0</v>
      </c>
      <c r="AJ15" s="87"/>
      <c r="AK15" s="87"/>
      <c r="AL15" s="87"/>
      <c r="AM15" s="87"/>
      <c r="AN15" s="87"/>
      <c r="AO15" s="87"/>
      <c r="AP15" s="87"/>
      <c r="AQ15" s="87"/>
      <c r="AR15" s="87">
        <v>1</v>
      </c>
      <c r="AS15" s="87">
        <v>3</v>
      </c>
      <c r="AT15" s="87">
        <v>3</v>
      </c>
      <c r="AU15" s="87"/>
      <c r="AV15" s="87"/>
      <c r="AW15" s="87"/>
      <c r="AX15" s="87"/>
      <c r="AY15" s="87"/>
      <c r="AZ15" s="87"/>
      <c r="BA15" s="87"/>
      <c r="BB15" s="87"/>
      <c r="BC15" s="87"/>
      <c r="BD15" s="87" t="s">
        <v>1563</v>
      </c>
      <c r="BE15" s="87"/>
      <c r="BF15" s="87"/>
      <c r="BG15" s="87"/>
      <c r="BH15" s="87"/>
      <c r="BI15" s="87"/>
      <c r="BJ15" s="87"/>
      <c r="BK15" s="87"/>
      <c r="BL15" s="87"/>
      <c r="BM15" s="87"/>
      <c r="BN15" s="87" t="s">
        <v>1672</v>
      </c>
      <c r="BO15" s="87">
        <v>116</v>
      </c>
      <c r="BP15" s="87">
        <v>42</v>
      </c>
      <c r="BQ15" s="87">
        <v>2400</v>
      </c>
      <c r="BR15" s="87">
        <v>5510</v>
      </c>
      <c r="BS15" s="87"/>
      <c r="BT15" s="87" t="s">
        <v>1677</v>
      </c>
      <c r="BU15" s="87" t="s">
        <v>1682</v>
      </c>
      <c r="BV15" s="87" t="s">
        <v>1684</v>
      </c>
      <c r="BW15" s="87"/>
      <c r="BX15" s="144">
        <v>40045.662210648145</v>
      </c>
      <c r="BY15" s="87"/>
      <c r="BZ15" s="87" t="b">
        <v>0</v>
      </c>
      <c r="CA15" s="87" t="b">
        <v>0</v>
      </c>
      <c r="CB15" s="87" t="b">
        <v>0</v>
      </c>
      <c r="CC15" s="87" t="s">
        <v>914</v>
      </c>
      <c r="CD15" s="87">
        <v>1</v>
      </c>
      <c r="CE15" s="87" t="s">
        <v>1312</v>
      </c>
      <c r="CF15" s="87" t="b">
        <v>0</v>
      </c>
      <c r="CG15" s="87" t="s">
        <v>66</v>
      </c>
      <c r="CH15" s="87">
        <v>3</v>
      </c>
      <c r="CI15" s="87"/>
      <c r="CJ15" s="87"/>
      <c r="CK15" s="87"/>
      <c r="CL15" s="87"/>
      <c r="CM15" s="87"/>
      <c r="CN15" s="87"/>
      <c r="CO15" s="87"/>
      <c r="CP15" s="87"/>
      <c r="CQ15" s="87"/>
      <c r="CR15" s="87"/>
      <c r="CS15" s="87"/>
      <c r="CT15" s="87"/>
      <c r="CU15" s="87"/>
      <c r="CV15" s="87" t="s">
        <v>262</v>
      </c>
      <c r="CW15" s="87"/>
      <c r="CX15" s="87">
        <v>1</v>
      </c>
      <c r="CY15" s="87">
        <v>1</v>
      </c>
      <c r="CZ15" s="87">
        <v>0</v>
      </c>
      <c r="DA15" s="87">
        <v>0.007463</v>
      </c>
      <c r="DB15" s="87">
        <v>0.018647</v>
      </c>
      <c r="DC15" s="87">
        <v>0.460654</v>
      </c>
      <c r="DD15" s="87">
        <v>0</v>
      </c>
      <c r="DE15" s="87">
        <v>1</v>
      </c>
      <c r="DF15" s="87" t="s">
        <v>1052</v>
      </c>
      <c r="DG15" s="87">
        <v>1260</v>
      </c>
      <c r="DH15" s="87">
        <v>2663</v>
      </c>
      <c r="DI15" s="87">
        <v>9850</v>
      </c>
      <c r="DJ15" s="87">
        <v>2662</v>
      </c>
      <c r="DK15" s="87"/>
      <c r="DL15" s="87" t="s">
        <v>1125</v>
      </c>
      <c r="DM15" s="87"/>
      <c r="DN15" s="87"/>
      <c r="DO15" s="87"/>
      <c r="DP15" s="144">
        <v>41267.621875</v>
      </c>
      <c r="DQ15" s="87" t="s">
        <v>1300</v>
      </c>
      <c r="DR15" s="87" t="b">
        <v>1</v>
      </c>
      <c r="DS15" s="87" t="b">
        <v>0</v>
      </c>
      <c r="DT15" s="87" t="b">
        <v>0</v>
      </c>
      <c r="DU15" s="87" t="s">
        <v>914</v>
      </c>
      <c r="DV15" s="87">
        <v>81</v>
      </c>
      <c r="DW15" s="87" t="s">
        <v>1312</v>
      </c>
      <c r="DX15" s="87" t="b">
        <v>1</v>
      </c>
      <c r="DY15" s="87" t="s">
        <v>66</v>
      </c>
      <c r="DZ15" s="87">
        <v>3</v>
      </c>
      <c r="EA15" s="87"/>
      <c r="EB15" s="87"/>
      <c r="EC15" s="87"/>
      <c r="ED15" s="87"/>
      <c r="EE15" s="87"/>
      <c r="EF15" s="87"/>
      <c r="EG15" s="87"/>
      <c r="EH15" s="87"/>
      <c r="EI15" s="87"/>
      <c r="EJ15" s="87"/>
      <c r="EK15" s="87"/>
      <c r="EL15" s="87"/>
      <c r="EM15" s="87"/>
      <c r="EN15" s="87">
        <v>1</v>
      </c>
      <c r="EO15" s="87">
        <v>1</v>
      </c>
      <c r="EP15" s="87">
        <v>2</v>
      </c>
      <c r="EQ15" s="87">
        <v>1</v>
      </c>
      <c r="ER15" s="87">
        <v>-44</v>
      </c>
      <c r="ES15" s="87">
        <v>-44</v>
      </c>
    </row>
    <row r="16" spans="1:149" ht="15">
      <c r="A16" s="87" t="s">
        <v>854</v>
      </c>
      <c r="B16" s="87" t="s">
        <v>854</v>
      </c>
      <c r="C16" s="87" t="s">
        <v>270</v>
      </c>
      <c r="D16" s="87" t="s">
        <v>271</v>
      </c>
      <c r="E16" s="87" t="s">
        <v>65</v>
      </c>
      <c r="F16" s="87" t="s">
        <v>310</v>
      </c>
      <c r="G16" s="144">
        <v>43515.83594907408</v>
      </c>
      <c r="H16" s="87" t="s">
        <v>437</v>
      </c>
      <c r="I16" s="87" t="s">
        <v>451</v>
      </c>
      <c r="J16" s="87" t="s">
        <v>472</v>
      </c>
      <c r="K16" s="87" t="s">
        <v>493</v>
      </c>
      <c r="L16" s="87"/>
      <c r="M16" s="87" t="s">
        <v>586</v>
      </c>
      <c r="N16" s="144">
        <v>43515.83594907408</v>
      </c>
      <c r="O16" s="87" t="s">
        <v>720</v>
      </c>
      <c r="P16" s="87"/>
      <c r="Q16" s="87"/>
      <c r="R16" s="87" t="s">
        <v>854</v>
      </c>
      <c r="S16" s="87"/>
      <c r="T16" s="87" t="b">
        <v>0</v>
      </c>
      <c r="U16" s="87">
        <v>0</v>
      </c>
      <c r="V16" s="87"/>
      <c r="W16" s="87" t="b">
        <v>0</v>
      </c>
      <c r="X16" s="87" t="s">
        <v>914</v>
      </c>
      <c r="Y16" s="87"/>
      <c r="Z16" s="87"/>
      <c r="AA16" s="87" t="b">
        <v>0</v>
      </c>
      <c r="AB16" s="87">
        <v>0</v>
      </c>
      <c r="AC16" s="87"/>
      <c r="AD16" s="87" t="s">
        <v>928</v>
      </c>
      <c r="AE16" s="87" t="b">
        <v>0</v>
      </c>
      <c r="AF16" s="87" t="s">
        <v>854</v>
      </c>
      <c r="AG16" s="87" t="s">
        <v>196</v>
      </c>
      <c r="AH16" s="87">
        <v>0</v>
      </c>
      <c r="AI16" s="87">
        <v>0</v>
      </c>
      <c r="AJ16" s="87"/>
      <c r="AK16" s="87"/>
      <c r="AL16" s="87"/>
      <c r="AM16" s="87"/>
      <c r="AN16" s="87"/>
      <c r="AO16" s="87"/>
      <c r="AP16" s="87"/>
      <c r="AQ16" s="87"/>
      <c r="AR16" s="87">
        <v>121</v>
      </c>
      <c r="AS16" s="87">
        <v>5</v>
      </c>
      <c r="AT16" s="87">
        <v>5</v>
      </c>
      <c r="AU16" s="87"/>
      <c r="AV16" s="87"/>
      <c r="AW16" s="87"/>
      <c r="AX16" s="87"/>
      <c r="AY16" s="87"/>
      <c r="AZ16" s="87"/>
      <c r="BA16" s="87"/>
      <c r="BB16" s="87"/>
      <c r="BC16" s="87"/>
      <c r="BD16" s="87" t="s">
        <v>270</v>
      </c>
      <c r="BE16" s="87"/>
      <c r="BF16" s="87">
        <v>0</v>
      </c>
      <c r="BG16" s="87">
        <v>1</v>
      </c>
      <c r="BH16" s="87">
        <v>0</v>
      </c>
      <c r="BI16" s="87">
        <v>0.2</v>
      </c>
      <c r="BJ16" s="87">
        <v>0</v>
      </c>
      <c r="BK16" s="87">
        <v>0.693689</v>
      </c>
      <c r="BL16" s="87">
        <v>0</v>
      </c>
      <c r="BM16" s="87">
        <v>0</v>
      </c>
      <c r="BN16" s="87" t="s">
        <v>1062</v>
      </c>
      <c r="BO16" s="87">
        <v>5755</v>
      </c>
      <c r="BP16" s="87">
        <v>6962</v>
      </c>
      <c r="BQ16" s="87">
        <v>73593</v>
      </c>
      <c r="BR16" s="87">
        <v>8051</v>
      </c>
      <c r="BS16" s="87"/>
      <c r="BT16" s="87" t="s">
        <v>1133</v>
      </c>
      <c r="BU16" s="87"/>
      <c r="BV16" s="87" t="s">
        <v>1245</v>
      </c>
      <c r="BW16" s="87"/>
      <c r="BX16" s="144">
        <v>40216.17890046296</v>
      </c>
      <c r="BY16" s="87" t="s">
        <v>1309</v>
      </c>
      <c r="BZ16" s="87" t="b">
        <v>0</v>
      </c>
      <c r="CA16" s="87" t="b">
        <v>0</v>
      </c>
      <c r="CB16" s="87" t="b">
        <v>0</v>
      </c>
      <c r="CC16" s="87" t="s">
        <v>914</v>
      </c>
      <c r="CD16" s="87">
        <v>1513</v>
      </c>
      <c r="CE16" s="87" t="s">
        <v>1312</v>
      </c>
      <c r="CF16" s="87" t="b">
        <v>0</v>
      </c>
      <c r="CG16" s="87" t="s">
        <v>66</v>
      </c>
      <c r="CH16" s="87">
        <v>5</v>
      </c>
      <c r="CI16" s="87"/>
      <c r="CJ16" s="87"/>
      <c r="CK16" s="87"/>
      <c r="CL16" s="87"/>
      <c r="CM16" s="87"/>
      <c r="CN16" s="87"/>
      <c r="CO16" s="87"/>
      <c r="CP16" s="87"/>
      <c r="CQ16" s="87"/>
      <c r="CR16" s="87"/>
      <c r="CS16" s="87"/>
      <c r="CT16" s="87"/>
      <c r="CU16" s="87"/>
      <c r="CV16" s="87" t="s">
        <v>271</v>
      </c>
      <c r="CW16" s="87"/>
      <c r="CX16" s="87">
        <v>3</v>
      </c>
      <c r="CY16" s="87">
        <v>0</v>
      </c>
      <c r="CZ16" s="87">
        <v>6</v>
      </c>
      <c r="DA16" s="87">
        <v>0.333333</v>
      </c>
      <c r="DB16" s="87">
        <v>0</v>
      </c>
      <c r="DC16" s="87">
        <v>1.918905</v>
      </c>
      <c r="DD16" s="87">
        <v>0</v>
      </c>
      <c r="DE16" s="87">
        <v>0</v>
      </c>
      <c r="DF16" s="87" t="s">
        <v>986</v>
      </c>
      <c r="DG16" s="87">
        <v>1263</v>
      </c>
      <c r="DH16" s="87">
        <v>698012</v>
      </c>
      <c r="DI16" s="87">
        <v>30570</v>
      </c>
      <c r="DJ16" s="87">
        <v>2298</v>
      </c>
      <c r="DK16" s="87"/>
      <c r="DL16" s="87" t="s">
        <v>1064</v>
      </c>
      <c r="DM16" s="87" t="s">
        <v>1134</v>
      </c>
      <c r="DN16" s="87" t="s">
        <v>1190</v>
      </c>
      <c r="DO16" s="87"/>
      <c r="DP16" s="144">
        <v>39842.534479166665</v>
      </c>
      <c r="DQ16" s="87" t="s">
        <v>1247</v>
      </c>
      <c r="DR16" s="87" t="b">
        <v>0</v>
      </c>
      <c r="DS16" s="87" t="b">
        <v>0</v>
      </c>
      <c r="DT16" s="87" t="b">
        <v>1</v>
      </c>
      <c r="DU16" s="87" t="s">
        <v>914</v>
      </c>
      <c r="DV16" s="87">
        <v>4096</v>
      </c>
      <c r="DW16" s="87" t="s">
        <v>1312</v>
      </c>
      <c r="DX16" s="87" t="b">
        <v>1</v>
      </c>
      <c r="DY16" s="87" t="s">
        <v>65</v>
      </c>
      <c r="DZ16" s="87">
        <v>5</v>
      </c>
      <c r="EA16" s="87"/>
      <c r="EB16" s="87"/>
      <c r="EC16" s="87"/>
      <c r="ED16" s="87"/>
      <c r="EE16" s="87"/>
      <c r="EF16" s="87"/>
      <c r="EG16" s="87"/>
      <c r="EH16" s="87"/>
      <c r="EI16" s="87"/>
      <c r="EJ16" s="87"/>
      <c r="EK16" s="87"/>
      <c r="EL16" s="87"/>
      <c r="EM16" s="87"/>
      <c r="EN16" s="87">
        <v>2</v>
      </c>
      <c r="EO16" s="87">
        <v>2</v>
      </c>
      <c r="EP16" s="87">
        <v>1</v>
      </c>
      <c r="EQ16" s="87">
        <v>1</v>
      </c>
      <c r="ER16" s="87">
        <v>-43</v>
      </c>
      <c r="ES16" s="87">
        <v>-43</v>
      </c>
    </row>
    <row r="17" spans="1:149" ht="15">
      <c r="A17" s="87" t="s">
        <v>853</v>
      </c>
      <c r="B17" s="87" t="s">
        <v>853</v>
      </c>
      <c r="C17" s="87" t="s">
        <v>270</v>
      </c>
      <c r="D17" s="87" t="s">
        <v>271</v>
      </c>
      <c r="E17" s="87" t="s">
        <v>65</v>
      </c>
      <c r="F17" s="87" t="s">
        <v>310</v>
      </c>
      <c r="G17" s="144">
        <v>43515.638703703706</v>
      </c>
      <c r="H17" s="87" t="s">
        <v>436</v>
      </c>
      <c r="I17" s="87" t="s">
        <v>451</v>
      </c>
      <c r="J17" s="87" t="s">
        <v>472</v>
      </c>
      <c r="K17" s="87" t="s">
        <v>532</v>
      </c>
      <c r="L17" s="87"/>
      <c r="M17" s="87" t="s">
        <v>586</v>
      </c>
      <c r="N17" s="144">
        <v>43515.638703703706</v>
      </c>
      <c r="O17" s="87" t="s">
        <v>719</v>
      </c>
      <c r="P17" s="87"/>
      <c r="Q17" s="87"/>
      <c r="R17" s="87" t="s">
        <v>853</v>
      </c>
      <c r="S17" s="87"/>
      <c r="T17" s="87" t="b">
        <v>0</v>
      </c>
      <c r="U17" s="87">
        <v>0</v>
      </c>
      <c r="V17" s="87"/>
      <c r="W17" s="87" t="b">
        <v>0</v>
      </c>
      <c r="X17" s="87" t="s">
        <v>914</v>
      </c>
      <c r="Y17" s="87"/>
      <c r="Z17" s="87"/>
      <c r="AA17" s="87" t="b">
        <v>0</v>
      </c>
      <c r="AB17" s="87">
        <v>0</v>
      </c>
      <c r="AC17" s="87"/>
      <c r="AD17" s="87" t="s">
        <v>928</v>
      </c>
      <c r="AE17" s="87" t="b">
        <v>0</v>
      </c>
      <c r="AF17" s="87" t="s">
        <v>853</v>
      </c>
      <c r="AG17" s="87" t="s">
        <v>196</v>
      </c>
      <c r="AH17" s="87">
        <v>0</v>
      </c>
      <c r="AI17" s="87">
        <v>0</v>
      </c>
      <c r="AJ17" s="87"/>
      <c r="AK17" s="87"/>
      <c r="AL17" s="87"/>
      <c r="AM17" s="87"/>
      <c r="AN17" s="87"/>
      <c r="AO17" s="87"/>
      <c r="AP17" s="87"/>
      <c r="AQ17" s="87"/>
      <c r="AR17" s="87">
        <v>121</v>
      </c>
      <c r="AS17" s="87">
        <v>5</v>
      </c>
      <c r="AT17" s="87">
        <v>5</v>
      </c>
      <c r="AU17" s="87"/>
      <c r="AV17" s="87"/>
      <c r="AW17" s="87"/>
      <c r="AX17" s="87"/>
      <c r="AY17" s="87"/>
      <c r="AZ17" s="87"/>
      <c r="BA17" s="87"/>
      <c r="BB17" s="87"/>
      <c r="BC17" s="87"/>
      <c r="BD17" s="87" t="s">
        <v>270</v>
      </c>
      <c r="BE17" s="87"/>
      <c r="BF17" s="87">
        <v>0</v>
      </c>
      <c r="BG17" s="87">
        <v>1</v>
      </c>
      <c r="BH17" s="87">
        <v>0</v>
      </c>
      <c r="BI17" s="87">
        <v>0.2</v>
      </c>
      <c r="BJ17" s="87">
        <v>0</v>
      </c>
      <c r="BK17" s="87">
        <v>0.693689</v>
      </c>
      <c r="BL17" s="87">
        <v>0</v>
      </c>
      <c r="BM17" s="87">
        <v>0</v>
      </c>
      <c r="BN17" s="87" t="s">
        <v>1062</v>
      </c>
      <c r="BO17" s="87">
        <v>5755</v>
      </c>
      <c r="BP17" s="87">
        <v>6962</v>
      </c>
      <c r="BQ17" s="87">
        <v>73593</v>
      </c>
      <c r="BR17" s="87">
        <v>8051</v>
      </c>
      <c r="BS17" s="87"/>
      <c r="BT17" s="87" t="s">
        <v>1133</v>
      </c>
      <c r="BU17" s="87"/>
      <c r="BV17" s="87" t="s">
        <v>1245</v>
      </c>
      <c r="BW17" s="87"/>
      <c r="BX17" s="144">
        <v>40216.17890046296</v>
      </c>
      <c r="BY17" s="87" t="s">
        <v>1309</v>
      </c>
      <c r="BZ17" s="87" t="b">
        <v>0</v>
      </c>
      <c r="CA17" s="87" t="b">
        <v>0</v>
      </c>
      <c r="CB17" s="87" t="b">
        <v>0</v>
      </c>
      <c r="CC17" s="87" t="s">
        <v>914</v>
      </c>
      <c r="CD17" s="87">
        <v>1513</v>
      </c>
      <c r="CE17" s="87" t="s">
        <v>1312</v>
      </c>
      <c r="CF17" s="87" t="b">
        <v>0</v>
      </c>
      <c r="CG17" s="87" t="s">
        <v>66</v>
      </c>
      <c r="CH17" s="87">
        <v>5</v>
      </c>
      <c r="CI17" s="87"/>
      <c r="CJ17" s="87"/>
      <c r="CK17" s="87"/>
      <c r="CL17" s="87"/>
      <c r="CM17" s="87"/>
      <c r="CN17" s="87"/>
      <c r="CO17" s="87"/>
      <c r="CP17" s="87"/>
      <c r="CQ17" s="87"/>
      <c r="CR17" s="87"/>
      <c r="CS17" s="87"/>
      <c r="CT17" s="87"/>
      <c r="CU17" s="87"/>
      <c r="CV17" s="87" t="s">
        <v>271</v>
      </c>
      <c r="CW17" s="87"/>
      <c r="CX17" s="87">
        <v>3</v>
      </c>
      <c r="CY17" s="87">
        <v>0</v>
      </c>
      <c r="CZ17" s="87">
        <v>6</v>
      </c>
      <c r="DA17" s="87">
        <v>0.333333</v>
      </c>
      <c r="DB17" s="87">
        <v>0</v>
      </c>
      <c r="DC17" s="87">
        <v>1.918905</v>
      </c>
      <c r="DD17" s="87">
        <v>0</v>
      </c>
      <c r="DE17" s="87">
        <v>0</v>
      </c>
      <c r="DF17" s="87" t="s">
        <v>986</v>
      </c>
      <c r="DG17" s="87">
        <v>1263</v>
      </c>
      <c r="DH17" s="87">
        <v>698012</v>
      </c>
      <c r="DI17" s="87">
        <v>30570</v>
      </c>
      <c r="DJ17" s="87">
        <v>2298</v>
      </c>
      <c r="DK17" s="87"/>
      <c r="DL17" s="87" t="s">
        <v>1064</v>
      </c>
      <c r="DM17" s="87" t="s">
        <v>1134</v>
      </c>
      <c r="DN17" s="87" t="s">
        <v>1190</v>
      </c>
      <c r="DO17" s="87"/>
      <c r="DP17" s="144">
        <v>39842.534479166665</v>
      </c>
      <c r="DQ17" s="87" t="s">
        <v>1247</v>
      </c>
      <c r="DR17" s="87" t="b">
        <v>0</v>
      </c>
      <c r="DS17" s="87" t="b">
        <v>0</v>
      </c>
      <c r="DT17" s="87" t="b">
        <v>1</v>
      </c>
      <c r="DU17" s="87" t="s">
        <v>914</v>
      </c>
      <c r="DV17" s="87">
        <v>4096</v>
      </c>
      <c r="DW17" s="87" t="s">
        <v>1312</v>
      </c>
      <c r="DX17" s="87" t="b">
        <v>1</v>
      </c>
      <c r="DY17" s="87" t="s">
        <v>65</v>
      </c>
      <c r="DZ17" s="87">
        <v>5</v>
      </c>
      <c r="EA17" s="87"/>
      <c r="EB17" s="87"/>
      <c r="EC17" s="87"/>
      <c r="ED17" s="87"/>
      <c r="EE17" s="87"/>
      <c r="EF17" s="87"/>
      <c r="EG17" s="87"/>
      <c r="EH17" s="87"/>
      <c r="EI17" s="87"/>
      <c r="EJ17" s="87"/>
      <c r="EK17" s="87"/>
      <c r="EL17" s="87"/>
      <c r="EM17" s="87"/>
      <c r="EN17" s="87">
        <v>3</v>
      </c>
      <c r="EO17" s="87">
        <v>3</v>
      </c>
      <c r="EP17" s="87">
        <v>1</v>
      </c>
      <c r="EQ17" s="87">
        <v>1</v>
      </c>
      <c r="ER17" s="87">
        <v>-42</v>
      </c>
      <c r="ES17" s="87">
        <v>-42</v>
      </c>
    </row>
    <row r="18" spans="1:149" ht="15">
      <c r="A18" s="87" t="s">
        <v>852</v>
      </c>
      <c r="B18" s="87" t="s">
        <v>852</v>
      </c>
      <c r="C18" s="87" t="s">
        <v>270</v>
      </c>
      <c r="D18" s="87" t="s">
        <v>271</v>
      </c>
      <c r="E18" s="87" t="s">
        <v>65</v>
      </c>
      <c r="F18" s="87" t="s">
        <v>310</v>
      </c>
      <c r="G18" s="144">
        <v>43515.629699074074</v>
      </c>
      <c r="H18" s="87" t="s">
        <v>435</v>
      </c>
      <c r="I18" s="87" t="s">
        <v>471</v>
      </c>
      <c r="J18" s="87" t="s">
        <v>472</v>
      </c>
      <c r="K18" s="87" t="s">
        <v>493</v>
      </c>
      <c r="L18" s="87"/>
      <c r="M18" s="87" t="s">
        <v>586</v>
      </c>
      <c r="N18" s="144">
        <v>43515.629699074074</v>
      </c>
      <c r="O18" s="87" t="s">
        <v>718</v>
      </c>
      <c r="P18" s="87"/>
      <c r="Q18" s="87"/>
      <c r="R18" s="87" t="s">
        <v>852</v>
      </c>
      <c r="S18" s="87"/>
      <c r="T18" s="87" t="b">
        <v>0</v>
      </c>
      <c r="U18" s="87">
        <v>0</v>
      </c>
      <c r="V18" s="87"/>
      <c r="W18" s="87" t="b">
        <v>0</v>
      </c>
      <c r="X18" s="87" t="s">
        <v>914</v>
      </c>
      <c r="Y18" s="87"/>
      <c r="Z18" s="87"/>
      <c r="AA18" s="87" t="b">
        <v>0</v>
      </c>
      <c r="AB18" s="87">
        <v>0</v>
      </c>
      <c r="AC18" s="87"/>
      <c r="AD18" s="87" t="s">
        <v>928</v>
      </c>
      <c r="AE18" s="87" t="b">
        <v>0</v>
      </c>
      <c r="AF18" s="87" t="s">
        <v>852</v>
      </c>
      <c r="AG18" s="87" t="s">
        <v>196</v>
      </c>
      <c r="AH18" s="87">
        <v>0</v>
      </c>
      <c r="AI18" s="87">
        <v>0</v>
      </c>
      <c r="AJ18" s="87"/>
      <c r="AK18" s="87"/>
      <c r="AL18" s="87"/>
      <c r="AM18" s="87"/>
      <c r="AN18" s="87"/>
      <c r="AO18" s="87"/>
      <c r="AP18" s="87"/>
      <c r="AQ18" s="87"/>
      <c r="AR18" s="87">
        <v>121</v>
      </c>
      <c r="AS18" s="87">
        <v>5</v>
      </c>
      <c r="AT18" s="87">
        <v>5</v>
      </c>
      <c r="AU18" s="87"/>
      <c r="AV18" s="87"/>
      <c r="AW18" s="87"/>
      <c r="AX18" s="87"/>
      <c r="AY18" s="87"/>
      <c r="AZ18" s="87"/>
      <c r="BA18" s="87"/>
      <c r="BB18" s="87"/>
      <c r="BC18" s="87"/>
      <c r="BD18" s="87" t="s">
        <v>270</v>
      </c>
      <c r="BE18" s="87"/>
      <c r="BF18" s="87">
        <v>0</v>
      </c>
      <c r="BG18" s="87">
        <v>1</v>
      </c>
      <c r="BH18" s="87">
        <v>0</v>
      </c>
      <c r="BI18" s="87">
        <v>0.2</v>
      </c>
      <c r="BJ18" s="87">
        <v>0</v>
      </c>
      <c r="BK18" s="87">
        <v>0.693689</v>
      </c>
      <c r="BL18" s="87">
        <v>0</v>
      </c>
      <c r="BM18" s="87">
        <v>0</v>
      </c>
      <c r="BN18" s="87" t="s">
        <v>1062</v>
      </c>
      <c r="BO18" s="87">
        <v>5755</v>
      </c>
      <c r="BP18" s="87">
        <v>6962</v>
      </c>
      <c r="BQ18" s="87">
        <v>73593</v>
      </c>
      <c r="BR18" s="87">
        <v>8051</v>
      </c>
      <c r="BS18" s="87"/>
      <c r="BT18" s="87" t="s">
        <v>1133</v>
      </c>
      <c r="BU18" s="87"/>
      <c r="BV18" s="87" t="s">
        <v>1245</v>
      </c>
      <c r="BW18" s="87"/>
      <c r="BX18" s="144">
        <v>40216.17890046296</v>
      </c>
      <c r="BY18" s="87" t="s">
        <v>1309</v>
      </c>
      <c r="BZ18" s="87" t="b">
        <v>0</v>
      </c>
      <c r="CA18" s="87" t="b">
        <v>0</v>
      </c>
      <c r="CB18" s="87" t="b">
        <v>0</v>
      </c>
      <c r="CC18" s="87" t="s">
        <v>914</v>
      </c>
      <c r="CD18" s="87">
        <v>1513</v>
      </c>
      <c r="CE18" s="87" t="s">
        <v>1312</v>
      </c>
      <c r="CF18" s="87" t="b">
        <v>0</v>
      </c>
      <c r="CG18" s="87" t="s">
        <v>66</v>
      </c>
      <c r="CH18" s="87">
        <v>5</v>
      </c>
      <c r="CI18" s="87"/>
      <c r="CJ18" s="87"/>
      <c r="CK18" s="87"/>
      <c r="CL18" s="87"/>
      <c r="CM18" s="87"/>
      <c r="CN18" s="87"/>
      <c r="CO18" s="87"/>
      <c r="CP18" s="87"/>
      <c r="CQ18" s="87"/>
      <c r="CR18" s="87"/>
      <c r="CS18" s="87"/>
      <c r="CT18" s="87"/>
      <c r="CU18" s="87"/>
      <c r="CV18" s="87" t="s">
        <v>271</v>
      </c>
      <c r="CW18" s="87"/>
      <c r="CX18" s="87">
        <v>3</v>
      </c>
      <c r="CY18" s="87">
        <v>0</v>
      </c>
      <c r="CZ18" s="87">
        <v>6</v>
      </c>
      <c r="DA18" s="87">
        <v>0.333333</v>
      </c>
      <c r="DB18" s="87">
        <v>0</v>
      </c>
      <c r="DC18" s="87">
        <v>1.918905</v>
      </c>
      <c r="DD18" s="87">
        <v>0</v>
      </c>
      <c r="DE18" s="87">
        <v>0</v>
      </c>
      <c r="DF18" s="87" t="s">
        <v>986</v>
      </c>
      <c r="DG18" s="87">
        <v>1263</v>
      </c>
      <c r="DH18" s="87">
        <v>698012</v>
      </c>
      <c r="DI18" s="87">
        <v>30570</v>
      </c>
      <c r="DJ18" s="87">
        <v>2298</v>
      </c>
      <c r="DK18" s="87"/>
      <c r="DL18" s="87" t="s">
        <v>1064</v>
      </c>
      <c r="DM18" s="87" t="s">
        <v>1134</v>
      </c>
      <c r="DN18" s="87" t="s">
        <v>1190</v>
      </c>
      <c r="DO18" s="87"/>
      <c r="DP18" s="144">
        <v>39842.534479166665</v>
      </c>
      <c r="DQ18" s="87" t="s">
        <v>1247</v>
      </c>
      <c r="DR18" s="87" t="b">
        <v>0</v>
      </c>
      <c r="DS18" s="87" t="b">
        <v>0</v>
      </c>
      <c r="DT18" s="87" t="b">
        <v>1</v>
      </c>
      <c r="DU18" s="87" t="s">
        <v>914</v>
      </c>
      <c r="DV18" s="87">
        <v>4096</v>
      </c>
      <c r="DW18" s="87" t="s">
        <v>1312</v>
      </c>
      <c r="DX18" s="87" t="b">
        <v>1</v>
      </c>
      <c r="DY18" s="87" t="s">
        <v>65</v>
      </c>
      <c r="DZ18" s="87">
        <v>5</v>
      </c>
      <c r="EA18" s="87"/>
      <c r="EB18" s="87"/>
      <c r="EC18" s="87"/>
      <c r="ED18" s="87"/>
      <c r="EE18" s="87"/>
      <c r="EF18" s="87"/>
      <c r="EG18" s="87"/>
      <c r="EH18" s="87"/>
      <c r="EI18" s="87"/>
      <c r="EJ18" s="87"/>
      <c r="EK18" s="87"/>
      <c r="EL18" s="87"/>
      <c r="EM18" s="87"/>
      <c r="EN18" s="87">
        <v>4</v>
      </c>
      <c r="EO18" s="87">
        <v>4</v>
      </c>
      <c r="EP18" s="87">
        <v>1</v>
      </c>
      <c r="EQ18" s="87">
        <v>1</v>
      </c>
      <c r="ER18" s="87">
        <v>-41</v>
      </c>
      <c r="ES18" s="87">
        <v>-41</v>
      </c>
    </row>
    <row r="19" spans="1:149" ht="15">
      <c r="A19" s="87" t="s">
        <v>851</v>
      </c>
      <c r="B19" s="87" t="s">
        <v>851</v>
      </c>
      <c r="C19" s="87" t="s">
        <v>270</v>
      </c>
      <c r="D19" s="87" t="s">
        <v>271</v>
      </c>
      <c r="E19" s="87" t="s">
        <v>65</v>
      </c>
      <c r="F19" s="87" t="s">
        <v>310</v>
      </c>
      <c r="G19" s="144">
        <v>43514.007418981484</v>
      </c>
      <c r="H19" s="87" t="s">
        <v>434</v>
      </c>
      <c r="I19" s="87" t="s">
        <v>450</v>
      </c>
      <c r="J19" s="87" t="s">
        <v>472</v>
      </c>
      <c r="K19" s="87" t="s">
        <v>493</v>
      </c>
      <c r="L19" s="87"/>
      <c r="M19" s="87" t="s">
        <v>586</v>
      </c>
      <c r="N19" s="144">
        <v>43514.007418981484</v>
      </c>
      <c r="O19" s="87" t="s">
        <v>717</v>
      </c>
      <c r="P19" s="87"/>
      <c r="Q19" s="87"/>
      <c r="R19" s="87" t="s">
        <v>851</v>
      </c>
      <c r="S19" s="87"/>
      <c r="T19" s="87" t="b">
        <v>0</v>
      </c>
      <c r="U19" s="87">
        <v>0</v>
      </c>
      <c r="V19" s="87"/>
      <c r="W19" s="87" t="b">
        <v>0</v>
      </c>
      <c r="X19" s="87" t="s">
        <v>914</v>
      </c>
      <c r="Y19" s="87"/>
      <c r="Z19" s="87"/>
      <c r="AA19" s="87" t="b">
        <v>0</v>
      </c>
      <c r="AB19" s="87">
        <v>0</v>
      </c>
      <c r="AC19" s="87"/>
      <c r="AD19" s="87" t="s">
        <v>928</v>
      </c>
      <c r="AE19" s="87" t="b">
        <v>0</v>
      </c>
      <c r="AF19" s="87" t="s">
        <v>851</v>
      </c>
      <c r="AG19" s="87" t="s">
        <v>196</v>
      </c>
      <c r="AH19" s="87">
        <v>0</v>
      </c>
      <c r="AI19" s="87">
        <v>0</v>
      </c>
      <c r="AJ19" s="87"/>
      <c r="AK19" s="87"/>
      <c r="AL19" s="87"/>
      <c r="AM19" s="87"/>
      <c r="AN19" s="87"/>
      <c r="AO19" s="87"/>
      <c r="AP19" s="87"/>
      <c r="AQ19" s="87"/>
      <c r="AR19" s="87">
        <v>121</v>
      </c>
      <c r="AS19" s="87">
        <v>5</v>
      </c>
      <c r="AT19" s="87">
        <v>5</v>
      </c>
      <c r="AU19" s="87"/>
      <c r="AV19" s="87"/>
      <c r="AW19" s="87"/>
      <c r="AX19" s="87"/>
      <c r="AY19" s="87"/>
      <c r="AZ19" s="87"/>
      <c r="BA19" s="87"/>
      <c r="BB19" s="87"/>
      <c r="BC19" s="87"/>
      <c r="BD19" s="87" t="s">
        <v>270</v>
      </c>
      <c r="BE19" s="87"/>
      <c r="BF19" s="87">
        <v>0</v>
      </c>
      <c r="BG19" s="87">
        <v>1</v>
      </c>
      <c r="BH19" s="87">
        <v>0</v>
      </c>
      <c r="BI19" s="87">
        <v>0.2</v>
      </c>
      <c r="BJ19" s="87">
        <v>0</v>
      </c>
      <c r="BK19" s="87">
        <v>0.693689</v>
      </c>
      <c r="BL19" s="87">
        <v>0</v>
      </c>
      <c r="BM19" s="87">
        <v>0</v>
      </c>
      <c r="BN19" s="87" t="s">
        <v>1062</v>
      </c>
      <c r="BO19" s="87">
        <v>5755</v>
      </c>
      <c r="BP19" s="87">
        <v>6962</v>
      </c>
      <c r="BQ19" s="87">
        <v>73593</v>
      </c>
      <c r="BR19" s="87">
        <v>8051</v>
      </c>
      <c r="BS19" s="87"/>
      <c r="BT19" s="87" t="s">
        <v>1133</v>
      </c>
      <c r="BU19" s="87"/>
      <c r="BV19" s="87" t="s">
        <v>1245</v>
      </c>
      <c r="BW19" s="87"/>
      <c r="BX19" s="144">
        <v>40216.17890046296</v>
      </c>
      <c r="BY19" s="87" t="s">
        <v>1309</v>
      </c>
      <c r="BZ19" s="87" t="b">
        <v>0</v>
      </c>
      <c r="CA19" s="87" t="b">
        <v>0</v>
      </c>
      <c r="CB19" s="87" t="b">
        <v>0</v>
      </c>
      <c r="CC19" s="87" t="s">
        <v>914</v>
      </c>
      <c r="CD19" s="87">
        <v>1513</v>
      </c>
      <c r="CE19" s="87" t="s">
        <v>1312</v>
      </c>
      <c r="CF19" s="87" t="b">
        <v>0</v>
      </c>
      <c r="CG19" s="87" t="s">
        <v>66</v>
      </c>
      <c r="CH19" s="87">
        <v>5</v>
      </c>
      <c r="CI19" s="87"/>
      <c r="CJ19" s="87"/>
      <c r="CK19" s="87"/>
      <c r="CL19" s="87"/>
      <c r="CM19" s="87"/>
      <c r="CN19" s="87"/>
      <c r="CO19" s="87"/>
      <c r="CP19" s="87"/>
      <c r="CQ19" s="87"/>
      <c r="CR19" s="87"/>
      <c r="CS19" s="87"/>
      <c r="CT19" s="87"/>
      <c r="CU19" s="87"/>
      <c r="CV19" s="87" t="s">
        <v>271</v>
      </c>
      <c r="CW19" s="87"/>
      <c r="CX19" s="87">
        <v>3</v>
      </c>
      <c r="CY19" s="87">
        <v>0</v>
      </c>
      <c r="CZ19" s="87">
        <v>6</v>
      </c>
      <c r="DA19" s="87">
        <v>0.333333</v>
      </c>
      <c r="DB19" s="87">
        <v>0</v>
      </c>
      <c r="DC19" s="87">
        <v>1.918905</v>
      </c>
      <c r="DD19" s="87">
        <v>0</v>
      </c>
      <c r="DE19" s="87">
        <v>0</v>
      </c>
      <c r="DF19" s="87" t="s">
        <v>986</v>
      </c>
      <c r="DG19" s="87">
        <v>1263</v>
      </c>
      <c r="DH19" s="87">
        <v>698012</v>
      </c>
      <c r="DI19" s="87">
        <v>30570</v>
      </c>
      <c r="DJ19" s="87">
        <v>2298</v>
      </c>
      <c r="DK19" s="87"/>
      <c r="DL19" s="87" t="s">
        <v>1064</v>
      </c>
      <c r="DM19" s="87" t="s">
        <v>1134</v>
      </c>
      <c r="DN19" s="87" t="s">
        <v>1190</v>
      </c>
      <c r="DO19" s="87"/>
      <c r="DP19" s="144">
        <v>39842.534479166665</v>
      </c>
      <c r="DQ19" s="87" t="s">
        <v>1247</v>
      </c>
      <c r="DR19" s="87" t="b">
        <v>0</v>
      </c>
      <c r="DS19" s="87" t="b">
        <v>0</v>
      </c>
      <c r="DT19" s="87" t="b">
        <v>1</v>
      </c>
      <c r="DU19" s="87" t="s">
        <v>914</v>
      </c>
      <c r="DV19" s="87">
        <v>4096</v>
      </c>
      <c r="DW19" s="87" t="s">
        <v>1312</v>
      </c>
      <c r="DX19" s="87" t="b">
        <v>1</v>
      </c>
      <c r="DY19" s="87" t="s">
        <v>65</v>
      </c>
      <c r="DZ19" s="87">
        <v>5</v>
      </c>
      <c r="EA19" s="87"/>
      <c r="EB19" s="87"/>
      <c r="EC19" s="87"/>
      <c r="ED19" s="87"/>
      <c r="EE19" s="87"/>
      <c r="EF19" s="87"/>
      <c r="EG19" s="87"/>
      <c r="EH19" s="87"/>
      <c r="EI19" s="87"/>
      <c r="EJ19" s="87"/>
      <c r="EK19" s="87"/>
      <c r="EL19" s="87"/>
      <c r="EM19" s="87"/>
      <c r="EN19" s="87">
        <v>5</v>
      </c>
      <c r="EO19" s="87">
        <v>5</v>
      </c>
      <c r="EP19" s="87">
        <v>1</v>
      </c>
      <c r="EQ19" s="87">
        <v>1</v>
      </c>
      <c r="ER19" s="87">
        <v>-40</v>
      </c>
      <c r="ES19" s="87">
        <v>-40</v>
      </c>
    </row>
    <row r="20" spans="1:149" ht="15">
      <c r="A20" s="87" t="s">
        <v>850</v>
      </c>
      <c r="B20" s="87" t="s">
        <v>850</v>
      </c>
      <c r="C20" s="87" t="s">
        <v>270</v>
      </c>
      <c r="D20" s="87" t="s">
        <v>271</v>
      </c>
      <c r="E20" s="87" t="s">
        <v>65</v>
      </c>
      <c r="F20" s="87" t="s">
        <v>310</v>
      </c>
      <c r="G20" s="144">
        <v>43513.71994212963</v>
      </c>
      <c r="H20" s="87" t="s">
        <v>433</v>
      </c>
      <c r="I20" s="87" t="s">
        <v>470</v>
      </c>
      <c r="J20" s="87" t="s">
        <v>472</v>
      </c>
      <c r="K20" s="87" t="s">
        <v>531</v>
      </c>
      <c r="L20" s="87"/>
      <c r="M20" s="87" t="s">
        <v>586</v>
      </c>
      <c r="N20" s="144">
        <v>43513.71994212963</v>
      </c>
      <c r="O20" s="87" t="s">
        <v>716</v>
      </c>
      <c r="P20" s="87"/>
      <c r="Q20" s="87"/>
      <c r="R20" s="87" t="s">
        <v>850</v>
      </c>
      <c r="S20" s="87"/>
      <c r="T20" s="87" t="b">
        <v>0</v>
      </c>
      <c r="U20" s="87">
        <v>0</v>
      </c>
      <c r="V20" s="87"/>
      <c r="W20" s="87" t="b">
        <v>0</v>
      </c>
      <c r="X20" s="87" t="s">
        <v>914</v>
      </c>
      <c r="Y20" s="87"/>
      <c r="Z20" s="87"/>
      <c r="AA20" s="87" t="b">
        <v>0</v>
      </c>
      <c r="AB20" s="87">
        <v>0</v>
      </c>
      <c r="AC20" s="87"/>
      <c r="AD20" s="87" t="s">
        <v>928</v>
      </c>
      <c r="AE20" s="87" t="b">
        <v>0</v>
      </c>
      <c r="AF20" s="87" t="s">
        <v>850</v>
      </c>
      <c r="AG20" s="87" t="s">
        <v>196</v>
      </c>
      <c r="AH20" s="87">
        <v>0</v>
      </c>
      <c r="AI20" s="87">
        <v>0</v>
      </c>
      <c r="AJ20" s="87"/>
      <c r="AK20" s="87"/>
      <c r="AL20" s="87"/>
      <c r="AM20" s="87"/>
      <c r="AN20" s="87"/>
      <c r="AO20" s="87"/>
      <c r="AP20" s="87"/>
      <c r="AQ20" s="87"/>
      <c r="AR20" s="87">
        <v>121</v>
      </c>
      <c r="AS20" s="87">
        <v>5</v>
      </c>
      <c r="AT20" s="87">
        <v>5</v>
      </c>
      <c r="AU20" s="87"/>
      <c r="AV20" s="87"/>
      <c r="AW20" s="87"/>
      <c r="AX20" s="87"/>
      <c r="AY20" s="87"/>
      <c r="AZ20" s="87"/>
      <c r="BA20" s="87"/>
      <c r="BB20" s="87"/>
      <c r="BC20" s="87"/>
      <c r="BD20" s="87" t="s">
        <v>270</v>
      </c>
      <c r="BE20" s="87"/>
      <c r="BF20" s="87">
        <v>0</v>
      </c>
      <c r="BG20" s="87">
        <v>1</v>
      </c>
      <c r="BH20" s="87">
        <v>0</v>
      </c>
      <c r="BI20" s="87">
        <v>0.2</v>
      </c>
      <c r="BJ20" s="87">
        <v>0</v>
      </c>
      <c r="BK20" s="87">
        <v>0.693689</v>
      </c>
      <c r="BL20" s="87">
        <v>0</v>
      </c>
      <c r="BM20" s="87">
        <v>0</v>
      </c>
      <c r="BN20" s="87" t="s">
        <v>1062</v>
      </c>
      <c r="BO20" s="87">
        <v>5755</v>
      </c>
      <c r="BP20" s="87">
        <v>6962</v>
      </c>
      <c r="BQ20" s="87">
        <v>73593</v>
      </c>
      <c r="BR20" s="87">
        <v>8051</v>
      </c>
      <c r="BS20" s="87"/>
      <c r="BT20" s="87" t="s">
        <v>1133</v>
      </c>
      <c r="BU20" s="87"/>
      <c r="BV20" s="87" t="s">
        <v>1245</v>
      </c>
      <c r="BW20" s="87"/>
      <c r="BX20" s="144">
        <v>40216.17890046296</v>
      </c>
      <c r="BY20" s="87" t="s">
        <v>1309</v>
      </c>
      <c r="BZ20" s="87" t="b">
        <v>0</v>
      </c>
      <c r="CA20" s="87" t="b">
        <v>0</v>
      </c>
      <c r="CB20" s="87" t="b">
        <v>0</v>
      </c>
      <c r="CC20" s="87" t="s">
        <v>914</v>
      </c>
      <c r="CD20" s="87">
        <v>1513</v>
      </c>
      <c r="CE20" s="87" t="s">
        <v>1312</v>
      </c>
      <c r="CF20" s="87" t="b">
        <v>0</v>
      </c>
      <c r="CG20" s="87" t="s">
        <v>66</v>
      </c>
      <c r="CH20" s="87">
        <v>5</v>
      </c>
      <c r="CI20" s="87"/>
      <c r="CJ20" s="87"/>
      <c r="CK20" s="87"/>
      <c r="CL20" s="87"/>
      <c r="CM20" s="87"/>
      <c r="CN20" s="87"/>
      <c r="CO20" s="87"/>
      <c r="CP20" s="87"/>
      <c r="CQ20" s="87"/>
      <c r="CR20" s="87"/>
      <c r="CS20" s="87"/>
      <c r="CT20" s="87"/>
      <c r="CU20" s="87"/>
      <c r="CV20" s="87" t="s">
        <v>271</v>
      </c>
      <c r="CW20" s="87"/>
      <c r="CX20" s="87">
        <v>3</v>
      </c>
      <c r="CY20" s="87">
        <v>0</v>
      </c>
      <c r="CZ20" s="87">
        <v>6</v>
      </c>
      <c r="DA20" s="87">
        <v>0.333333</v>
      </c>
      <c r="DB20" s="87">
        <v>0</v>
      </c>
      <c r="DC20" s="87">
        <v>1.918905</v>
      </c>
      <c r="DD20" s="87">
        <v>0</v>
      </c>
      <c r="DE20" s="87">
        <v>0</v>
      </c>
      <c r="DF20" s="87" t="s">
        <v>986</v>
      </c>
      <c r="DG20" s="87">
        <v>1263</v>
      </c>
      <c r="DH20" s="87">
        <v>698012</v>
      </c>
      <c r="DI20" s="87">
        <v>30570</v>
      </c>
      <c r="DJ20" s="87">
        <v>2298</v>
      </c>
      <c r="DK20" s="87"/>
      <c r="DL20" s="87" t="s">
        <v>1064</v>
      </c>
      <c r="DM20" s="87" t="s">
        <v>1134</v>
      </c>
      <c r="DN20" s="87" t="s">
        <v>1190</v>
      </c>
      <c r="DO20" s="87"/>
      <c r="DP20" s="144">
        <v>39842.534479166665</v>
      </c>
      <c r="DQ20" s="87" t="s">
        <v>1247</v>
      </c>
      <c r="DR20" s="87" t="b">
        <v>0</v>
      </c>
      <c r="DS20" s="87" t="b">
        <v>0</v>
      </c>
      <c r="DT20" s="87" t="b">
        <v>1</v>
      </c>
      <c r="DU20" s="87" t="s">
        <v>914</v>
      </c>
      <c r="DV20" s="87">
        <v>4096</v>
      </c>
      <c r="DW20" s="87" t="s">
        <v>1312</v>
      </c>
      <c r="DX20" s="87" t="b">
        <v>1</v>
      </c>
      <c r="DY20" s="87" t="s">
        <v>65</v>
      </c>
      <c r="DZ20" s="87">
        <v>5</v>
      </c>
      <c r="EA20" s="87"/>
      <c r="EB20" s="87"/>
      <c r="EC20" s="87"/>
      <c r="ED20" s="87"/>
      <c r="EE20" s="87"/>
      <c r="EF20" s="87"/>
      <c r="EG20" s="87"/>
      <c r="EH20" s="87"/>
      <c r="EI20" s="87"/>
      <c r="EJ20" s="87"/>
      <c r="EK20" s="87"/>
      <c r="EL20" s="87"/>
      <c r="EM20" s="87"/>
      <c r="EN20" s="87">
        <v>6</v>
      </c>
      <c r="EO20" s="87">
        <v>6</v>
      </c>
      <c r="EP20" s="87">
        <v>1</v>
      </c>
      <c r="EQ20" s="87">
        <v>1</v>
      </c>
      <c r="ER20" s="87">
        <v>-39</v>
      </c>
      <c r="ES20" s="87">
        <v>-39</v>
      </c>
    </row>
    <row r="21" spans="1:149" ht="15">
      <c r="A21" s="87" t="s">
        <v>849</v>
      </c>
      <c r="B21" s="87" t="s">
        <v>849</v>
      </c>
      <c r="C21" s="87" t="s">
        <v>270</v>
      </c>
      <c r="D21" s="87" t="s">
        <v>271</v>
      </c>
      <c r="E21" s="87" t="s">
        <v>65</v>
      </c>
      <c r="F21" s="87" t="s">
        <v>310</v>
      </c>
      <c r="G21" s="144">
        <v>43513.10457175926</v>
      </c>
      <c r="H21" s="87" t="s">
        <v>432</v>
      </c>
      <c r="I21" s="87" t="s">
        <v>450</v>
      </c>
      <c r="J21" s="87" t="s">
        <v>472</v>
      </c>
      <c r="K21" s="87" t="s">
        <v>493</v>
      </c>
      <c r="L21" s="87"/>
      <c r="M21" s="87" t="s">
        <v>586</v>
      </c>
      <c r="N21" s="144">
        <v>43513.10457175926</v>
      </c>
      <c r="O21" s="87" t="s">
        <v>715</v>
      </c>
      <c r="P21" s="87"/>
      <c r="Q21" s="87"/>
      <c r="R21" s="87" t="s">
        <v>849</v>
      </c>
      <c r="S21" s="87"/>
      <c r="T21" s="87" t="b">
        <v>0</v>
      </c>
      <c r="U21" s="87">
        <v>0</v>
      </c>
      <c r="V21" s="87"/>
      <c r="W21" s="87" t="b">
        <v>0</v>
      </c>
      <c r="X21" s="87" t="s">
        <v>914</v>
      </c>
      <c r="Y21" s="87"/>
      <c r="Z21" s="87"/>
      <c r="AA21" s="87" t="b">
        <v>0</v>
      </c>
      <c r="AB21" s="87">
        <v>0</v>
      </c>
      <c r="AC21" s="87"/>
      <c r="AD21" s="87" t="s">
        <v>928</v>
      </c>
      <c r="AE21" s="87" t="b">
        <v>0</v>
      </c>
      <c r="AF21" s="87" t="s">
        <v>849</v>
      </c>
      <c r="AG21" s="87" t="s">
        <v>196</v>
      </c>
      <c r="AH21" s="87">
        <v>0</v>
      </c>
      <c r="AI21" s="87">
        <v>0</v>
      </c>
      <c r="AJ21" s="87"/>
      <c r="AK21" s="87"/>
      <c r="AL21" s="87"/>
      <c r="AM21" s="87"/>
      <c r="AN21" s="87"/>
      <c r="AO21" s="87"/>
      <c r="AP21" s="87"/>
      <c r="AQ21" s="87"/>
      <c r="AR21" s="87">
        <v>121</v>
      </c>
      <c r="AS21" s="87">
        <v>5</v>
      </c>
      <c r="AT21" s="87">
        <v>5</v>
      </c>
      <c r="AU21" s="87"/>
      <c r="AV21" s="87"/>
      <c r="AW21" s="87"/>
      <c r="AX21" s="87"/>
      <c r="AY21" s="87"/>
      <c r="AZ21" s="87"/>
      <c r="BA21" s="87"/>
      <c r="BB21" s="87"/>
      <c r="BC21" s="87"/>
      <c r="BD21" s="87" t="s">
        <v>270</v>
      </c>
      <c r="BE21" s="87"/>
      <c r="BF21" s="87">
        <v>0</v>
      </c>
      <c r="BG21" s="87">
        <v>1</v>
      </c>
      <c r="BH21" s="87">
        <v>0</v>
      </c>
      <c r="BI21" s="87">
        <v>0.2</v>
      </c>
      <c r="BJ21" s="87">
        <v>0</v>
      </c>
      <c r="BK21" s="87">
        <v>0.693689</v>
      </c>
      <c r="BL21" s="87">
        <v>0</v>
      </c>
      <c r="BM21" s="87">
        <v>0</v>
      </c>
      <c r="BN21" s="87" t="s">
        <v>1062</v>
      </c>
      <c r="BO21" s="87">
        <v>5755</v>
      </c>
      <c r="BP21" s="87">
        <v>6962</v>
      </c>
      <c r="BQ21" s="87">
        <v>73593</v>
      </c>
      <c r="BR21" s="87">
        <v>8051</v>
      </c>
      <c r="BS21" s="87"/>
      <c r="BT21" s="87" t="s">
        <v>1133</v>
      </c>
      <c r="BU21" s="87"/>
      <c r="BV21" s="87" t="s">
        <v>1245</v>
      </c>
      <c r="BW21" s="87"/>
      <c r="BX21" s="144">
        <v>40216.17890046296</v>
      </c>
      <c r="BY21" s="87" t="s">
        <v>1309</v>
      </c>
      <c r="BZ21" s="87" t="b">
        <v>0</v>
      </c>
      <c r="CA21" s="87" t="b">
        <v>0</v>
      </c>
      <c r="CB21" s="87" t="b">
        <v>0</v>
      </c>
      <c r="CC21" s="87" t="s">
        <v>914</v>
      </c>
      <c r="CD21" s="87">
        <v>1513</v>
      </c>
      <c r="CE21" s="87" t="s">
        <v>1312</v>
      </c>
      <c r="CF21" s="87" t="b">
        <v>0</v>
      </c>
      <c r="CG21" s="87" t="s">
        <v>66</v>
      </c>
      <c r="CH21" s="87">
        <v>5</v>
      </c>
      <c r="CI21" s="87"/>
      <c r="CJ21" s="87"/>
      <c r="CK21" s="87"/>
      <c r="CL21" s="87"/>
      <c r="CM21" s="87"/>
      <c r="CN21" s="87"/>
      <c r="CO21" s="87"/>
      <c r="CP21" s="87"/>
      <c r="CQ21" s="87"/>
      <c r="CR21" s="87"/>
      <c r="CS21" s="87"/>
      <c r="CT21" s="87"/>
      <c r="CU21" s="87"/>
      <c r="CV21" s="87" t="s">
        <v>271</v>
      </c>
      <c r="CW21" s="87"/>
      <c r="CX21" s="87">
        <v>3</v>
      </c>
      <c r="CY21" s="87">
        <v>0</v>
      </c>
      <c r="CZ21" s="87">
        <v>6</v>
      </c>
      <c r="DA21" s="87">
        <v>0.333333</v>
      </c>
      <c r="DB21" s="87">
        <v>0</v>
      </c>
      <c r="DC21" s="87">
        <v>1.918905</v>
      </c>
      <c r="DD21" s="87">
        <v>0</v>
      </c>
      <c r="DE21" s="87">
        <v>0</v>
      </c>
      <c r="DF21" s="87" t="s">
        <v>986</v>
      </c>
      <c r="DG21" s="87">
        <v>1263</v>
      </c>
      <c r="DH21" s="87">
        <v>698012</v>
      </c>
      <c r="DI21" s="87">
        <v>30570</v>
      </c>
      <c r="DJ21" s="87">
        <v>2298</v>
      </c>
      <c r="DK21" s="87"/>
      <c r="DL21" s="87" t="s">
        <v>1064</v>
      </c>
      <c r="DM21" s="87" t="s">
        <v>1134</v>
      </c>
      <c r="DN21" s="87" t="s">
        <v>1190</v>
      </c>
      <c r="DO21" s="87"/>
      <c r="DP21" s="144">
        <v>39842.534479166665</v>
      </c>
      <c r="DQ21" s="87" t="s">
        <v>1247</v>
      </c>
      <c r="DR21" s="87" t="b">
        <v>0</v>
      </c>
      <c r="DS21" s="87" t="b">
        <v>0</v>
      </c>
      <c r="DT21" s="87" t="b">
        <v>1</v>
      </c>
      <c r="DU21" s="87" t="s">
        <v>914</v>
      </c>
      <c r="DV21" s="87">
        <v>4096</v>
      </c>
      <c r="DW21" s="87" t="s">
        <v>1312</v>
      </c>
      <c r="DX21" s="87" t="b">
        <v>1</v>
      </c>
      <c r="DY21" s="87" t="s">
        <v>65</v>
      </c>
      <c r="DZ21" s="87">
        <v>5</v>
      </c>
      <c r="EA21" s="87"/>
      <c r="EB21" s="87"/>
      <c r="EC21" s="87"/>
      <c r="ED21" s="87"/>
      <c r="EE21" s="87"/>
      <c r="EF21" s="87"/>
      <c r="EG21" s="87"/>
      <c r="EH21" s="87"/>
      <c r="EI21" s="87"/>
      <c r="EJ21" s="87"/>
      <c r="EK21" s="87"/>
      <c r="EL21" s="87"/>
      <c r="EM21" s="87"/>
      <c r="EN21" s="87">
        <v>7</v>
      </c>
      <c r="EO21" s="87">
        <v>7</v>
      </c>
      <c r="EP21" s="87">
        <v>1</v>
      </c>
      <c r="EQ21" s="87">
        <v>1</v>
      </c>
      <c r="ER21" s="87">
        <v>-38</v>
      </c>
      <c r="ES21" s="87">
        <v>-38</v>
      </c>
    </row>
    <row r="22" spans="1:149" ht="15">
      <c r="A22" s="87" t="s">
        <v>848</v>
      </c>
      <c r="B22" s="87" t="s">
        <v>848</v>
      </c>
      <c r="C22" s="87" t="s">
        <v>270</v>
      </c>
      <c r="D22" s="87" t="s">
        <v>271</v>
      </c>
      <c r="E22" s="87" t="s">
        <v>65</v>
      </c>
      <c r="F22" s="87" t="s">
        <v>310</v>
      </c>
      <c r="G22" s="144">
        <v>43512.99290509259</v>
      </c>
      <c r="H22" s="87" t="s">
        <v>431</v>
      </c>
      <c r="I22" s="87" t="s">
        <v>470</v>
      </c>
      <c r="J22" s="87" t="s">
        <v>472</v>
      </c>
      <c r="K22" s="87" t="s">
        <v>530</v>
      </c>
      <c r="L22" s="87"/>
      <c r="M22" s="87" t="s">
        <v>586</v>
      </c>
      <c r="N22" s="144">
        <v>43512.99290509259</v>
      </c>
      <c r="O22" s="87" t="s">
        <v>714</v>
      </c>
      <c r="P22" s="87"/>
      <c r="Q22" s="87"/>
      <c r="R22" s="87" t="s">
        <v>848</v>
      </c>
      <c r="S22" s="87"/>
      <c r="T22" s="87" t="b">
        <v>0</v>
      </c>
      <c r="U22" s="87">
        <v>0</v>
      </c>
      <c r="V22" s="87"/>
      <c r="W22" s="87" t="b">
        <v>0</v>
      </c>
      <c r="X22" s="87" t="s">
        <v>914</v>
      </c>
      <c r="Y22" s="87"/>
      <c r="Z22" s="87"/>
      <c r="AA22" s="87" t="b">
        <v>0</v>
      </c>
      <c r="AB22" s="87">
        <v>0</v>
      </c>
      <c r="AC22" s="87"/>
      <c r="AD22" s="87" t="s">
        <v>928</v>
      </c>
      <c r="AE22" s="87" t="b">
        <v>0</v>
      </c>
      <c r="AF22" s="87" t="s">
        <v>848</v>
      </c>
      <c r="AG22" s="87" t="s">
        <v>196</v>
      </c>
      <c r="AH22" s="87">
        <v>0</v>
      </c>
      <c r="AI22" s="87">
        <v>0</v>
      </c>
      <c r="AJ22" s="87"/>
      <c r="AK22" s="87"/>
      <c r="AL22" s="87"/>
      <c r="AM22" s="87"/>
      <c r="AN22" s="87"/>
      <c r="AO22" s="87"/>
      <c r="AP22" s="87"/>
      <c r="AQ22" s="87"/>
      <c r="AR22" s="87">
        <v>121</v>
      </c>
      <c r="AS22" s="87">
        <v>5</v>
      </c>
      <c r="AT22" s="87">
        <v>5</v>
      </c>
      <c r="AU22" s="87"/>
      <c r="AV22" s="87"/>
      <c r="AW22" s="87"/>
      <c r="AX22" s="87"/>
      <c r="AY22" s="87"/>
      <c r="AZ22" s="87"/>
      <c r="BA22" s="87"/>
      <c r="BB22" s="87"/>
      <c r="BC22" s="87"/>
      <c r="BD22" s="87" t="s">
        <v>270</v>
      </c>
      <c r="BE22" s="87"/>
      <c r="BF22" s="87">
        <v>0</v>
      </c>
      <c r="BG22" s="87">
        <v>1</v>
      </c>
      <c r="BH22" s="87">
        <v>0</v>
      </c>
      <c r="BI22" s="87">
        <v>0.2</v>
      </c>
      <c r="BJ22" s="87">
        <v>0</v>
      </c>
      <c r="BK22" s="87">
        <v>0.693689</v>
      </c>
      <c r="BL22" s="87">
        <v>0</v>
      </c>
      <c r="BM22" s="87">
        <v>0</v>
      </c>
      <c r="BN22" s="87" t="s">
        <v>1062</v>
      </c>
      <c r="BO22" s="87">
        <v>5755</v>
      </c>
      <c r="BP22" s="87">
        <v>6962</v>
      </c>
      <c r="BQ22" s="87">
        <v>73593</v>
      </c>
      <c r="BR22" s="87">
        <v>8051</v>
      </c>
      <c r="BS22" s="87"/>
      <c r="BT22" s="87" t="s">
        <v>1133</v>
      </c>
      <c r="BU22" s="87"/>
      <c r="BV22" s="87" t="s">
        <v>1245</v>
      </c>
      <c r="BW22" s="87"/>
      <c r="BX22" s="144">
        <v>40216.17890046296</v>
      </c>
      <c r="BY22" s="87" t="s">
        <v>1309</v>
      </c>
      <c r="BZ22" s="87" t="b">
        <v>0</v>
      </c>
      <c r="CA22" s="87" t="b">
        <v>0</v>
      </c>
      <c r="CB22" s="87" t="b">
        <v>0</v>
      </c>
      <c r="CC22" s="87" t="s">
        <v>914</v>
      </c>
      <c r="CD22" s="87">
        <v>1513</v>
      </c>
      <c r="CE22" s="87" t="s">
        <v>1312</v>
      </c>
      <c r="CF22" s="87" t="b">
        <v>0</v>
      </c>
      <c r="CG22" s="87" t="s">
        <v>66</v>
      </c>
      <c r="CH22" s="87">
        <v>5</v>
      </c>
      <c r="CI22" s="87"/>
      <c r="CJ22" s="87"/>
      <c r="CK22" s="87"/>
      <c r="CL22" s="87"/>
      <c r="CM22" s="87"/>
      <c r="CN22" s="87"/>
      <c r="CO22" s="87"/>
      <c r="CP22" s="87"/>
      <c r="CQ22" s="87"/>
      <c r="CR22" s="87"/>
      <c r="CS22" s="87"/>
      <c r="CT22" s="87"/>
      <c r="CU22" s="87"/>
      <c r="CV22" s="87" t="s">
        <v>271</v>
      </c>
      <c r="CW22" s="87"/>
      <c r="CX22" s="87">
        <v>3</v>
      </c>
      <c r="CY22" s="87">
        <v>0</v>
      </c>
      <c r="CZ22" s="87">
        <v>6</v>
      </c>
      <c r="DA22" s="87">
        <v>0.333333</v>
      </c>
      <c r="DB22" s="87">
        <v>0</v>
      </c>
      <c r="DC22" s="87">
        <v>1.918905</v>
      </c>
      <c r="DD22" s="87">
        <v>0</v>
      </c>
      <c r="DE22" s="87">
        <v>0</v>
      </c>
      <c r="DF22" s="87" t="s">
        <v>986</v>
      </c>
      <c r="DG22" s="87">
        <v>1263</v>
      </c>
      <c r="DH22" s="87">
        <v>698012</v>
      </c>
      <c r="DI22" s="87">
        <v>30570</v>
      </c>
      <c r="DJ22" s="87">
        <v>2298</v>
      </c>
      <c r="DK22" s="87"/>
      <c r="DL22" s="87" t="s">
        <v>1064</v>
      </c>
      <c r="DM22" s="87" t="s">
        <v>1134</v>
      </c>
      <c r="DN22" s="87" t="s">
        <v>1190</v>
      </c>
      <c r="DO22" s="87"/>
      <c r="DP22" s="144">
        <v>39842.534479166665</v>
      </c>
      <c r="DQ22" s="87" t="s">
        <v>1247</v>
      </c>
      <c r="DR22" s="87" t="b">
        <v>0</v>
      </c>
      <c r="DS22" s="87" t="b">
        <v>0</v>
      </c>
      <c r="DT22" s="87" t="b">
        <v>1</v>
      </c>
      <c r="DU22" s="87" t="s">
        <v>914</v>
      </c>
      <c r="DV22" s="87">
        <v>4096</v>
      </c>
      <c r="DW22" s="87" t="s">
        <v>1312</v>
      </c>
      <c r="DX22" s="87" t="b">
        <v>1</v>
      </c>
      <c r="DY22" s="87" t="s">
        <v>65</v>
      </c>
      <c r="DZ22" s="87">
        <v>5</v>
      </c>
      <c r="EA22" s="87"/>
      <c r="EB22" s="87"/>
      <c r="EC22" s="87"/>
      <c r="ED22" s="87"/>
      <c r="EE22" s="87"/>
      <c r="EF22" s="87"/>
      <c r="EG22" s="87"/>
      <c r="EH22" s="87"/>
      <c r="EI22" s="87"/>
      <c r="EJ22" s="87"/>
      <c r="EK22" s="87"/>
      <c r="EL22" s="87"/>
      <c r="EM22" s="87"/>
      <c r="EN22" s="87">
        <v>8</v>
      </c>
      <c r="EO22" s="87">
        <v>8</v>
      </c>
      <c r="EP22" s="87">
        <v>1</v>
      </c>
      <c r="EQ22" s="87">
        <v>1</v>
      </c>
      <c r="ER22" s="87">
        <v>-37</v>
      </c>
      <c r="ES22" s="87">
        <v>-37</v>
      </c>
    </row>
    <row r="23" spans="1:149" ht="15">
      <c r="A23" s="87" t="s">
        <v>847</v>
      </c>
      <c r="B23" s="87" t="s">
        <v>847</v>
      </c>
      <c r="C23" s="87" t="s">
        <v>270</v>
      </c>
      <c r="D23" s="87" t="s">
        <v>271</v>
      </c>
      <c r="E23" s="87" t="s">
        <v>65</v>
      </c>
      <c r="F23" s="87" t="s">
        <v>310</v>
      </c>
      <c r="G23" s="144">
        <v>43508.02814814815</v>
      </c>
      <c r="H23" s="87" t="s">
        <v>430</v>
      </c>
      <c r="I23" s="87" t="s">
        <v>449</v>
      </c>
      <c r="J23" s="87" t="s">
        <v>472</v>
      </c>
      <c r="K23" s="87" t="s">
        <v>493</v>
      </c>
      <c r="L23" s="87"/>
      <c r="M23" s="87" t="s">
        <v>586</v>
      </c>
      <c r="N23" s="144">
        <v>43508.02814814815</v>
      </c>
      <c r="O23" s="87" t="s">
        <v>713</v>
      </c>
      <c r="P23" s="87"/>
      <c r="Q23" s="87"/>
      <c r="R23" s="87" t="s">
        <v>847</v>
      </c>
      <c r="S23" s="87"/>
      <c r="T23" s="87" t="b">
        <v>0</v>
      </c>
      <c r="U23" s="87">
        <v>0</v>
      </c>
      <c r="V23" s="87"/>
      <c r="W23" s="87" t="b">
        <v>0</v>
      </c>
      <c r="X23" s="87" t="s">
        <v>914</v>
      </c>
      <c r="Y23" s="87"/>
      <c r="Z23" s="87"/>
      <c r="AA23" s="87" t="b">
        <v>0</v>
      </c>
      <c r="AB23" s="87">
        <v>0</v>
      </c>
      <c r="AC23" s="87"/>
      <c r="AD23" s="87" t="s">
        <v>928</v>
      </c>
      <c r="AE23" s="87" t="b">
        <v>0</v>
      </c>
      <c r="AF23" s="87" t="s">
        <v>847</v>
      </c>
      <c r="AG23" s="87" t="s">
        <v>196</v>
      </c>
      <c r="AH23" s="87">
        <v>0</v>
      </c>
      <c r="AI23" s="87">
        <v>0</v>
      </c>
      <c r="AJ23" s="87"/>
      <c r="AK23" s="87"/>
      <c r="AL23" s="87"/>
      <c r="AM23" s="87"/>
      <c r="AN23" s="87"/>
      <c r="AO23" s="87"/>
      <c r="AP23" s="87"/>
      <c r="AQ23" s="87"/>
      <c r="AR23" s="87">
        <v>121</v>
      </c>
      <c r="AS23" s="87">
        <v>5</v>
      </c>
      <c r="AT23" s="87">
        <v>5</v>
      </c>
      <c r="AU23" s="87"/>
      <c r="AV23" s="87"/>
      <c r="AW23" s="87"/>
      <c r="AX23" s="87"/>
      <c r="AY23" s="87"/>
      <c r="AZ23" s="87"/>
      <c r="BA23" s="87"/>
      <c r="BB23" s="87"/>
      <c r="BC23" s="87"/>
      <c r="BD23" s="87" t="s">
        <v>270</v>
      </c>
      <c r="BE23" s="87"/>
      <c r="BF23" s="87">
        <v>0</v>
      </c>
      <c r="BG23" s="87">
        <v>1</v>
      </c>
      <c r="BH23" s="87">
        <v>0</v>
      </c>
      <c r="BI23" s="87">
        <v>0.2</v>
      </c>
      <c r="BJ23" s="87">
        <v>0</v>
      </c>
      <c r="BK23" s="87">
        <v>0.693689</v>
      </c>
      <c r="BL23" s="87">
        <v>0</v>
      </c>
      <c r="BM23" s="87">
        <v>0</v>
      </c>
      <c r="BN23" s="87" t="s">
        <v>1062</v>
      </c>
      <c r="BO23" s="87">
        <v>5755</v>
      </c>
      <c r="BP23" s="87">
        <v>6962</v>
      </c>
      <c r="BQ23" s="87">
        <v>73593</v>
      </c>
      <c r="BR23" s="87">
        <v>8051</v>
      </c>
      <c r="BS23" s="87"/>
      <c r="BT23" s="87" t="s">
        <v>1133</v>
      </c>
      <c r="BU23" s="87"/>
      <c r="BV23" s="87" t="s">
        <v>1245</v>
      </c>
      <c r="BW23" s="87"/>
      <c r="BX23" s="144">
        <v>40216.17890046296</v>
      </c>
      <c r="BY23" s="87" t="s">
        <v>1309</v>
      </c>
      <c r="BZ23" s="87" t="b">
        <v>0</v>
      </c>
      <c r="CA23" s="87" t="b">
        <v>0</v>
      </c>
      <c r="CB23" s="87" t="b">
        <v>0</v>
      </c>
      <c r="CC23" s="87" t="s">
        <v>914</v>
      </c>
      <c r="CD23" s="87">
        <v>1513</v>
      </c>
      <c r="CE23" s="87" t="s">
        <v>1312</v>
      </c>
      <c r="CF23" s="87" t="b">
        <v>0</v>
      </c>
      <c r="CG23" s="87" t="s">
        <v>66</v>
      </c>
      <c r="CH23" s="87">
        <v>5</v>
      </c>
      <c r="CI23" s="87"/>
      <c r="CJ23" s="87"/>
      <c r="CK23" s="87"/>
      <c r="CL23" s="87"/>
      <c r="CM23" s="87"/>
      <c r="CN23" s="87"/>
      <c r="CO23" s="87"/>
      <c r="CP23" s="87"/>
      <c r="CQ23" s="87"/>
      <c r="CR23" s="87"/>
      <c r="CS23" s="87"/>
      <c r="CT23" s="87"/>
      <c r="CU23" s="87"/>
      <c r="CV23" s="87" t="s">
        <v>271</v>
      </c>
      <c r="CW23" s="87"/>
      <c r="CX23" s="87">
        <v>3</v>
      </c>
      <c r="CY23" s="87">
        <v>0</v>
      </c>
      <c r="CZ23" s="87">
        <v>6</v>
      </c>
      <c r="DA23" s="87">
        <v>0.333333</v>
      </c>
      <c r="DB23" s="87">
        <v>0</v>
      </c>
      <c r="DC23" s="87">
        <v>1.918905</v>
      </c>
      <c r="DD23" s="87">
        <v>0</v>
      </c>
      <c r="DE23" s="87">
        <v>0</v>
      </c>
      <c r="DF23" s="87" t="s">
        <v>986</v>
      </c>
      <c r="DG23" s="87">
        <v>1263</v>
      </c>
      <c r="DH23" s="87">
        <v>698012</v>
      </c>
      <c r="DI23" s="87">
        <v>30570</v>
      </c>
      <c r="DJ23" s="87">
        <v>2298</v>
      </c>
      <c r="DK23" s="87"/>
      <c r="DL23" s="87" t="s">
        <v>1064</v>
      </c>
      <c r="DM23" s="87" t="s">
        <v>1134</v>
      </c>
      <c r="DN23" s="87" t="s">
        <v>1190</v>
      </c>
      <c r="DO23" s="87"/>
      <c r="DP23" s="144">
        <v>39842.534479166665</v>
      </c>
      <c r="DQ23" s="87" t="s">
        <v>1247</v>
      </c>
      <c r="DR23" s="87" t="b">
        <v>0</v>
      </c>
      <c r="DS23" s="87" t="b">
        <v>0</v>
      </c>
      <c r="DT23" s="87" t="b">
        <v>1</v>
      </c>
      <c r="DU23" s="87" t="s">
        <v>914</v>
      </c>
      <c r="DV23" s="87">
        <v>4096</v>
      </c>
      <c r="DW23" s="87" t="s">
        <v>1312</v>
      </c>
      <c r="DX23" s="87" t="b">
        <v>1</v>
      </c>
      <c r="DY23" s="87" t="s">
        <v>65</v>
      </c>
      <c r="DZ23" s="87">
        <v>5</v>
      </c>
      <c r="EA23" s="87"/>
      <c r="EB23" s="87"/>
      <c r="EC23" s="87"/>
      <c r="ED23" s="87"/>
      <c r="EE23" s="87"/>
      <c r="EF23" s="87"/>
      <c r="EG23" s="87"/>
      <c r="EH23" s="87"/>
      <c r="EI23" s="87"/>
      <c r="EJ23" s="87"/>
      <c r="EK23" s="87"/>
      <c r="EL23" s="87"/>
      <c r="EM23" s="87"/>
      <c r="EN23" s="87">
        <v>9</v>
      </c>
      <c r="EO23" s="87">
        <v>9</v>
      </c>
      <c r="EP23" s="87">
        <v>1</v>
      </c>
      <c r="EQ23" s="87">
        <v>1</v>
      </c>
      <c r="ER23" s="87">
        <v>-36</v>
      </c>
      <c r="ES23" s="87">
        <v>-36</v>
      </c>
    </row>
    <row r="24" spans="1:149" ht="15">
      <c r="A24" s="87" t="s">
        <v>846</v>
      </c>
      <c r="B24" s="87" t="s">
        <v>846</v>
      </c>
      <c r="C24" s="87" t="s">
        <v>270</v>
      </c>
      <c r="D24" s="87" t="s">
        <v>271</v>
      </c>
      <c r="E24" s="87" t="s">
        <v>65</v>
      </c>
      <c r="F24" s="87" t="s">
        <v>310</v>
      </c>
      <c r="G24" s="144">
        <v>43507.063125</v>
      </c>
      <c r="H24" s="87" t="s">
        <v>429</v>
      </c>
      <c r="I24" s="87" t="s">
        <v>449</v>
      </c>
      <c r="J24" s="87" t="s">
        <v>472</v>
      </c>
      <c r="K24" s="87" t="s">
        <v>493</v>
      </c>
      <c r="L24" s="87"/>
      <c r="M24" s="87" t="s">
        <v>586</v>
      </c>
      <c r="N24" s="144">
        <v>43507.063125</v>
      </c>
      <c r="O24" s="87" t="s">
        <v>712</v>
      </c>
      <c r="P24" s="87"/>
      <c r="Q24" s="87"/>
      <c r="R24" s="87" t="s">
        <v>846</v>
      </c>
      <c r="S24" s="87"/>
      <c r="T24" s="87" t="b">
        <v>0</v>
      </c>
      <c r="U24" s="87">
        <v>0</v>
      </c>
      <c r="V24" s="87"/>
      <c r="W24" s="87" t="b">
        <v>0</v>
      </c>
      <c r="X24" s="87" t="s">
        <v>914</v>
      </c>
      <c r="Y24" s="87"/>
      <c r="Z24" s="87"/>
      <c r="AA24" s="87" t="b">
        <v>0</v>
      </c>
      <c r="AB24" s="87">
        <v>0</v>
      </c>
      <c r="AC24" s="87"/>
      <c r="AD24" s="87" t="s">
        <v>928</v>
      </c>
      <c r="AE24" s="87" t="b">
        <v>0</v>
      </c>
      <c r="AF24" s="87" t="s">
        <v>846</v>
      </c>
      <c r="AG24" s="87" t="s">
        <v>196</v>
      </c>
      <c r="AH24" s="87">
        <v>0</v>
      </c>
      <c r="AI24" s="87">
        <v>0</v>
      </c>
      <c r="AJ24" s="87"/>
      <c r="AK24" s="87"/>
      <c r="AL24" s="87"/>
      <c r="AM24" s="87"/>
      <c r="AN24" s="87"/>
      <c r="AO24" s="87"/>
      <c r="AP24" s="87"/>
      <c r="AQ24" s="87"/>
      <c r="AR24" s="87">
        <v>121</v>
      </c>
      <c r="AS24" s="87">
        <v>5</v>
      </c>
      <c r="AT24" s="87">
        <v>5</v>
      </c>
      <c r="AU24" s="87"/>
      <c r="AV24" s="87"/>
      <c r="AW24" s="87"/>
      <c r="AX24" s="87"/>
      <c r="AY24" s="87"/>
      <c r="AZ24" s="87"/>
      <c r="BA24" s="87"/>
      <c r="BB24" s="87"/>
      <c r="BC24" s="87"/>
      <c r="BD24" s="87" t="s">
        <v>270</v>
      </c>
      <c r="BE24" s="87"/>
      <c r="BF24" s="87">
        <v>0</v>
      </c>
      <c r="BG24" s="87">
        <v>1</v>
      </c>
      <c r="BH24" s="87">
        <v>0</v>
      </c>
      <c r="BI24" s="87">
        <v>0.2</v>
      </c>
      <c r="BJ24" s="87">
        <v>0</v>
      </c>
      <c r="BK24" s="87">
        <v>0.693689</v>
      </c>
      <c r="BL24" s="87">
        <v>0</v>
      </c>
      <c r="BM24" s="87">
        <v>0</v>
      </c>
      <c r="BN24" s="87" t="s">
        <v>1062</v>
      </c>
      <c r="BO24" s="87">
        <v>5755</v>
      </c>
      <c r="BP24" s="87">
        <v>6962</v>
      </c>
      <c r="BQ24" s="87">
        <v>73593</v>
      </c>
      <c r="BR24" s="87">
        <v>8051</v>
      </c>
      <c r="BS24" s="87"/>
      <c r="BT24" s="87" t="s">
        <v>1133</v>
      </c>
      <c r="BU24" s="87"/>
      <c r="BV24" s="87" t="s">
        <v>1245</v>
      </c>
      <c r="BW24" s="87"/>
      <c r="BX24" s="144">
        <v>40216.17890046296</v>
      </c>
      <c r="BY24" s="87" t="s">
        <v>1309</v>
      </c>
      <c r="BZ24" s="87" t="b">
        <v>0</v>
      </c>
      <c r="CA24" s="87" t="b">
        <v>0</v>
      </c>
      <c r="CB24" s="87" t="b">
        <v>0</v>
      </c>
      <c r="CC24" s="87" t="s">
        <v>914</v>
      </c>
      <c r="CD24" s="87">
        <v>1513</v>
      </c>
      <c r="CE24" s="87" t="s">
        <v>1312</v>
      </c>
      <c r="CF24" s="87" t="b">
        <v>0</v>
      </c>
      <c r="CG24" s="87" t="s">
        <v>66</v>
      </c>
      <c r="CH24" s="87">
        <v>5</v>
      </c>
      <c r="CI24" s="87"/>
      <c r="CJ24" s="87"/>
      <c r="CK24" s="87"/>
      <c r="CL24" s="87"/>
      <c r="CM24" s="87"/>
      <c r="CN24" s="87"/>
      <c r="CO24" s="87"/>
      <c r="CP24" s="87"/>
      <c r="CQ24" s="87"/>
      <c r="CR24" s="87"/>
      <c r="CS24" s="87"/>
      <c r="CT24" s="87"/>
      <c r="CU24" s="87"/>
      <c r="CV24" s="87" t="s">
        <v>271</v>
      </c>
      <c r="CW24" s="87"/>
      <c r="CX24" s="87">
        <v>3</v>
      </c>
      <c r="CY24" s="87">
        <v>0</v>
      </c>
      <c r="CZ24" s="87">
        <v>6</v>
      </c>
      <c r="DA24" s="87">
        <v>0.333333</v>
      </c>
      <c r="DB24" s="87">
        <v>0</v>
      </c>
      <c r="DC24" s="87">
        <v>1.918905</v>
      </c>
      <c r="DD24" s="87">
        <v>0</v>
      </c>
      <c r="DE24" s="87">
        <v>0</v>
      </c>
      <c r="DF24" s="87" t="s">
        <v>986</v>
      </c>
      <c r="DG24" s="87">
        <v>1263</v>
      </c>
      <c r="DH24" s="87">
        <v>698012</v>
      </c>
      <c r="DI24" s="87">
        <v>30570</v>
      </c>
      <c r="DJ24" s="87">
        <v>2298</v>
      </c>
      <c r="DK24" s="87"/>
      <c r="DL24" s="87" t="s">
        <v>1064</v>
      </c>
      <c r="DM24" s="87" t="s">
        <v>1134</v>
      </c>
      <c r="DN24" s="87" t="s">
        <v>1190</v>
      </c>
      <c r="DO24" s="87"/>
      <c r="DP24" s="144">
        <v>39842.534479166665</v>
      </c>
      <c r="DQ24" s="87" t="s">
        <v>1247</v>
      </c>
      <c r="DR24" s="87" t="b">
        <v>0</v>
      </c>
      <c r="DS24" s="87" t="b">
        <v>0</v>
      </c>
      <c r="DT24" s="87" t="b">
        <v>1</v>
      </c>
      <c r="DU24" s="87" t="s">
        <v>914</v>
      </c>
      <c r="DV24" s="87">
        <v>4096</v>
      </c>
      <c r="DW24" s="87" t="s">
        <v>1312</v>
      </c>
      <c r="DX24" s="87" t="b">
        <v>1</v>
      </c>
      <c r="DY24" s="87" t="s">
        <v>65</v>
      </c>
      <c r="DZ24" s="87">
        <v>5</v>
      </c>
      <c r="EA24" s="87"/>
      <c r="EB24" s="87"/>
      <c r="EC24" s="87"/>
      <c r="ED24" s="87"/>
      <c r="EE24" s="87"/>
      <c r="EF24" s="87"/>
      <c r="EG24" s="87"/>
      <c r="EH24" s="87"/>
      <c r="EI24" s="87"/>
      <c r="EJ24" s="87"/>
      <c r="EK24" s="87"/>
      <c r="EL24" s="87"/>
      <c r="EM24" s="87"/>
      <c r="EN24" s="87">
        <v>10</v>
      </c>
      <c r="EO24" s="87">
        <v>10</v>
      </c>
      <c r="EP24" s="87">
        <v>1</v>
      </c>
      <c r="EQ24" s="87">
        <v>1</v>
      </c>
      <c r="ER24" s="87">
        <v>-35</v>
      </c>
      <c r="ES24" s="87">
        <v>-35</v>
      </c>
    </row>
    <row r="25" spans="1:149" ht="15">
      <c r="A25" s="87" t="s">
        <v>845</v>
      </c>
      <c r="B25" s="87" t="s">
        <v>845</v>
      </c>
      <c r="C25" s="87" t="s">
        <v>270</v>
      </c>
      <c r="D25" s="87" t="s">
        <v>271</v>
      </c>
      <c r="E25" s="87" t="s">
        <v>65</v>
      </c>
      <c r="F25" s="87" t="s">
        <v>310</v>
      </c>
      <c r="G25" s="144">
        <v>43506.84774305556</v>
      </c>
      <c r="H25" s="87" t="s">
        <v>428</v>
      </c>
      <c r="I25" s="87" t="s">
        <v>449</v>
      </c>
      <c r="J25" s="87" t="s">
        <v>472</v>
      </c>
      <c r="K25" s="87" t="s">
        <v>529</v>
      </c>
      <c r="L25" s="87"/>
      <c r="M25" s="87" t="s">
        <v>586</v>
      </c>
      <c r="N25" s="144">
        <v>43506.84774305556</v>
      </c>
      <c r="O25" s="87" t="s">
        <v>711</v>
      </c>
      <c r="P25" s="87"/>
      <c r="Q25" s="87"/>
      <c r="R25" s="87" t="s">
        <v>845</v>
      </c>
      <c r="S25" s="87"/>
      <c r="T25" s="87" t="b">
        <v>0</v>
      </c>
      <c r="U25" s="87">
        <v>0</v>
      </c>
      <c r="V25" s="87"/>
      <c r="W25" s="87" t="b">
        <v>0</v>
      </c>
      <c r="X25" s="87" t="s">
        <v>914</v>
      </c>
      <c r="Y25" s="87"/>
      <c r="Z25" s="87"/>
      <c r="AA25" s="87" t="b">
        <v>0</v>
      </c>
      <c r="AB25" s="87">
        <v>0</v>
      </c>
      <c r="AC25" s="87"/>
      <c r="AD25" s="87" t="s">
        <v>928</v>
      </c>
      <c r="AE25" s="87" t="b">
        <v>0</v>
      </c>
      <c r="AF25" s="87" t="s">
        <v>845</v>
      </c>
      <c r="AG25" s="87" t="s">
        <v>196</v>
      </c>
      <c r="AH25" s="87">
        <v>0</v>
      </c>
      <c r="AI25" s="87">
        <v>0</v>
      </c>
      <c r="AJ25" s="87"/>
      <c r="AK25" s="87"/>
      <c r="AL25" s="87"/>
      <c r="AM25" s="87"/>
      <c r="AN25" s="87"/>
      <c r="AO25" s="87"/>
      <c r="AP25" s="87"/>
      <c r="AQ25" s="87"/>
      <c r="AR25" s="87">
        <v>121</v>
      </c>
      <c r="AS25" s="87">
        <v>5</v>
      </c>
      <c r="AT25" s="87">
        <v>5</v>
      </c>
      <c r="AU25" s="87"/>
      <c r="AV25" s="87"/>
      <c r="AW25" s="87"/>
      <c r="AX25" s="87"/>
      <c r="AY25" s="87"/>
      <c r="AZ25" s="87"/>
      <c r="BA25" s="87"/>
      <c r="BB25" s="87"/>
      <c r="BC25" s="87"/>
      <c r="BD25" s="87" t="s">
        <v>270</v>
      </c>
      <c r="BE25" s="87"/>
      <c r="BF25" s="87">
        <v>0</v>
      </c>
      <c r="BG25" s="87">
        <v>1</v>
      </c>
      <c r="BH25" s="87">
        <v>0</v>
      </c>
      <c r="BI25" s="87">
        <v>0.2</v>
      </c>
      <c r="BJ25" s="87">
        <v>0</v>
      </c>
      <c r="BK25" s="87">
        <v>0.693689</v>
      </c>
      <c r="BL25" s="87">
        <v>0</v>
      </c>
      <c r="BM25" s="87">
        <v>0</v>
      </c>
      <c r="BN25" s="87" t="s">
        <v>1062</v>
      </c>
      <c r="BO25" s="87">
        <v>5755</v>
      </c>
      <c r="BP25" s="87">
        <v>6962</v>
      </c>
      <c r="BQ25" s="87">
        <v>73593</v>
      </c>
      <c r="BR25" s="87">
        <v>8051</v>
      </c>
      <c r="BS25" s="87"/>
      <c r="BT25" s="87" t="s">
        <v>1133</v>
      </c>
      <c r="BU25" s="87"/>
      <c r="BV25" s="87" t="s">
        <v>1245</v>
      </c>
      <c r="BW25" s="87"/>
      <c r="BX25" s="144">
        <v>40216.17890046296</v>
      </c>
      <c r="BY25" s="87" t="s">
        <v>1309</v>
      </c>
      <c r="BZ25" s="87" t="b">
        <v>0</v>
      </c>
      <c r="CA25" s="87" t="b">
        <v>0</v>
      </c>
      <c r="CB25" s="87" t="b">
        <v>0</v>
      </c>
      <c r="CC25" s="87" t="s">
        <v>914</v>
      </c>
      <c r="CD25" s="87">
        <v>1513</v>
      </c>
      <c r="CE25" s="87" t="s">
        <v>1312</v>
      </c>
      <c r="CF25" s="87" t="b">
        <v>0</v>
      </c>
      <c r="CG25" s="87" t="s">
        <v>66</v>
      </c>
      <c r="CH25" s="87">
        <v>5</v>
      </c>
      <c r="CI25" s="87"/>
      <c r="CJ25" s="87"/>
      <c r="CK25" s="87"/>
      <c r="CL25" s="87"/>
      <c r="CM25" s="87"/>
      <c r="CN25" s="87"/>
      <c r="CO25" s="87"/>
      <c r="CP25" s="87"/>
      <c r="CQ25" s="87"/>
      <c r="CR25" s="87"/>
      <c r="CS25" s="87"/>
      <c r="CT25" s="87"/>
      <c r="CU25" s="87"/>
      <c r="CV25" s="87" t="s">
        <v>271</v>
      </c>
      <c r="CW25" s="87"/>
      <c r="CX25" s="87">
        <v>3</v>
      </c>
      <c r="CY25" s="87">
        <v>0</v>
      </c>
      <c r="CZ25" s="87">
        <v>6</v>
      </c>
      <c r="DA25" s="87">
        <v>0.333333</v>
      </c>
      <c r="DB25" s="87">
        <v>0</v>
      </c>
      <c r="DC25" s="87">
        <v>1.918905</v>
      </c>
      <c r="DD25" s="87">
        <v>0</v>
      </c>
      <c r="DE25" s="87">
        <v>0</v>
      </c>
      <c r="DF25" s="87" t="s">
        <v>986</v>
      </c>
      <c r="DG25" s="87">
        <v>1263</v>
      </c>
      <c r="DH25" s="87">
        <v>698012</v>
      </c>
      <c r="DI25" s="87">
        <v>30570</v>
      </c>
      <c r="DJ25" s="87">
        <v>2298</v>
      </c>
      <c r="DK25" s="87"/>
      <c r="DL25" s="87" t="s">
        <v>1064</v>
      </c>
      <c r="DM25" s="87" t="s">
        <v>1134</v>
      </c>
      <c r="DN25" s="87" t="s">
        <v>1190</v>
      </c>
      <c r="DO25" s="87"/>
      <c r="DP25" s="144">
        <v>39842.534479166665</v>
      </c>
      <c r="DQ25" s="87" t="s">
        <v>1247</v>
      </c>
      <c r="DR25" s="87" t="b">
        <v>0</v>
      </c>
      <c r="DS25" s="87" t="b">
        <v>0</v>
      </c>
      <c r="DT25" s="87" t="b">
        <v>1</v>
      </c>
      <c r="DU25" s="87" t="s">
        <v>914</v>
      </c>
      <c r="DV25" s="87">
        <v>4096</v>
      </c>
      <c r="DW25" s="87" t="s">
        <v>1312</v>
      </c>
      <c r="DX25" s="87" t="b">
        <v>1</v>
      </c>
      <c r="DY25" s="87" t="s">
        <v>65</v>
      </c>
      <c r="DZ25" s="87">
        <v>5</v>
      </c>
      <c r="EA25" s="87"/>
      <c r="EB25" s="87"/>
      <c r="EC25" s="87"/>
      <c r="ED25" s="87"/>
      <c r="EE25" s="87"/>
      <c r="EF25" s="87"/>
      <c r="EG25" s="87"/>
      <c r="EH25" s="87"/>
      <c r="EI25" s="87"/>
      <c r="EJ25" s="87"/>
      <c r="EK25" s="87"/>
      <c r="EL25" s="87"/>
      <c r="EM25" s="87"/>
      <c r="EN25" s="87">
        <v>11</v>
      </c>
      <c r="EO25" s="87">
        <v>11</v>
      </c>
      <c r="EP25" s="87">
        <v>1</v>
      </c>
      <c r="EQ25" s="87">
        <v>1</v>
      </c>
      <c r="ER25" s="87">
        <v>-34</v>
      </c>
      <c r="ES25" s="87">
        <v>-34</v>
      </c>
    </row>
    <row r="26" spans="1:149" ht="15">
      <c r="A26" s="87" t="s">
        <v>844</v>
      </c>
      <c r="B26" s="87" t="s">
        <v>844</v>
      </c>
      <c r="C26" s="87" t="s">
        <v>270</v>
      </c>
      <c r="D26" s="87" t="s">
        <v>271</v>
      </c>
      <c r="E26" s="87" t="s">
        <v>65</v>
      </c>
      <c r="F26" s="87" t="s">
        <v>310</v>
      </c>
      <c r="G26" s="144">
        <v>43506.82606481481</v>
      </c>
      <c r="H26" s="87" t="s">
        <v>427</v>
      </c>
      <c r="I26" s="87" t="s">
        <v>449</v>
      </c>
      <c r="J26" s="87" t="s">
        <v>472</v>
      </c>
      <c r="K26" s="87" t="s">
        <v>493</v>
      </c>
      <c r="L26" s="87"/>
      <c r="M26" s="87" t="s">
        <v>586</v>
      </c>
      <c r="N26" s="144">
        <v>43506.82606481481</v>
      </c>
      <c r="O26" s="87" t="s">
        <v>710</v>
      </c>
      <c r="P26" s="87"/>
      <c r="Q26" s="87"/>
      <c r="R26" s="87" t="s">
        <v>844</v>
      </c>
      <c r="S26" s="87"/>
      <c r="T26" s="87" t="b">
        <v>0</v>
      </c>
      <c r="U26" s="87">
        <v>0</v>
      </c>
      <c r="V26" s="87"/>
      <c r="W26" s="87" t="b">
        <v>0</v>
      </c>
      <c r="X26" s="87" t="s">
        <v>914</v>
      </c>
      <c r="Y26" s="87"/>
      <c r="Z26" s="87"/>
      <c r="AA26" s="87" t="b">
        <v>0</v>
      </c>
      <c r="AB26" s="87">
        <v>0</v>
      </c>
      <c r="AC26" s="87"/>
      <c r="AD26" s="87" t="s">
        <v>928</v>
      </c>
      <c r="AE26" s="87" t="b">
        <v>0</v>
      </c>
      <c r="AF26" s="87" t="s">
        <v>844</v>
      </c>
      <c r="AG26" s="87" t="s">
        <v>196</v>
      </c>
      <c r="AH26" s="87">
        <v>0</v>
      </c>
      <c r="AI26" s="87">
        <v>0</v>
      </c>
      <c r="AJ26" s="87"/>
      <c r="AK26" s="87"/>
      <c r="AL26" s="87"/>
      <c r="AM26" s="87"/>
      <c r="AN26" s="87"/>
      <c r="AO26" s="87"/>
      <c r="AP26" s="87"/>
      <c r="AQ26" s="87"/>
      <c r="AR26" s="87">
        <v>121</v>
      </c>
      <c r="AS26" s="87">
        <v>5</v>
      </c>
      <c r="AT26" s="87">
        <v>5</v>
      </c>
      <c r="AU26" s="87"/>
      <c r="AV26" s="87"/>
      <c r="AW26" s="87"/>
      <c r="AX26" s="87"/>
      <c r="AY26" s="87"/>
      <c r="AZ26" s="87"/>
      <c r="BA26" s="87"/>
      <c r="BB26" s="87"/>
      <c r="BC26" s="87"/>
      <c r="BD26" s="87" t="s">
        <v>270</v>
      </c>
      <c r="BE26" s="87"/>
      <c r="BF26" s="87">
        <v>0</v>
      </c>
      <c r="BG26" s="87">
        <v>1</v>
      </c>
      <c r="BH26" s="87">
        <v>0</v>
      </c>
      <c r="BI26" s="87">
        <v>0.2</v>
      </c>
      <c r="BJ26" s="87">
        <v>0</v>
      </c>
      <c r="BK26" s="87">
        <v>0.693689</v>
      </c>
      <c r="BL26" s="87">
        <v>0</v>
      </c>
      <c r="BM26" s="87">
        <v>0</v>
      </c>
      <c r="BN26" s="87" t="s">
        <v>1062</v>
      </c>
      <c r="BO26" s="87">
        <v>5755</v>
      </c>
      <c r="BP26" s="87">
        <v>6962</v>
      </c>
      <c r="BQ26" s="87">
        <v>73593</v>
      </c>
      <c r="BR26" s="87">
        <v>8051</v>
      </c>
      <c r="BS26" s="87"/>
      <c r="BT26" s="87" t="s">
        <v>1133</v>
      </c>
      <c r="BU26" s="87"/>
      <c r="BV26" s="87" t="s">
        <v>1245</v>
      </c>
      <c r="BW26" s="87"/>
      <c r="BX26" s="144">
        <v>40216.17890046296</v>
      </c>
      <c r="BY26" s="87" t="s">
        <v>1309</v>
      </c>
      <c r="BZ26" s="87" t="b">
        <v>0</v>
      </c>
      <c r="CA26" s="87" t="b">
        <v>0</v>
      </c>
      <c r="CB26" s="87" t="b">
        <v>0</v>
      </c>
      <c r="CC26" s="87" t="s">
        <v>914</v>
      </c>
      <c r="CD26" s="87">
        <v>1513</v>
      </c>
      <c r="CE26" s="87" t="s">
        <v>1312</v>
      </c>
      <c r="CF26" s="87" t="b">
        <v>0</v>
      </c>
      <c r="CG26" s="87" t="s">
        <v>66</v>
      </c>
      <c r="CH26" s="87">
        <v>5</v>
      </c>
      <c r="CI26" s="87"/>
      <c r="CJ26" s="87"/>
      <c r="CK26" s="87"/>
      <c r="CL26" s="87"/>
      <c r="CM26" s="87"/>
      <c r="CN26" s="87"/>
      <c r="CO26" s="87"/>
      <c r="CP26" s="87"/>
      <c r="CQ26" s="87"/>
      <c r="CR26" s="87"/>
      <c r="CS26" s="87"/>
      <c r="CT26" s="87"/>
      <c r="CU26" s="87"/>
      <c r="CV26" s="87" t="s">
        <v>271</v>
      </c>
      <c r="CW26" s="87"/>
      <c r="CX26" s="87">
        <v>3</v>
      </c>
      <c r="CY26" s="87">
        <v>0</v>
      </c>
      <c r="CZ26" s="87">
        <v>6</v>
      </c>
      <c r="DA26" s="87">
        <v>0.333333</v>
      </c>
      <c r="DB26" s="87">
        <v>0</v>
      </c>
      <c r="DC26" s="87">
        <v>1.918905</v>
      </c>
      <c r="DD26" s="87">
        <v>0</v>
      </c>
      <c r="DE26" s="87">
        <v>0</v>
      </c>
      <c r="DF26" s="87" t="s">
        <v>986</v>
      </c>
      <c r="DG26" s="87">
        <v>1263</v>
      </c>
      <c r="DH26" s="87">
        <v>698012</v>
      </c>
      <c r="DI26" s="87">
        <v>30570</v>
      </c>
      <c r="DJ26" s="87">
        <v>2298</v>
      </c>
      <c r="DK26" s="87"/>
      <c r="DL26" s="87" t="s">
        <v>1064</v>
      </c>
      <c r="DM26" s="87" t="s">
        <v>1134</v>
      </c>
      <c r="DN26" s="87" t="s">
        <v>1190</v>
      </c>
      <c r="DO26" s="87"/>
      <c r="DP26" s="144">
        <v>39842.534479166665</v>
      </c>
      <c r="DQ26" s="87" t="s">
        <v>1247</v>
      </c>
      <c r="DR26" s="87" t="b">
        <v>0</v>
      </c>
      <c r="DS26" s="87" t="b">
        <v>0</v>
      </c>
      <c r="DT26" s="87" t="b">
        <v>1</v>
      </c>
      <c r="DU26" s="87" t="s">
        <v>914</v>
      </c>
      <c r="DV26" s="87">
        <v>4096</v>
      </c>
      <c r="DW26" s="87" t="s">
        <v>1312</v>
      </c>
      <c r="DX26" s="87" t="b">
        <v>1</v>
      </c>
      <c r="DY26" s="87" t="s">
        <v>65</v>
      </c>
      <c r="DZ26" s="87">
        <v>5</v>
      </c>
      <c r="EA26" s="87"/>
      <c r="EB26" s="87"/>
      <c r="EC26" s="87"/>
      <c r="ED26" s="87"/>
      <c r="EE26" s="87"/>
      <c r="EF26" s="87"/>
      <c r="EG26" s="87"/>
      <c r="EH26" s="87"/>
      <c r="EI26" s="87"/>
      <c r="EJ26" s="87"/>
      <c r="EK26" s="87"/>
      <c r="EL26" s="87"/>
      <c r="EM26" s="87"/>
      <c r="EN26" s="87">
        <v>12</v>
      </c>
      <c r="EO26" s="87">
        <v>12</v>
      </c>
      <c r="EP26" s="87">
        <v>1</v>
      </c>
      <c r="EQ26" s="87">
        <v>1</v>
      </c>
      <c r="ER26" s="87">
        <v>-33</v>
      </c>
      <c r="ES26" s="87">
        <v>-33</v>
      </c>
    </row>
    <row r="27" spans="1:149" ht="15">
      <c r="A27" s="87" t="s">
        <v>843</v>
      </c>
      <c r="B27" s="87" t="s">
        <v>843</v>
      </c>
      <c r="C27" s="87" t="s">
        <v>269</v>
      </c>
      <c r="D27" s="87" t="s">
        <v>269</v>
      </c>
      <c r="E27" s="87" t="s">
        <v>65</v>
      </c>
      <c r="F27" s="87" t="s">
        <v>196</v>
      </c>
      <c r="G27" s="144">
        <v>43515.833333333336</v>
      </c>
      <c r="H27" s="87" t="s">
        <v>426</v>
      </c>
      <c r="I27" s="87"/>
      <c r="J27" s="87"/>
      <c r="K27" s="87" t="s">
        <v>528</v>
      </c>
      <c r="L27" s="87"/>
      <c r="M27" s="87" t="s">
        <v>585</v>
      </c>
      <c r="N27" s="144">
        <v>43515.833333333336</v>
      </c>
      <c r="O27" s="87" t="s">
        <v>709</v>
      </c>
      <c r="P27" s="87"/>
      <c r="Q27" s="87"/>
      <c r="R27" s="87" t="s">
        <v>843</v>
      </c>
      <c r="S27" s="87"/>
      <c r="T27" s="87" t="b">
        <v>0</v>
      </c>
      <c r="U27" s="87">
        <v>0</v>
      </c>
      <c r="V27" s="87"/>
      <c r="W27" s="87" t="b">
        <v>0</v>
      </c>
      <c r="X27" s="87" t="s">
        <v>920</v>
      </c>
      <c r="Y27" s="87"/>
      <c r="Z27" s="87"/>
      <c r="AA27" s="87" t="b">
        <v>0</v>
      </c>
      <c r="AB27" s="87">
        <v>0</v>
      </c>
      <c r="AC27" s="87"/>
      <c r="AD27" s="87" t="s">
        <v>934</v>
      </c>
      <c r="AE27" s="87" t="b">
        <v>0</v>
      </c>
      <c r="AF27" s="87" t="s">
        <v>843</v>
      </c>
      <c r="AG27" s="87" t="s">
        <v>196</v>
      </c>
      <c r="AH27" s="87">
        <v>0</v>
      </c>
      <c r="AI27" s="87">
        <v>0</v>
      </c>
      <c r="AJ27" s="87"/>
      <c r="AK27" s="87"/>
      <c r="AL27" s="87"/>
      <c r="AM27" s="87"/>
      <c r="AN27" s="87"/>
      <c r="AO27" s="87"/>
      <c r="AP27" s="87"/>
      <c r="AQ27" s="87"/>
      <c r="AR27" s="87">
        <v>25</v>
      </c>
      <c r="AS27" s="87">
        <v>7</v>
      </c>
      <c r="AT27" s="87">
        <v>7</v>
      </c>
      <c r="AU27" s="87"/>
      <c r="AV27" s="87"/>
      <c r="AW27" s="87"/>
      <c r="AX27" s="87"/>
      <c r="AY27" s="87"/>
      <c r="AZ27" s="87"/>
      <c r="BA27" s="87"/>
      <c r="BB27" s="87"/>
      <c r="BC27" s="87"/>
      <c r="BD27" s="87" t="s">
        <v>269</v>
      </c>
      <c r="BE27" s="87"/>
      <c r="BF27" s="87">
        <v>1</v>
      </c>
      <c r="BG27" s="87">
        <v>1</v>
      </c>
      <c r="BH27" s="87">
        <v>0</v>
      </c>
      <c r="BI27" s="87">
        <v>0</v>
      </c>
      <c r="BJ27" s="87">
        <v>0</v>
      </c>
      <c r="BK27" s="87">
        <v>0.999993</v>
      </c>
      <c r="BL27" s="87">
        <v>0</v>
      </c>
      <c r="BM27" s="87" t="s">
        <v>1516</v>
      </c>
      <c r="BN27" s="87" t="s">
        <v>1061</v>
      </c>
      <c r="BO27" s="87">
        <v>2931</v>
      </c>
      <c r="BP27" s="87">
        <v>4096</v>
      </c>
      <c r="BQ27" s="87">
        <v>10549</v>
      </c>
      <c r="BR27" s="87">
        <v>570</v>
      </c>
      <c r="BS27" s="87"/>
      <c r="BT27" s="87" t="s">
        <v>1132</v>
      </c>
      <c r="BU27" s="87" t="s">
        <v>1188</v>
      </c>
      <c r="BV27" s="87" t="s">
        <v>1244</v>
      </c>
      <c r="BW27" s="87"/>
      <c r="BX27" s="144">
        <v>41010.57405092593</v>
      </c>
      <c r="BY27" s="87" t="s">
        <v>1308</v>
      </c>
      <c r="BZ27" s="87" t="b">
        <v>0</v>
      </c>
      <c r="CA27" s="87" t="b">
        <v>0</v>
      </c>
      <c r="CB27" s="87" t="b">
        <v>1</v>
      </c>
      <c r="CC27" s="87" t="s">
        <v>920</v>
      </c>
      <c r="CD27" s="87">
        <v>29</v>
      </c>
      <c r="CE27" s="87" t="s">
        <v>1312</v>
      </c>
      <c r="CF27" s="87" t="b">
        <v>0</v>
      </c>
      <c r="CG27" s="87" t="s">
        <v>66</v>
      </c>
      <c r="CH27" s="87">
        <v>7</v>
      </c>
      <c r="CI27" s="87"/>
      <c r="CJ27" s="87"/>
      <c r="CK27" s="87"/>
      <c r="CL27" s="87"/>
      <c r="CM27" s="87"/>
      <c r="CN27" s="87"/>
      <c r="CO27" s="87"/>
      <c r="CP27" s="87"/>
      <c r="CQ27" s="87"/>
      <c r="CR27" s="87"/>
      <c r="CS27" s="87"/>
      <c r="CT27" s="87"/>
      <c r="CU27" s="87"/>
      <c r="CV27" s="87" t="s">
        <v>269</v>
      </c>
      <c r="CW27" s="87"/>
      <c r="CX27" s="87">
        <v>1</v>
      </c>
      <c r="CY27" s="87">
        <v>1</v>
      </c>
      <c r="CZ27" s="87">
        <v>0</v>
      </c>
      <c r="DA27" s="87">
        <v>0</v>
      </c>
      <c r="DB27" s="87">
        <v>0</v>
      </c>
      <c r="DC27" s="87">
        <v>0.999993</v>
      </c>
      <c r="DD27" s="87">
        <v>0</v>
      </c>
      <c r="DE27" s="87" t="s">
        <v>1516</v>
      </c>
      <c r="DF27" s="87" t="s">
        <v>1061</v>
      </c>
      <c r="DG27" s="87">
        <v>2931</v>
      </c>
      <c r="DH27" s="87">
        <v>4096</v>
      </c>
      <c r="DI27" s="87">
        <v>10549</v>
      </c>
      <c r="DJ27" s="87">
        <v>570</v>
      </c>
      <c r="DK27" s="87"/>
      <c r="DL27" s="87" t="s">
        <v>1132</v>
      </c>
      <c r="DM27" s="87" t="s">
        <v>1188</v>
      </c>
      <c r="DN27" s="87" t="s">
        <v>1244</v>
      </c>
      <c r="DO27" s="87"/>
      <c r="DP27" s="144">
        <v>41010.57405092593</v>
      </c>
      <c r="DQ27" s="87" t="s">
        <v>1308</v>
      </c>
      <c r="DR27" s="87" t="b">
        <v>0</v>
      </c>
      <c r="DS27" s="87" t="b">
        <v>0</v>
      </c>
      <c r="DT27" s="87" t="b">
        <v>1</v>
      </c>
      <c r="DU27" s="87" t="s">
        <v>920</v>
      </c>
      <c r="DV27" s="87">
        <v>29</v>
      </c>
      <c r="DW27" s="87" t="s">
        <v>1312</v>
      </c>
      <c r="DX27" s="87" t="b">
        <v>0</v>
      </c>
      <c r="DY27" s="87" t="s">
        <v>66</v>
      </c>
      <c r="DZ27" s="87">
        <v>7</v>
      </c>
      <c r="EA27" s="87"/>
      <c r="EB27" s="87"/>
      <c r="EC27" s="87"/>
      <c r="ED27" s="87"/>
      <c r="EE27" s="87"/>
      <c r="EF27" s="87"/>
      <c r="EG27" s="87"/>
      <c r="EH27" s="87"/>
      <c r="EI27" s="87"/>
      <c r="EJ27" s="87"/>
      <c r="EK27" s="87"/>
      <c r="EL27" s="87"/>
      <c r="EM27" s="87"/>
      <c r="EN27" s="87">
        <v>13</v>
      </c>
      <c r="EO27" s="87">
        <v>13</v>
      </c>
      <c r="EP27" s="87">
        <v>1</v>
      </c>
      <c r="EQ27" s="87">
        <v>1</v>
      </c>
      <c r="ER27" s="87">
        <v>-32</v>
      </c>
      <c r="ES27" s="87">
        <v>-32</v>
      </c>
    </row>
    <row r="28" spans="1:149" ht="15">
      <c r="A28" s="87" t="s">
        <v>842</v>
      </c>
      <c r="B28" s="87" t="s">
        <v>842</v>
      </c>
      <c r="C28" s="87" t="s">
        <v>269</v>
      </c>
      <c r="D28" s="87" t="s">
        <v>269</v>
      </c>
      <c r="E28" s="87" t="s">
        <v>65</v>
      </c>
      <c r="F28" s="87" t="s">
        <v>196</v>
      </c>
      <c r="G28" s="144">
        <v>43515.768159722225</v>
      </c>
      <c r="H28" s="87" t="s">
        <v>425</v>
      </c>
      <c r="I28" s="87"/>
      <c r="J28" s="87"/>
      <c r="K28" s="87" t="s">
        <v>493</v>
      </c>
      <c r="L28" s="87"/>
      <c r="M28" s="87" t="s">
        <v>585</v>
      </c>
      <c r="N28" s="144">
        <v>43515.768159722225</v>
      </c>
      <c r="O28" s="87" t="s">
        <v>708</v>
      </c>
      <c r="P28" s="87"/>
      <c r="Q28" s="87"/>
      <c r="R28" s="87" t="s">
        <v>842</v>
      </c>
      <c r="S28" s="87"/>
      <c r="T28" s="87" t="b">
        <v>0</v>
      </c>
      <c r="U28" s="87">
        <v>1</v>
      </c>
      <c r="V28" s="87"/>
      <c r="W28" s="87" t="b">
        <v>0</v>
      </c>
      <c r="X28" s="87" t="s">
        <v>920</v>
      </c>
      <c r="Y28" s="87"/>
      <c r="Z28" s="87"/>
      <c r="AA28" s="87" t="b">
        <v>0</v>
      </c>
      <c r="AB28" s="87">
        <v>1</v>
      </c>
      <c r="AC28" s="87"/>
      <c r="AD28" s="87" t="s">
        <v>928</v>
      </c>
      <c r="AE28" s="87" t="b">
        <v>0</v>
      </c>
      <c r="AF28" s="87" t="s">
        <v>842</v>
      </c>
      <c r="AG28" s="87" t="s">
        <v>196</v>
      </c>
      <c r="AH28" s="87">
        <v>0</v>
      </c>
      <c r="AI28" s="87">
        <v>0</v>
      </c>
      <c r="AJ28" s="87"/>
      <c r="AK28" s="87"/>
      <c r="AL28" s="87"/>
      <c r="AM28" s="87"/>
      <c r="AN28" s="87"/>
      <c r="AO28" s="87"/>
      <c r="AP28" s="87"/>
      <c r="AQ28" s="87"/>
      <c r="AR28" s="87">
        <v>25</v>
      </c>
      <c r="AS28" s="87">
        <v>7</v>
      </c>
      <c r="AT28" s="87">
        <v>7</v>
      </c>
      <c r="AU28" s="87"/>
      <c r="AV28" s="87"/>
      <c r="AW28" s="87"/>
      <c r="AX28" s="87"/>
      <c r="AY28" s="87"/>
      <c r="AZ28" s="87"/>
      <c r="BA28" s="87"/>
      <c r="BB28" s="87"/>
      <c r="BC28" s="87"/>
      <c r="BD28" s="87" t="s">
        <v>269</v>
      </c>
      <c r="BE28" s="87"/>
      <c r="BF28" s="87">
        <v>1</v>
      </c>
      <c r="BG28" s="87">
        <v>1</v>
      </c>
      <c r="BH28" s="87">
        <v>0</v>
      </c>
      <c r="BI28" s="87">
        <v>0</v>
      </c>
      <c r="BJ28" s="87">
        <v>0</v>
      </c>
      <c r="BK28" s="87">
        <v>0.999993</v>
      </c>
      <c r="BL28" s="87">
        <v>0</v>
      </c>
      <c r="BM28" s="87" t="s">
        <v>1516</v>
      </c>
      <c r="BN28" s="87" t="s">
        <v>1061</v>
      </c>
      <c r="BO28" s="87">
        <v>2931</v>
      </c>
      <c r="BP28" s="87">
        <v>4096</v>
      </c>
      <c r="BQ28" s="87">
        <v>10549</v>
      </c>
      <c r="BR28" s="87">
        <v>570</v>
      </c>
      <c r="BS28" s="87"/>
      <c r="BT28" s="87" t="s">
        <v>1132</v>
      </c>
      <c r="BU28" s="87" t="s">
        <v>1188</v>
      </c>
      <c r="BV28" s="87" t="s">
        <v>1244</v>
      </c>
      <c r="BW28" s="87"/>
      <c r="BX28" s="144">
        <v>41010.57405092593</v>
      </c>
      <c r="BY28" s="87" t="s">
        <v>1308</v>
      </c>
      <c r="BZ28" s="87" t="b">
        <v>0</v>
      </c>
      <c r="CA28" s="87" t="b">
        <v>0</v>
      </c>
      <c r="CB28" s="87" t="b">
        <v>1</v>
      </c>
      <c r="CC28" s="87" t="s">
        <v>920</v>
      </c>
      <c r="CD28" s="87">
        <v>29</v>
      </c>
      <c r="CE28" s="87" t="s">
        <v>1312</v>
      </c>
      <c r="CF28" s="87" t="b">
        <v>0</v>
      </c>
      <c r="CG28" s="87" t="s">
        <v>66</v>
      </c>
      <c r="CH28" s="87">
        <v>7</v>
      </c>
      <c r="CI28" s="87"/>
      <c r="CJ28" s="87"/>
      <c r="CK28" s="87"/>
      <c r="CL28" s="87"/>
      <c r="CM28" s="87"/>
      <c r="CN28" s="87"/>
      <c r="CO28" s="87"/>
      <c r="CP28" s="87"/>
      <c r="CQ28" s="87"/>
      <c r="CR28" s="87"/>
      <c r="CS28" s="87"/>
      <c r="CT28" s="87"/>
      <c r="CU28" s="87"/>
      <c r="CV28" s="87" t="s">
        <v>269</v>
      </c>
      <c r="CW28" s="87"/>
      <c r="CX28" s="87">
        <v>1</v>
      </c>
      <c r="CY28" s="87">
        <v>1</v>
      </c>
      <c r="CZ28" s="87">
        <v>0</v>
      </c>
      <c r="DA28" s="87">
        <v>0</v>
      </c>
      <c r="DB28" s="87">
        <v>0</v>
      </c>
      <c r="DC28" s="87">
        <v>0.999993</v>
      </c>
      <c r="DD28" s="87">
        <v>0</v>
      </c>
      <c r="DE28" s="87" t="s">
        <v>1516</v>
      </c>
      <c r="DF28" s="87" t="s">
        <v>1061</v>
      </c>
      <c r="DG28" s="87">
        <v>2931</v>
      </c>
      <c r="DH28" s="87">
        <v>4096</v>
      </c>
      <c r="DI28" s="87">
        <v>10549</v>
      </c>
      <c r="DJ28" s="87">
        <v>570</v>
      </c>
      <c r="DK28" s="87"/>
      <c r="DL28" s="87" t="s">
        <v>1132</v>
      </c>
      <c r="DM28" s="87" t="s">
        <v>1188</v>
      </c>
      <c r="DN28" s="87" t="s">
        <v>1244</v>
      </c>
      <c r="DO28" s="87"/>
      <c r="DP28" s="144">
        <v>41010.57405092593</v>
      </c>
      <c r="DQ28" s="87" t="s">
        <v>1308</v>
      </c>
      <c r="DR28" s="87" t="b">
        <v>0</v>
      </c>
      <c r="DS28" s="87" t="b">
        <v>0</v>
      </c>
      <c r="DT28" s="87" t="b">
        <v>1</v>
      </c>
      <c r="DU28" s="87" t="s">
        <v>920</v>
      </c>
      <c r="DV28" s="87">
        <v>29</v>
      </c>
      <c r="DW28" s="87" t="s">
        <v>1312</v>
      </c>
      <c r="DX28" s="87" t="b">
        <v>0</v>
      </c>
      <c r="DY28" s="87" t="s">
        <v>66</v>
      </c>
      <c r="DZ28" s="87">
        <v>7</v>
      </c>
      <c r="EA28" s="87"/>
      <c r="EB28" s="87"/>
      <c r="EC28" s="87"/>
      <c r="ED28" s="87"/>
      <c r="EE28" s="87"/>
      <c r="EF28" s="87"/>
      <c r="EG28" s="87"/>
      <c r="EH28" s="87"/>
      <c r="EI28" s="87"/>
      <c r="EJ28" s="87"/>
      <c r="EK28" s="87"/>
      <c r="EL28" s="87"/>
      <c r="EM28" s="87"/>
      <c r="EN28" s="87">
        <v>14</v>
      </c>
      <c r="EO28" s="87">
        <v>14</v>
      </c>
      <c r="EP28" s="87">
        <v>1</v>
      </c>
      <c r="EQ28" s="87">
        <v>1</v>
      </c>
      <c r="ER28" s="87">
        <v>-31</v>
      </c>
      <c r="ES28" s="87">
        <v>-31</v>
      </c>
    </row>
    <row r="29" spans="1:149" ht="15">
      <c r="A29" s="87" t="s">
        <v>841</v>
      </c>
      <c r="B29" s="87" t="s">
        <v>841</v>
      </c>
      <c r="C29" s="87" t="s">
        <v>269</v>
      </c>
      <c r="D29" s="87" t="s">
        <v>269</v>
      </c>
      <c r="E29" s="87" t="s">
        <v>65</v>
      </c>
      <c r="F29" s="87" t="s">
        <v>196</v>
      </c>
      <c r="G29" s="144">
        <v>43510.75</v>
      </c>
      <c r="H29" s="87" t="s">
        <v>424</v>
      </c>
      <c r="I29" s="87"/>
      <c r="J29" s="87"/>
      <c r="K29" s="87" t="s">
        <v>527</v>
      </c>
      <c r="L29" s="87" t="s">
        <v>553</v>
      </c>
      <c r="M29" s="87" t="s">
        <v>553</v>
      </c>
      <c r="N29" s="144">
        <v>43510.75</v>
      </c>
      <c r="O29" s="87" t="s">
        <v>707</v>
      </c>
      <c r="P29" s="87"/>
      <c r="Q29" s="87"/>
      <c r="R29" s="87" t="s">
        <v>841</v>
      </c>
      <c r="S29" s="87"/>
      <c r="T29" s="87" t="b">
        <v>0</v>
      </c>
      <c r="U29" s="87">
        <v>0</v>
      </c>
      <c r="V29" s="87"/>
      <c r="W29" s="87" t="b">
        <v>0</v>
      </c>
      <c r="X29" s="87" t="s">
        <v>920</v>
      </c>
      <c r="Y29" s="87"/>
      <c r="Z29" s="87"/>
      <c r="AA29" s="87" t="b">
        <v>0</v>
      </c>
      <c r="AB29" s="87">
        <v>0</v>
      </c>
      <c r="AC29" s="87"/>
      <c r="AD29" s="87" t="s">
        <v>934</v>
      </c>
      <c r="AE29" s="87" t="b">
        <v>0</v>
      </c>
      <c r="AF29" s="87" t="s">
        <v>841</v>
      </c>
      <c r="AG29" s="87" t="s">
        <v>196</v>
      </c>
      <c r="AH29" s="87">
        <v>0</v>
      </c>
      <c r="AI29" s="87">
        <v>0</v>
      </c>
      <c r="AJ29" s="87"/>
      <c r="AK29" s="87"/>
      <c r="AL29" s="87"/>
      <c r="AM29" s="87"/>
      <c r="AN29" s="87"/>
      <c r="AO29" s="87"/>
      <c r="AP29" s="87"/>
      <c r="AQ29" s="87"/>
      <c r="AR29" s="87">
        <v>25</v>
      </c>
      <c r="AS29" s="87">
        <v>7</v>
      </c>
      <c r="AT29" s="87">
        <v>7</v>
      </c>
      <c r="AU29" s="87"/>
      <c r="AV29" s="87"/>
      <c r="AW29" s="87"/>
      <c r="AX29" s="87"/>
      <c r="AY29" s="87"/>
      <c r="AZ29" s="87"/>
      <c r="BA29" s="87"/>
      <c r="BB29" s="87"/>
      <c r="BC29" s="87"/>
      <c r="BD29" s="87" t="s">
        <v>269</v>
      </c>
      <c r="BE29" s="87"/>
      <c r="BF29" s="87">
        <v>1</v>
      </c>
      <c r="BG29" s="87">
        <v>1</v>
      </c>
      <c r="BH29" s="87">
        <v>0</v>
      </c>
      <c r="BI29" s="87">
        <v>0</v>
      </c>
      <c r="BJ29" s="87">
        <v>0</v>
      </c>
      <c r="BK29" s="87">
        <v>0.999993</v>
      </c>
      <c r="BL29" s="87">
        <v>0</v>
      </c>
      <c r="BM29" s="87" t="s">
        <v>1516</v>
      </c>
      <c r="BN29" s="87" t="s">
        <v>1061</v>
      </c>
      <c r="BO29" s="87">
        <v>2931</v>
      </c>
      <c r="BP29" s="87">
        <v>4096</v>
      </c>
      <c r="BQ29" s="87">
        <v>10549</v>
      </c>
      <c r="BR29" s="87">
        <v>570</v>
      </c>
      <c r="BS29" s="87"/>
      <c r="BT29" s="87" t="s">
        <v>1132</v>
      </c>
      <c r="BU29" s="87" t="s">
        <v>1188</v>
      </c>
      <c r="BV29" s="87" t="s">
        <v>1244</v>
      </c>
      <c r="BW29" s="87"/>
      <c r="BX29" s="144">
        <v>41010.57405092593</v>
      </c>
      <c r="BY29" s="87" t="s">
        <v>1308</v>
      </c>
      <c r="BZ29" s="87" t="b">
        <v>0</v>
      </c>
      <c r="CA29" s="87" t="b">
        <v>0</v>
      </c>
      <c r="CB29" s="87" t="b">
        <v>1</v>
      </c>
      <c r="CC29" s="87" t="s">
        <v>920</v>
      </c>
      <c r="CD29" s="87">
        <v>29</v>
      </c>
      <c r="CE29" s="87" t="s">
        <v>1312</v>
      </c>
      <c r="CF29" s="87" t="b">
        <v>0</v>
      </c>
      <c r="CG29" s="87" t="s">
        <v>66</v>
      </c>
      <c r="CH29" s="87">
        <v>7</v>
      </c>
      <c r="CI29" s="87"/>
      <c r="CJ29" s="87"/>
      <c r="CK29" s="87"/>
      <c r="CL29" s="87"/>
      <c r="CM29" s="87"/>
      <c r="CN29" s="87"/>
      <c r="CO29" s="87"/>
      <c r="CP29" s="87"/>
      <c r="CQ29" s="87"/>
      <c r="CR29" s="87"/>
      <c r="CS29" s="87"/>
      <c r="CT29" s="87"/>
      <c r="CU29" s="87"/>
      <c r="CV29" s="87" t="s">
        <v>269</v>
      </c>
      <c r="CW29" s="87"/>
      <c r="CX29" s="87">
        <v>1</v>
      </c>
      <c r="CY29" s="87">
        <v>1</v>
      </c>
      <c r="CZ29" s="87">
        <v>0</v>
      </c>
      <c r="DA29" s="87">
        <v>0</v>
      </c>
      <c r="DB29" s="87">
        <v>0</v>
      </c>
      <c r="DC29" s="87">
        <v>0.999993</v>
      </c>
      <c r="DD29" s="87">
        <v>0</v>
      </c>
      <c r="DE29" s="87" t="s">
        <v>1516</v>
      </c>
      <c r="DF29" s="87" t="s">
        <v>1061</v>
      </c>
      <c r="DG29" s="87">
        <v>2931</v>
      </c>
      <c r="DH29" s="87">
        <v>4096</v>
      </c>
      <c r="DI29" s="87">
        <v>10549</v>
      </c>
      <c r="DJ29" s="87">
        <v>570</v>
      </c>
      <c r="DK29" s="87"/>
      <c r="DL29" s="87" t="s">
        <v>1132</v>
      </c>
      <c r="DM29" s="87" t="s">
        <v>1188</v>
      </c>
      <c r="DN29" s="87" t="s">
        <v>1244</v>
      </c>
      <c r="DO29" s="87"/>
      <c r="DP29" s="144">
        <v>41010.57405092593</v>
      </c>
      <c r="DQ29" s="87" t="s">
        <v>1308</v>
      </c>
      <c r="DR29" s="87" t="b">
        <v>0</v>
      </c>
      <c r="DS29" s="87" t="b">
        <v>0</v>
      </c>
      <c r="DT29" s="87" t="b">
        <v>1</v>
      </c>
      <c r="DU29" s="87" t="s">
        <v>920</v>
      </c>
      <c r="DV29" s="87">
        <v>29</v>
      </c>
      <c r="DW29" s="87" t="s">
        <v>1312</v>
      </c>
      <c r="DX29" s="87" t="b">
        <v>0</v>
      </c>
      <c r="DY29" s="87" t="s">
        <v>66</v>
      </c>
      <c r="DZ29" s="87">
        <v>7</v>
      </c>
      <c r="EA29" s="87"/>
      <c r="EB29" s="87"/>
      <c r="EC29" s="87"/>
      <c r="ED29" s="87"/>
      <c r="EE29" s="87"/>
      <c r="EF29" s="87"/>
      <c r="EG29" s="87"/>
      <c r="EH29" s="87"/>
      <c r="EI29" s="87"/>
      <c r="EJ29" s="87"/>
      <c r="EK29" s="87"/>
      <c r="EL29" s="87"/>
      <c r="EM29" s="87"/>
      <c r="EN29" s="87">
        <v>15</v>
      </c>
      <c r="EO29" s="87">
        <v>15</v>
      </c>
      <c r="EP29" s="87">
        <v>1</v>
      </c>
      <c r="EQ29" s="87">
        <v>1</v>
      </c>
      <c r="ER29" s="87">
        <v>-30</v>
      </c>
      <c r="ES29" s="87">
        <v>-30</v>
      </c>
    </row>
    <row r="30" spans="1:149" ht="15">
      <c r="A30" s="87" t="s">
        <v>840</v>
      </c>
      <c r="B30" s="87" t="s">
        <v>840</v>
      </c>
      <c r="C30" s="87" t="s">
        <v>269</v>
      </c>
      <c r="D30" s="87" t="s">
        <v>269</v>
      </c>
      <c r="E30" s="87" t="s">
        <v>65</v>
      </c>
      <c r="F30" s="87" t="s">
        <v>196</v>
      </c>
      <c r="G30" s="144">
        <v>43508.75</v>
      </c>
      <c r="H30" s="87" t="s">
        <v>423</v>
      </c>
      <c r="I30" s="87" t="s">
        <v>469</v>
      </c>
      <c r="J30" s="87" t="s">
        <v>492</v>
      </c>
      <c r="K30" s="87" t="s">
        <v>526</v>
      </c>
      <c r="L30" s="87" t="s">
        <v>552</v>
      </c>
      <c r="M30" s="87" t="s">
        <v>552</v>
      </c>
      <c r="N30" s="144">
        <v>43508.75</v>
      </c>
      <c r="O30" s="87" t="s">
        <v>706</v>
      </c>
      <c r="P30" s="87"/>
      <c r="Q30" s="87"/>
      <c r="R30" s="87" t="s">
        <v>840</v>
      </c>
      <c r="S30" s="87"/>
      <c r="T30" s="87" t="b">
        <v>0</v>
      </c>
      <c r="U30" s="87">
        <v>1</v>
      </c>
      <c r="V30" s="87"/>
      <c r="W30" s="87" t="b">
        <v>0</v>
      </c>
      <c r="X30" s="87" t="s">
        <v>920</v>
      </c>
      <c r="Y30" s="87"/>
      <c r="Z30" s="87"/>
      <c r="AA30" s="87" t="b">
        <v>0</v>
      </c>
      <c r="AB30" s="87">
        <v>0</v>
      </c>
      <c r="AC30" s="87"/>
      <c r="AD30" s="87" t="s">
        <v>934</v>
      </c>
      <c r="AE30" s="87" t="b">
        <v>0</v>
      </c>
      <c r="AF30" s="87" t="s">
        <v>840</v>
      </c>
      <c r="AG30" s="87" t="s">
        <v>196</v>
      </c>
      <c r="AH30" s="87">
        <v>0</v>
      </c>
      <c r="AI30" s="87">
        <v>0</v>
      </c>
      <c r="AJ30" s="87"/>
      <c r="AK30" s="87"/>
      <c r="AL30" s="87"/>
      <c r="AM30" s="87"/>
      <c r="AN30" s="87"/>
      <c r="AO30" s="87"/>
      <c r="AP30" s="87"/>
      <c r="AQ30" s="87"/>
      <c r="AR30" s="87">
        <v>25</v>
      </c>
      <c r="AS30" s="87">
        <v>7</v>
      </c>
      <c r="AT30" s="87">
        <v>7</v>
      </c>
      <c r="AU30" s="87"/>
      <c r="AV30" s="87"/>
      <c r="AW30" s="87"/>
      <c r="AX30" s="87"/>
      <c r="AY30" s="87"/>
      <c r="AZ30" s="87"/>
      <c r="BA30" s="87"/>
      <c r="BB30" s="87"/>
      <c r="BC30" s="87"/>
      <c r="BD30" s="87" t="s">
        <v>269</v>
      </c>
      <c r="BE30" s="87"/>
      <c r="BF30" s="87">
        <v>1</v>
      </c>
      <c r="BG30" s="87">
        <v>1</v>
      </c>
      <c r="BH30" s="87">
        <v>0</v>
      </c>
      <c r="BI30" s="87">
        <v>0</v>
      </c>
      <c r="BJ30" s="87">
        <v>0</v>
      </c>
      <c r="BK30" s="87">
        <v>0.999993</v>
      </c>
      <c r="BL30" s="87">
        <v>0</v>
      </c>
      <c r="BM30" s="87" t="s">
        <v>1516</v>
      </c>
      <c r="BN30" s="87" t="s">
        <v>1061</v>
      </c>
      <c r="BO30" s="87">
        <v>2931</v>
      </c>
      <c r="BP30" s="87">
        <v>4096</v>
      </c>
      <c r="BQ30" s="87">
        <v>10549</v>
      </c>
      <c r="BR30" s="87">
        <v>570</v>
      </c>
      <c r="BS30" s="87"/>
      <c r="BT30" s="87" t="s">
        <v>1132</v>
      </c>
      <c r="BU30" s="87" t="s">
        <v>1188</v>
      </c>
      <c r="BV30" s="87" t="s">
        <v>1244</v>
      </c>
      <c r="BW30" s="87"/>
      <c r="BX30" s="144">
        <v>41010.57405092593</v>
      </c>
      <c r="BY30" s="87" t="s">
        <v>1308</v>
      </c>
      <c r="BZ30" s="87" t="b">
        <v>0</v>
      </c>
      <c r="CA30" s="87" t="b">
        <v>0</v>
      </c>
      <c r="CB30" s="87" t="b">
        <v>1</v>
      </c>
      <c r="CC30" s="87" t="s">
        <v>920</v>
      </c>
      <c r="CD30" s="87">
        <v>29</v>
      </c>
      <c r="CE30" s="87" t="s">
        <v>1312</v>
      </c>
      <c r="CF30" s="87" t="b">
        <v>0</v>
      </c>
      <c r="CG30" s="87" t="s">
        <v>66</v>
      </c>
      <c r="CH30" s="87">
        <v>7</v>
      </c>
      <c r="CI30" s="87"/>
      <c r="CJ30" s="87"/>
      <c r="CK30" s="87"/>
      <c r="CL30" s="87"/>
      <c r="CM30" s="87"/>
      <c r="CN30" s="87"/>
      <c r="CO30" s="87"/>
      <c r="CP30" s="87"/>
      <c r="CQ30" s="87"/>
      <c r="CR30" s="87"/>
      <c r="CS30" s="87"/>
      <c r="CT30" s="87"/>
      <c r="CU30" s="87"/>
      <c r="CV30" s="87" t="s">
        <v>269</v>
      </c>
      <c r="CW30" s="87"/>
      <c r="CX30" s="87">
        <v>1</v>
      </c>
      <c r="CY30" s="87">
        <v>1</v>
      </c>
      <c r="CZ30" s="87">
        <v>0</v>
      </c>
      <c r="DA30" s="87">
        <v>0</v>
      </c>
      <c r="DB30" s="87">
        <v>0</v>
      </c>
      <c r="DC30" s="87">
        <v>0.999993</v>
      </c>
      <c r="DD30" s="87">
        <v>0</v>
      </c>
      <c r="DE30" s="87" t="s">
        <v>1516</v>
      </c>
      <c r="DF30" s="87" t="s">
        <v>1061</v>
      </c>
      <c r="DG30" s="87">
        <v>2931</v>
      </c>
      <c r="DH30" s="87">
        <v>4096</v>
      </c>
      <c r="DI30" s="87">
        <v>10549</v>
      </c>
      <c r="DJ30" s="87">
        <v>570</v>
      </c>
      <c r="DK30" s="87"/>
      <c r="DL30" s="87" t="s">
        <v>1132</v>
      </c>
      <c r="DM30" s="87" t="s">
        <v>1188</v>
      </c>
      <c r="DN30" s="87" t="s">
        <v>1244</v>
      </c>
      <c r="DO30" s="87"/>
      <c r="DP30" s="144">
        <v>41010.57405092593</v>
      </c>
      <c r="DQ30" s="87" t="s">
        <v>1308</v>
      </c>
      <c r="DR30" s="87" t="b">
        <v>0</v>
      </c>
      <c r="DS30" s="87" t="b">
        <v>0</v>
      </c>
      <c r="DT30" s="87" t="b">
        <v>1</v>
      </c>
      <c r="DU30" s="87" t="s">
        <v>920</v>
      </c>
      <c r="DV30" s="87">
        <v>29</v>
      </c>
      <c r="DW30" s="87" t="s">
        <v>1312</v>
      </c>
      <c r="DX30" s="87" t="b">
        <v>0</v>
      </c>
      <c r="DY30" s="87" t="s">
        <v>66</v>
      </c>
      <c r="DZ30" s="87">
        <v>7</v>
      </c>
      <c r="EA30" s="87"/>
      <c r="EB30" s="87"/>
      <c r="EC30" s="87"/>
      <c r="ED30" s="87"/>
      <c r="EE30" s="87"/>
      <c r="EF30" s="87"/>
      <c r="EG30" s="87"/>
      <c r="EH30" s="87"/>
      <c r="EI30" s="87"/>
      <c r="EJ30" s="87"/>
      <c r="EK30" s="87"/>
      <c r="EL30" s="87"/>
      <c r="EM30" s="87"/>
      <c r="EN30" s="87">
        <v>16</v>
      </c>
      <c r="EO30" s="87">
        <v>16</v>
      </c>
      <c r="EP30" s="87">
        <v>1</v>
      </c>
      <c r="EQ30" s="87">
        <v>1</v>
      </c>
      <c r="ER30" s="87">
        <v>-29</v>
      </c>
      <c r="ES30" s="87">
        <v>-29</v>
      </c>
    </row>
    <row r="31" spans="1:149" ht="15">
      <c r="A31" s="87" t="s">
        <v>839</v>
      </c>
      <c r="B31" s="87" t="s">
        <v>839</v>
      </c>
      <c r="C31" s="87" t="s">
        <v>269</v>
      </c>
      <c r="D31" s="87" t="s">
        <v>269</v>
      </c>
      <c r="E31" s="87" t="s">
        <v>65</v>
      </c>
      <c r="F31" s="87" t="s">
        <v>196</v>
      </c>
      <c r="G31" s="144">
        <v>43507.50001157408</v>
      </c>
      <c r="H31" s="87" t="s">
        <v>422</v>
      </c>
      <c r="I31" s="87"/>
      <c r="J31" s="87"/>
      <c r="K31" s="87" t="s">
        <v>493</v>
      </c>
      <c r="L31" s="87" t="s">
        <v>551</v>
      </c>
      <c r="M31" s="87" t="s">
        <v>551</v>
      </c>
      <c r="N31" s="144">
        <v>43507.50001157408</v>
      </c>
      <c r="O31" s="87" t="s">
        <v>705</v>
      </c>
      <c r="P31" s="87"/>
      <c r="Q31" s="87"/>
      <c r="R31" s="87" t="s">
        <v>839</v>
      </c>
      <c r="S31" s="87"/>
      <c r="T31" s="87" t="b">
        <v>0</v>
      </c>
      <c r="U31" s="87">
        <v>0</v>
      </c>
      <c r="V31" s="87"/>
      <c r="W31" s="87" t="b">
        <v>0</v>
      </c>
      <c r="X31" s="87" t="s">
        <v>920</v>
      </c>
      <c r="Y31" s="87"/>
      <c r="Z31" s="87"/>
      <c r="AA31" s="87" t="b">
        <v>0</v>
      </c>
      <c r="AB31" s="87">
        <v>0</v>
      </c>
      <c r="AC31" s="87"/>
      <c r="AD31" s="87" t="s">
        <v>934</v>
      </c>
      <c r="AE31" s="87" t="b">
        <v>0</v>
      </c>
      <c r="AF31" s="87" t="s">
        <v>839</v>
      </c>
      <c r="AG31" s="87" t="s">
        <v>196</v>
      </c>
      <c r="AH31" s="87">
        <v>0</v>
      </c>
      <c r="AI31" s="87">
        <v>0</v>
      </c>
      <c r="AJ31" s="87"/>
      <c r="AK31" s="87"/>
      <c r="AL31" s="87"/>
      <c r="AM31" s="87"/>
      <c r="AN31" s="87"/>
      <c r="AO31" s="87"/>
      <c r="AP31" s="87"/>
      <c r="AQ31" s="87"/>
      <c r="AR31" s="87">
        <v>25</v>
      </c>
      <c r="AS31" s="87">
        <v>7</v>
      </c>
      <c r="AT31" s="87">
        <v>7</v>
      </c>
      <c r="AU31" s="87"/>
      <c r="AV31" s="87"/>
      <c r="AW31" s="87"/>
      <c r="AX31" s="87"/>
      <c r="AY31" s="87"/>
      <c r="AZ31" s="87"/>
      <c r="BA31" s="87"/>
      <c r="BB31" s="87"/>
      <c r="BC31" s="87"/>
      <c r="BD31" s="87" t="s">
        <v>269</v>
      </c>
      <c r="BE31" s="87"/>
      <c r="BF31" s="87">
        <v>1</v>
      </c>
      <c r="BG31" s="87">
        <v>1</v>
      </c>
      <c r="BH31" s="87">
        <v>0</v>
      </c>
      <c r="BI31" s="87">
        <v>0</v>
      </c>
      <c r="BJ31" s="87">
        <v>0</v>
      </c>
      <c r="BK31" s="87">
        <v>0.999993</v>
      </c>
      <c r="BL31" s="87">
        <v>0</v>
      </c>
      <c r="BM31" s="87" t="s">
        <v>1516</v>
      </c>
      <c r="BN31" s="87" t="s">
        <v>1061</v>
      </c>
      <c r="BO31" s="87">
        <v>2931</v>
      </c>
      <c r="BP31" s="87">
        <v>4096</v>
      </c>
      <c r="BQ31" s="87">
        <v>10549</v>
      </c>
      <c r="BR31" s="87">
        <v>570</v>
      </c>
      <c r="BS31" s="87"/>
      <c r="BT31" s="87" t="s">
        <v>1132</v>
      </c>
      <c r="BU31" s="87" t="s">
        <v>1188</v>
      </c>
      <c r="BV31" s="87" t="s">
        <v>1244</v>
      </c>
      <c r="BW31" s="87"/>
      <c r="BX31" s="144">
        <v>41010.57405092593</v>
      </c>
      <c r="BY31" s="87" t="s">
        <v>1308</v>
      </c>
      <c r="BZ31" s="87" t="b">
        <v>0</v>
      </c>
      <c r="CA31" s="87" t="b">
        <v>0</v>
      </c>
      <c r="CB31" s="87" t="b">
        <v>1</v>
      </c>
      <c r="CC31" s="87" t="s">
        <v>920</v>
      </c>
      <c r="CD31" s="87">
        <v>29</v>
      </c>
      <c r="CE31" s="87" t="s">
        <v>1312</v>
      </c>
      <c r="CF31" s="87" t="b">
        <v>0</v>
      </c>
      <c r="CG31" s="87" t="s">
        <v>66</v>
      </c>
      <c r="CH31" s="87">
        <v>7</v>
      </c>
      <c r="CI31" s="87"/>
      <c r="CJ31" s="87"/>
      <c r="CK31" s="87"/>
      <c r="CL31" s="87"/>
      <c r="CM31" s="87"/>
      <c r="CN31" s="87"/>
      <c r="CO31" s="87"/>
      <c r="CP31" s="87"/>
      <c r="CQ31" s="87"/>
      <c r="CR31" s="87"/>
      <c r="CS31" s="87"/>
      <c r="CT31" s="87"/>
      <c r="CU31" s="87"/>
      <c r="CV31" s="87" t="s">
        <v>269</v>
      </c>
      <c r="CW31" s="87"/>
      <c r="CX31" s="87">
        <v>1</v>
      </c>
      <c r="CY31" s="87">
        <v>1</v>
      </c>
      <c r="CZ31" s="87">
        <v>0</v>
      </c>
      <c r="DA31" s="87">
        <v>0</v>
      </c>
      <c r="DB31" s="87">
        <v>0</v>
      </c>
      <c r="DC31" s="87">
        <v>0.999993</v>
      </c>
      <c r="DD31" s="87">
        <v>0</v>
      </c>
      <c r="DE31" s="87" t="s">
        <v>1516</v>
      </c>
      <c r="DF31" s="87" t="s">
        <v>1061</v>
      </c>
      <c r="DG31" s="87">
        <v>2931</v>
      </c>
      <c r="DH31" s="87">
        <v>4096</v>
      </c>
      <c r="DI31" s="87">
        <v>10549</v>
      </c>
      <c r="DJ31" s="87">
        <v>570</v>
      </c>
      <c r="DK31" s="87"/>
      <c r="DL31" s="87" t="s">
        <v>1132</v>
      </c>
      <c r="DM31" s="87" t="s">
        <v>1188</v>
      </c>
      <c r="DN31" s="87" t="s">
        <v>1244</v>
      </c>
      <c r="DO31" s="87"/>
      <c r="DP31" s="144">
        <v>41010.57405092593</v>
      </c>
      <c r="DQ31" s="87" t="s">
        <v>1308</v>
      </c>
      <c r="DR31" s="87" t="b">
        <v>0</v>
      </c>
      <c r="DS31" s="87" t="b">
        <v>0</v>
      </c>
      <c r="DT31" s="87" t="b">
        <v>1</v>
      </c>
      <c r="DU31" s="87" t="s">
        <v>920</v>
      </c>
      <c r="DV31" s="87">
        <v>29</v>
      </c>
      <c r="DW31" s="87" t="s">
        <v>1312</v>
      </c>
      <c r="DX31" s="87" t="b">
        <v>0</v>
      </c>
      <c r="DY31" s="87" t="s">
        <v>66</v>
      </c>
      <c r="DZ31" s="87">
        <v>7</v>
      </c>
      <c r="EA31" s="87"/>
      <c r="EB31" s="87"/>
      <c r="EC31" s="87"/>
      <c r="ED31" s="87"/>
      <c r="EE31" s="87"/>
      <c r="EF31" s="87"/>
      <c r="EG31" s="87"/>
      <c r="EH31" s="87"/>
      <c r="EI31" s="87"/>
      <c r="EJ31" s="87"/>
      <c r="EK31" s="87"/>
      <c r="EL31" s="87"/>
      <c r="EM31" s="87"/>
      <c r="EN31" s="87">
        <v>17</v>
      </c>
      <c r="EO31" s="87">
        <v>17</v>
      </c>
      <c r="EP31" s="87">
        <v>1</v>
      </c>
      <c r="EQ31" s="87">
        <v>1</v>
      </c>
      <c r="ER31" s="87">
        <v>-28</v>
      </c>
      <c r="ES31" s="87">
        <v>-28</v>
      </c>
    </row>
    <row r="32" spans="1:149" ht="15">
      <c r="A32" s="87" t="s">
        <v>878</v>
      </c>
      <c r="B32" s="87" t="s">
        <v>878</v>
      </c>
      <c r="C32" s="87" t="s">
        <v>268</v>
      </c>
      <c r="D32" s="87" t="s">
        <v>268</v>
      </c>
      <c r="E32" s="87"/>
      <c r="F32" s="87" t="s">
        <v>196</v>
      </c>
      <c r="G32" s="144">
        <v>43515.02407407408</v>
      </c>
      <c r="H32" s="87" t="s">
        <v>1578</v>
      </c>
      <c r="I32" s="87"/>
      <c r="J32" s="87"/>
      <c r="K32" s="87" t="s">
        <v>1603</v>
      </c>
      <c r="L32" s="87"/>
      <c r="M32" s="87" t="s">
        <v>584</v>
      </c>
      <c r="N32" s="144">
        <v>43515.02407407408</v>
      </c>
      <c r="O32" s="87" t="s">
        <v>1627</v>
      </c>
      <c r="P32" s="87"/>
      <c r="Q32" s="87"/>
      <c r="R32" s="87" t="s">
        <v>878</v>
      </c>
      <c r="S32" s="87"/>
      <c r="T32" s="87" t="b">
        <v>0</v>
      </c>
      <c r="U32" s="87">
        <v>1</v>
      </c>
      <c r="V32" s="87"/>
      <c r="W32" s="87" t="b">
        <v>0</v>
      </c>
      <c r="X32" s="87" t="s">
        <v>914</v>
      </c>
      <c r="Y32" s="87"/>
      <c r="Z32" s="87"/>
      <c r="AA32" s="87" t="b">
        <v>0</v>
      </c>
      <c r="AB32" s="87">
        <v>0</v>
      </c>
      <c r="AC32" s="87"/>
      <c r="AD32" s="87" t="s">
        <v>929</v>
      </c>
      <c r="AE32" s="87" t="b">
        <v>0</v>
      </c>
      <c r="AF32" s="87" t="s">
        <v>878</v>
      </c>
      <c r="AG32" s="87" t="s">
        <v>1656</v>
      </c>
      <c r="AH32" s="87">
        <v>0</v>
      </c>
      <c r="AI32" s="87">
        <v>0</v>
      </c>
      <c r="AJ32" s="87" t="s">
        <v>1658</v>
      </c>
      <c r="AK32" s="87" t="s">
        <v>942</v>
      </c>
      <c r="AL32" s="87" t="s">
        <v>944</v>
      </c>
      <c r="AM32" s="87" t="s">
        <v>1661</v>
      </c>
      <c r="AN32" s="87" t="s">
        <v>1664</v>
      </c>
      <c r="AO32" s="87" t="s">
        <v>1667</v>
      </c>
      <c r="AP32" s="87" t="s">
        <v>959</v>
      </c>
      <c r="AQ32" s="87" t="s">
        <v>1670</v>
      </c>
      <c r="AR32" s="87">
        <v>1</v>
      </c>
      <c r="AS32" s="87">
        <v>1</v>
      </c>
      <c r="AT32" s="87">
        <v>1</v>
      </c>
      <c r="AU32" s="87"/>
      <c r="AV32" s="87"/>
      <c r="AW32" s="87"/>
      <c r="AX32" s="87"/>
      <c r="AY32" s="87"/>
      <c r="AZ32" s="87"/>
      <c r="BA32" s="87"/>
      <c r="BB32" s="87"/>
      <c r="BC32" s="87"/>
      <c r="BD32" s="87" t="s">
        <v>268</v>
      </c>
      <c r="BE32" s="87"/>
      <c r="BF32" s="87">
        <v>1</v>
      </c>
      <c r="BG32" s="87">
        <v>1</v>
      </c>
      <c r="BH32" s="87">
        <v>0</v>
      </c>
      <c r="BI32" s="87">
        <v>0.007463</v>
      </c>
      <c r="BJ32" s="87">
        <v>0.018647</v>
      </c>
      <c r="BK32" s="87">
        <v>0.460654</v>
      </c>
      <c r="BL32" s="87">
        <v>0</v>
      </c>
      <c r="BM32" s="87">
        <v>1</v>
      </c>
      <c r="BN32" s="87" t="s">
        <v>1060</v>
      </c>
      <c r="BO32" s="87">
        <v>480</v>
      </c>
      <c r="BP32" s="87">
        <v>504</v>
      </c>
      <c r="BQ32" s="87">
        <v>556</v>
      </c>
      <c r="BR32" s="87">
        <v>527</v>
      </c>
      <c r="BS32" s="87"/>
      <c r="BT32" s="87" t="s">
        <v>1131</v>
      </c>
      <c r="BU32" s="87" t="s">
        <v>948</v>
      </c>
      <c r="BV32" s="87"/>
      <c r="BW32" s="87"/>
      <c r="BX32" s="144">
        <v>42629.75460648148</v>
      </c>
      <c r="BY32" s="87" t="s">
        <v>1307</v>
      </c>
      <c r="BZ32" s="87" t="b">
        <v>0</v>
      </c>
      <c r="CA32" s="87" t="b">
        <v>0</v>
      </c>
      <c r="CB32" s="87" t="b">
        <v>1</v>
      </c>
      <c r="CC32" s="87" t="s">
        <v>914</v>
      </c>
      <c r="CD32" s="87">
        <v>14</v>
      </c>
      <c r="CE32" s="87" t="s">
        <v>1312</v>
      </c>
      <c r="CF32" s="87" t="b">
        <v>0</v>
      </c>
      <c r="CG32" s="87" t="s">
        <v>66</v>
      </c>
      <c r="CH32" s="87">
        <v>1</v>
      </c>
      <c r="CI32" s="87"/>
      <c r="CJ32" s="87"/>
      <c r="CK32" s="87"/>
      <c r="CL32" s="87"/>
      <c r="CM32" s="87"/>
      <c r="CN32" s="87"/>
      <c r="CO32" s="87"/>
      <c r="CP32" s="87"/>
      <c r="CQ32" s="87"/>
      <c r="CR32" s="87"/>
      <c r="CS32" s="87"/>
      <c r="CT32" s="87"/>
      <c r="CU32" s="87"/>
      <c r="CV32" s="87" t="s">
        <v>268</v>
      </c>
      <c r="CW32" s="87"/>
      <c r="CX32" s="87">
        <v>1</v>
      </c>
      <c r="CY32" s="87">
        <v>1</v>
      </c>
      <c r="CZ32" s="87">
        <v>0</v>
      </c>
      <c r="DA32" s="87">
        <v>0.007463</v>
      </c>
      <c r="DB32" s="87">
        <v>0.018647</v>
      </c>
      <c r="DC32" s="87">
        <v>0.460654</v>
      </c>
      <c r="DD32" s="87">
        <v>0</v>
      </c>
      <c r="DE32" s="87">
        <v>1</v>
      </c>
      <c r="DF32" s="87" t="s">
        <v>1060</v>
      </c>
      <c r="DG32" s="87">
        <v>480</v>
      </c>
      <c r="DH32" s="87">
        <v>504</v>
      </c>
      <c r="DI32" s="87">
        <v>556</v>
      </c>
      <c r="DJ32" s="87">
        <v>527</v>
      </c>
      <c r="DK32" s="87"/>
      <c r="DL32" s="87" t="s">
        <v>1131</v>
      </c>
      <c r="DM32" s="87" t="s">
        <v>948</v>
      </c>
      <c r="DN32" s="87"/>
      <c r="DO32" s="87"/>
      <c r="DP32" s="144">
        <v>42629.75460648148</v>
      </c>
      <c r="DQ32" s="87" t="s">
        <v>1307</v>
      </c>
      <c r="DR32" s="87" t="b">
        <v>0</v>
      </c>
      <c r="DS32" s="87" t="b">
        <v>0</v>
      </c>
      <c r="DT32" s="87" t="b">
        <v>1</v>
      </c>
      <c r="DU32" s="87" t="s">
        <v>914</v>
      </c>
      <c r="DV32" s="87">
        <v>14</v>
      </c>
      <c r="DW32" s="87" t="s">
        <v>1312</v>
      </c>
      <c r="DX32" s="87" t="b">
        <v>0</v>
      </c>
      <c r="DY32" s="87" t="s">
        <v>66</v>
      </c>
      <c r="DZ32" s="87">
        <v>1</v>
      </c>
      <c r="EA32" s="87"/>
      <c r="EB32" s="87"/>
      <c r="EC32" s="87"/>
      <c r="ED32" s="87"/>
      <c r="EE32" s="87"/>
      <c r="EF32" s="87"/>
      <c r="EG32" s="87"/>
      <c r="EH32" s="87"/>
      <c r="EI32" s="87"/>
      <c r="EJ32" s="87"/>
      <c r="EK32" s="87"/>
      <c r="EL32" s="87"/>
      <c r="EM32" s="87"/>
      <c r="EN32" s="87">
        <v>18</v>
      </c>
      <c r="EO32" s="87">
        <v>18</v>
      </c>
      <c r="EP32" s="87">
        <v>1</v>
      </c>
      <c r="EQ32" s="87">
        <v>1</v>
      </c>
      <c r="ER32" s="87">
        <v>-27</v>
      </c>
      <c r="ES32" s="87">
        <v>-27</v>
      </c>
    </row>
    <row r="33" spans="1:149" ht="15">
      <c r="A33" s="87" t="s">
        <v>830</v>
      </c>
      <c r="B33" s="87" t="s">
        <v>828</v>
      </c>
      <c r="C33" s="87" t="s">
        <v>250</v>
      </c>
      <c r="D33" s="87" t="s">
        <v>268</v>
      </c>
      <c r="E33" s="87" t="s">
        <v>66</v>
      </c>
      <c r="F33" s="87" t="s">
        <v>311</v>
      </c>
      <c r="G33" s="144">
        <v>43515.727488425924</v>
      </c>
      <c r="H33" s="87" t="s">
        <v>413</v>
      </c>
      <c r="I33" s="87"/>
      <c r="J33" s="87"/>
      <c r="K33" s="87"/>
      <c r="L33" s="87"/>
      <c r="M33" s="87" t="s">
        <v>570</v>
      </c>
      <c r="N33" s="144">
        <v>43515.727488425924</v>
      </c>
      <c r="O33" s="87" t="s">
        <v>696</v>
      </c>
      <c r="P33" s="87"/>
      <c r="Q33" s="87"/>
      <c r="R33" s="87" t="s">
        <v>830</v>
      </c>
      <c r="S33" s="87" t="s">
        <v>828</v>
      </c>
      <c r="T33" s="87" t="b">
        <v>0</v>
      </c>
      <c r="U33" s="87">
        <v>0</v>
      </c>
      <c r="V33" s="87" t="s">
        <v>912</v>
      </c>
      <c r="W33" s="87" t="b">
        <v>0</v>
      </c>
      <c r="X33" s="87" t="s">
        <v>914</v>
      </c>
      <c r="Y33" s="87"/>
      <c r="Z33" s="87"/>
      <c r="AA33" s="87" t="b">
        <v>0</v>
      </c>
      <c r="AB33" s="87">
        <v>0</v>
      </c>
      <c r="AC33" s="87"/>
      <c r="AD33" s="87" t="s">
        <v>935</v>
      </c>
      <c r="AE33" s="87" t="b">
        <v>0</v>
      </c>
      <c r="AF33" s="87" t="s">
        <v>828</v>
      </c>
      <c r="AG33" s="87" t="s">
        <v>196</v>
      </c>
      <c r="AH33" s="87">
        <v>0</v>
      </c>
      <c r="AI33" s="87">
        <v>0</v>
      </c>
      <c r="AJ33" s="87"/>
      <c r="AK33" s="87"/>
      <c r="AL33" s="87"/>
      <c r="AM33" s="87"/>
      <c r="AN33" s="87"/>
      <c r="AO33" s="87"/>
      <c r="AP33" s="87"/>
      <c r="AQ33" s="87"/>
      <c r="AR33" s="87">
        <v>4</v>
      </c>
      <c r="AS33" s="87">
        <v>1</v>
      </c>
      <c r="AT33" s="87">
        <v>1</v>
      </c>
      <c r="AU33" s="87"/>
      <c r="AV33" s="87"/>
      <c r="AW33" s="87"/>
      <c r="AX33" s="87"/>
      <c r="AY33" s="87"/>
      <c r="AZ33" s="87"/>
      <c r="BA33" s="87"/>
      <c r="BB33" s="87"/>
      <c r="BC33" s="87"/>
      <c r="BD33" s="87" t="s">
        <v>250</v>
      </c>
      <c r="BE33" s="87"/>
      <c r="BF33" s="87">
        <v>19</v>
      </c>
      <c r="BG33" s="87">
        <v>32</v>
      </c>
      <c r="BH33" s="87">
        <v>2826</v>
      </c>
      <c r="BI33" s="87">
        <v>0.012821</v>
      </c>
      <c r="BJ33" s="87">
        <v>0.129145</v>
      </c>
      <c r="BK33" s="87">
        <v>13.522608</v>
      </c>
      <c r="BL33" s="87">
        <v>0.00634920634920635</v>
      </c>
      <c r="BM33" s="87">
        <v>0.361111111111111</v>
      </c>
      <c r="BN33" s="87" t="s">
        <v>1006</v>
      </c>
      <c r="BO33" s="87">
        <v>7670</v>
      </c>
      <c r="BP33" s="87">
        <v>11984</v>
      </c>
      <c r="BQ33" s="87">
        <v>18497</v>
      </c>
      <c r="BR33" s="87">
        <v>3074</v>
      </c>
      <c r="BS33" s="87"/>
      <c r="BT33" s="87" t="s">
        <v>1082</v>
      </c>
      <c r="BU33" s="87" t="s">
        <v>942</v>
      </c>
      <c r="BV33" s="87" t="s">
        <v>1207</v>
      </c>
      <c r="BW33" s="87"/>
      <c r="BX33" s="144">
        <v>40499.605729166666</v>
      </c>
      <c r="BY33" s="87"/>
      <c r="BZ33" s="87" t="b">
        <v>0</v>
      </c>
      <c r="CA33" s="87" t="b">
        <v>0</v>
      </c>
      <c r="CB33" s="87" t="b">
        <v>1</v>
      </c>
      <c r="CC33" s="87" t="s">
        <v>914</v>
      </c>
      <c r="CD33" s="87">
        <v>248</v>
      </c>
      <c r="CE33" s="87" t="s">
        <v>1312</v>
      </c>
      <c r="CF33" s="87" t="b">
        <v>0</v>
      </c>
      <c r="CG33" s="87" t="s">
        <v>66</v>
      </c>
      <c r="CH33" s="87">
        <v>1</v>
      </c>
      <c r="CI33" s="87"/>
      <c r="CJ33" s="87"/>
      <c r="CK33" s="87"/>
      <c r="CL33" s="87"/>
      <c r="CM33" s="87"/>
      <c r="CN33" s="87"/>
      <c r="CO33" s="87"/>
      <c r="CP33" s="87"/>
      <c r="CQ33" s="87"/>
      <c r="CR33" s="87"/>
      <c r="CS33" s="87"/>
      <c r="CT33" s="87"/>
      <c r="CU33" s="87"/>
      <c r="CV33" s="87" t="s">
        <v>268</v>
      </c>
      <c r="CW33" s="87"/>
      <c r="CX33" s="87">
        <v>1</v>
      </c>
      <c r="CY33" s="87">
        <v>1</v>
      </c>
      <c r="CZ33" s="87">
        <v>0</v>
      </c>
      <c r="DA33" s="87">
        <v>0.007463</v>
      </c>
      <c r="DB33" s="87">
        <v>0.018647</v>
      </c>
      <c r="DC33" s="87">
        <v>0.460654</v>
      </c>
      <c r="DD33" s="87">
        <v>0</v>
      </c>
      <c r="DE33" s="87">
        <v>1</v>
      </c>
      <c r="DF33" s="87" t="s">
        <v>1060</v>
      </c>
      <c r="DG33" s="87">
        <v>480</v>
      </c>
      <c r="DH33" s="87">
        <v>504</v>
      </c>
      <c r="DI33" s="87">
        <v>556</v>
      </c>
      <c r="DJ33" s="87">
        <v>527</v>
      </c>
      <c r="DK33" s="87"/>
      <c r="DL33" s="87" t="s">
        <v>1131</v>
      </c>
      <c r="DM33" s="87" t="s">
        <v>948</v>
      </c>
      <c r="DN33" s="87"/>
      <c r="DO33" s="87"/>
      <c r="DP33" s="144">
        <v>42629.75460648148</v>
      </c>
      <c r="DQ33" s="87" t="s">
        <v>1307</v>
      </c>
      <c r="DR33" s="87" t="b">
        <v>0</v>
      </c>
      <c r="DS33" s="87" t="b">
        <v>0</v>
      </c>
      <c r="DT33" s="87" t="b">
        <v>1</v>
      </c>
      <c r="DU33" s="87" t="s">
        <v>914</v>
      </c>
      <c r="DV33" s="87">
        <v>14</v>
      </c>
      <c r="DW33" s="87" t="s">
        <v>1312</v>
      </c>
      <c r="DX33" s="87" t="b">
        <v>0</v>
      </c>
      <c r="DY33" s="87" t="s">
        <v>66</v>
      </c>
      <c r="DZ33" s="87">
        <v>1</v>
      </c>
      <c r="EA33" s="87"/>
      <c r="EB33" s="87"/>
      <c r="EC33" s="87"/>
      <c r="ED33" s="87"/>
      <c r="EE33" s="87"/>
      <c r="EF33" s="87"/>
      <c r="EG33" s="87"/>
      <c r="EH33" s="87"/>
      <c r="EI33" s="87"/>
      <c r="EJ33" s="87"/>
      <c r="EK33" s="87"/>
      <c r="EL33" s="87"/>
      <c r="EM33" s="87"/>
      <c r="EN33" s="87">
        <v>18</v>
      </c>
      <c r="EO33" s="87">
        <v>18</v>
      </c>
      <c r="EP33" s="87">
        <v>4</v>
      </c>
      <c r="EQ33" s="87">
        <v>3</v>
      </c>
      <c r="ER33" s="87">
        <v>-27</v>
      </c>
      <c r="ES33" s="87">
        <v>-27</v>
      </c>
    </row>
    <row r="34" spans="1:149" ht="15">
      <c r="A34" s="87" t="s">
        <v>829</v>
      </c>
      <c r="B34" s="87" t="s">
        <v>878</v>
      </c>
      <c r="C34" s="87" t="s">
        <v>250</v>
      </c>
      <c r="D34" s="87" t="s">
        <v>268</v>
      </c>
      <c r="E34" s="87" t="s">
        <v>66</v>
      </c>
      <c r="F34" s="87" t="s">
        <v>311</v>
      </c>
      <c r="G34" s="144">
        <v>43515.54399305556</v>
      </c>
      <c r="H34" s="87" t="s">
        <v>412</v>
      </c>
      <c r="I34" s="87"/>
      <c r="J34" s="87"/>
      <c r="K34" s="87"/>
      <c r="L34" s="87"/>
      <c r="M34" s="87" t="s">
        <v>570</v>
      </c>
      <c r="N34" s="144">
        <v>43515.54399305556</v>
      </c>
      <c r="O34" s="87" t="s">
        <v>695</v>
      </c>
      <c r="P34" s="87"/>
      <c r="Q34" s="87"/>
      <c r="R34" s="87" t="s">
        <v>829</v>
      </c>
      <c r="S34" s="87" t="s">
        <v>878</v>
      </c>
      <c r="T34" s="87" t="b">
        <v>0</v>
      </c>
      <c r="U34" s="87">
        <v>1</v>
      </c>
      <c r="V34" s="87" t="s">
        <v>912</v>
      </c>
      <c r="W34" s="87" t="b">
        <v>0</v>
      </c>
      <c r="X34" s="87" t="s">
        <v>914</v>
      </c>
      <c r="Y34" s="87"/>
      <c r="Z34" s="87"/>
      <c r="AA34" s="87" t="b">
        <v>0</v>
      </c>
      <c r="AB34" s="87">
        <v>0</v>
      </c>
      <c r="AC34" s="87"/>
      <c r="AD34" s="87" t="s">
        <v>928</v>
      </c>
      <c r="AE34" s="87" t="b">
        <v>0</v>
      </c>
      <c r="AF34" s="87" t="s">
        <v>878</v>
      </c>
      <c r="AG34" s="87" t="s">
        <v>196</v>
      </c>
      <c r="AH34" s="87">
        <v>0</v>
      </c>
      <c r="AI34" s="87">
        <v>0</v>
      </c>
      <c r="AJ34" s="87"/>
      <c r="AK34" s="87"/>
      <c r="AL34" s="87"/>
      <c r="AM34" s="87"/>
      <c r="AN34" s="87"/>
      <c r="AO34" s="87"/>
      <c r="AP34" s="87"/>
      <c r="AQ34" s="87"/>
      <c r="AR34" s="87">
        <v>4</v>
      </c>
      <c r="AS34" s="87">
        <v>1</v>
      </c>
      <c r="AT34" s="87">
        <v>1</v>
      </c>
      <c r="AU34" s="87"/>
      <c r="AV34" s="87"/>
      <c r="AW34" s="87"/>
      <c r="AX34" s="87"/>
      <c r="AY34" s="87"/>
      <c r="AZ34" s="87"/>
      <c r="BA34" s="87"/>
      <c r="BB34" s="87"/>
      <c r="BC34" s="87"/>
      <c r="BD34" s="87" t="s">
        <v>250</v>
      </c>
      <c r="BE34" s="87"/>
      <c r="BF34" s="87">
        <v>19</v>
      </c>
      <c r="BG34" s="87">
        <v>32</v>
      </c>
      <c r="BH34" s="87">
        <v>2826</v>
      </c>
      <c r="BI34" s="87">
        <v>0.012821</v>
      </c>
      <c r="BJ34" s="87">
        <v>0.129145</v>
      </c>
      <c r="BK34" s="87">
        <v>13.522608</v>
      </c>
      <c r="BL34" s="87">
        <v>0.00634920634920635</v>
      </c>
      <c r="BM34" s="87">
        <v>0.361111111111111</v>
      </c>
      <c r="BN34" s="87" t="s">
        <v>1006</v>
      </c>
      <c r="BO34" s="87">
        <v>7670</v>
      </c>
      <c r="BP34" s="87">
        <v>11984</v>
      </c>
      <c r="BQ34" s="87">
        <v>18497</v>
      </c>
      <c r="BR34" s="87">
        <v>3074</v>
      </c>
      <c r="BS34" s="87"/>
      <c r="BT34" s="87" t="s">
        <v>1082</v>
      </c>
      <c r="BU34" s="87" t="s">
        <v>942</v>
      </c>
      <c r="BV34" s="87" t="s">
        <v>1207</v>
      </c>
      <c r="BW34" s="87"/>
      <c r="BX34" s="144">
        <v>40499.605729166666</v>
      </c>
      <c r="BY34" s="87"/>
      <c r="BZ34" s="87" t="b">
        <v>0</v>
      </c>
      <c r="CA34" s="87" t="b">
        <v>0</v>
      </c>
      <c r="CB34" s="87" t="b">
        <v>1</v>
      </c>
      <c r="CC34" s="87" t="s">
        <v>914</v>
      </c>
      <c r="CD34" s="87">
        <v>248</v>
      </c>
      <c r="CE34" s="87" t="s">
        <v>1312</v>
      </c>
      <c r="CF34" s="87" t="b">
        <v>0</v>
      </c>
      <c r="CG34" s="87" t="s">
        <v>66</v>
      </c>
      <c r="CH34" s="87">
        <v>1</v>
      </c>
      <c r="CI34" s="87"/>
      <c r="CJ34" s="87"/>
      <c r="CK34" s="87"/>
      <c r="CL34" s="87"/>
      <c r="CM34" s="87"/>
      <c r="CN34" s="87"/>
      <c r="CO34" s="87"/>
      <c r="CP34" s="87"/>
      <c r="CQ34" s="87"/>
      <c r="CR34" s="87"/>
      <c r="CS34" s="87"/>
      <c r="CT34" s="87"/>
      <c r="CU34" s="87"/>
      <c r="CV34" s="87" t="s">
        <v>268</v>
      </c>
      <c r="CW34" s="87"/>
      <c r="CX34" s="87">
        <v>1</v>
      </c>
      <c r="CY34" s="87">
        <v>1</v>
      </c>
      <c r="CZ34" s="87">
        <v>0</v>
      </c>
      <c r="DA34" s="87">
        <v>0.007463</v>
      </c>
      <c r="DB34" s="87">
        <v>0.018647</v>
      </c>
      <c r="DC34" s="87">
        <v>0.460654</v>
      </c>
      <c r="DD34" s="87">
        <v>0</v>
      </c>
      <c r="DE34" s="87">
        <v>1</v>
      </c>
      <c r="DF34" s="87" t="s">
        <v>1060</v>
      </c>
      <c r="DG34" s="87">
        <v>480</v>
      </c>
      <c r="DH34" s="87">
        <v>504</v>
      </c>
      <c r="DI34" s="87">
        <v>556</v>
      </c>
      <c r="DJ34" s="87">
        <v>527</v>
      </c>
      <c r="DK34" s="87"/>
      <c r="DL34" s="87" t="s">
        <v>1131</v>
      </c>
      <c r="DM34" s="87" t="s">
        <v>948</v>
      </c>
      <c r="DN34" s="87"/>
      <c r="DO34" s="87"/>
      <c r="DP34" s="144">
        <v>42629.75460648148</v>
      </c>
      <c r="DQ34" s="87" t="s">
        <v>1307</v>
      </c>
      <c r="DR34" s="87" t="b">
        <v>0</v>
      </c>
      <c r="DS34" s="87" t="b">
        <v>0</v>
      </c>
      <c r="DT34" s="87" t="b">
        <v>1</v>
      </c>
      <c r="DU34" s="87" t="s">
        <v>914</v>
      </c>
      <c r="DV34" s="87">
        <v>14</v>
      </c>
      <c r="DW34" s="87" t="s">
        <v>1312</v>
      </c>
      <c r="DX34" s="87" t="b">
        <v>0</v>
      </c>
      <c r="DY34" s="87" t="s">
        <v>66</v>
      </c>
      <c r="DZ34" s="87">
        <v>1</v>
      </c>
      <c r="EA34" s="87"/>
      <c r="EB34" s="87"/>
      <c r="EC34" s="87"/>
      <c r="ED34" s="87"/>
      <c r="EE34" s="87"/>
      <c r="EF34" s="87"/>
      <c r="EG34" s="87"/>
      <c r="EH34" s="87"/>
      <c r="EI34" s="87"/>
      <c r="EJ34" s="87"/>
      <c r="EK34" s="87"/>
      <c r="EL34" s="87"/>
      <c r="EM34" s="87"/>
      <c r="EN34" s="87">
        <v>18</v>
      </c>
      <c r="EO34" s="87">
        <v>18</v>
      </c>
      <c r="EP34" s="87">
        <v>2</v>
      </c>
      <c r="EQ34" s="87">
        <v>1</v>
      </c>
      <c r="ER34" s="87">
        <v>-27</v>
      </c>
      <c r="ES34" s="87">
        <v>-27</v>
      </c>
    </row>
    <row r="35" spans="1:149" ht="15">
      <c r="A35" s="87" t="s">
        <v>828</v>
      </c>
      <c r="B35" s="87" t="s">
        <v>829</v>
      </c>
      <c r="C35" s="87" t="s">
        <v>268</v>
      </c>
      <c r="D35" s="87" t="s">
        <v>250</v>
      </c>
      <c r="E35" s="87" t="s">
        <v>66</v>
      </c>
      <c r="F35" s="87" t="s">
        <v>311</v>
      </c>
      <c r="G35" s="144">
        <v>43515.68722222222</v>
      </c>
      <c r="H35" s="87" t="s">
        <v>411</v>
      </c>
      <c r="I35" s="87"/>
      <c r="J35" s="87"/>
      <c r="K35" s="87"/>
      <c r="L35" s="87"/>
      <c r="M35" s="87" t="s">
        <v>584</v>
      </c>
      <c r="N35" s="144">
        <v>43515.68722222222</v>
      </c>
      <c r="O35" s="87" t="s">
        <v>694</v>
      </c>
      <c r="P35" s="87"/>
      <c r="Q35" s="87"/>
      <c r="R35" s="87" t="s">
        <v>828</v>
      </c>
      <c r="S35" s="87" t="s">
        <v>829</v>
      </c>
      <c r="T35" s="87" t="b">
        <v>0</v>
      </c>
      <c r="U35" s="87">
        <v>0</v>
      </c>
      <c r="V35" s="87" t="s">
        <v>883</v>
      </c>
      <c r="W35" s="87" t="b">
        <v>0</v>
      </c>
      <c r="X35" s="87" t="s">
        <v>914</v>
      </c>
      <c r="Y35" s="87"/>
      <c r="Z35" s="87"/>
      <c r="AA35" s="87" t="b">
        <v>0</v>
      </c>
      <c r="AB35" s="87">
        <v>0</v>
      </c>
      <c r="AC35" s="87"/>
      <c r="AD35" s="87" t="s">
        <v>929</v>
      </c>
      <c r="AE35" s="87" t="b">
        <v>0</v>
      </c>
      <c r="AF35" s="87" t="s">
        <v>829</v>
      </c>
      <c r="AG35" s="87" t="s">
        <v>196</v>
      </c>
      <c r="AH35" s="87">
        <v>0</v>
      </c>
      <c r="AI35" s="87">
        <v>0</v>
      </c>
      <c r="AJ35" s="87" t="s">
        <v>940</v>
      </c>
      <c r="AK35" s="87" t="s">
        <v>942</v>
      </c>
      <c r="AL35" s="87" t="s">
        <v>944</v>
      </c>
      <c r="AM35" s="87" t="s">
        <v>948</v>
      </c>
      <c r="AN35" s="87" t="s">
        <v>952</v>
      </c>
      <c r="AO35" s="87" t="s">
        <v>956</v>
      </c>
      <c r="AP35" s="87" t="s">
        <v>959</v>
      </c>
      <c r="AQ35" s="87" t="s">
        <v>962</v>
      </c>
      <c r="AR35" s="87">
        <v>1</v>
      </c>
      <c r="AS35" s="87">
        <v>1</v>
      </c>
      <c r="AT35" s="87">
        <v>1</v>
      </c>
      <c r="AU35" s="87"/>
      <c r="AV35" s="87"/>
      <c r="AW35" s="87"/>
      <c r="AX35" s="87"/>
      <c r="AY35" s="87"/>
      <c r="AZ35" s="87"/>
      <c r="BA35" s="87"/>
      <c r="BB35" s="87"/>
      <c r="BC35" s="87"/>
      <c r="BD35" s="87" t="s">
        <v>268</v>
      </c>
      <c r="BE35" s="87"/>
      <c r="BF35" s="87">
        <v>1</v>
      </c>
      <c r="BG35" s="87">
        <v>1</v>
      </c>
      <c r="BH35" s="87">
        <v>0</v>
      </c>
      <c r="BI35" s="87">
        <v>0.007463</v>
      </c>
      <c r="BJ35" s="87">
        <v>0.018647</v>
      </c>
      <c r="BK35" s="87">
        <v>0.460654</v>
      </c>
      <c r="BL35" s="87">
        <v>0</v>
      </c>
      <c r="BM35" s="87">
        <v>1</v>
      </c>
      <c r="BN35" s="87" t="s">
        <v>1060</v>
      </c>
      <c r="BO35" s="87">
        <v>480</v>
      </c>
      <c r="BP35" s="87">
        <v>504</v>
      </c>
      <c r="BQ35" s="87">
        <v>556</v>
      </c>
      <c r="BR35" s="87">
        <v>527</v>
      </c>
      <c r="BS35" s="87"/>
      <c r="BT35" s="87" t="s">
        <v>1131</v>
      </c>
      <c r="BU35" s="87" t="s">
        <v>948</v>
      </c>
      <c r="BV35" s="87"/>
      <c r="BW35" s="87"/>
      <c r="BX35" s="144">
        <v>42629.75460648148</v>
      </c>
      <c r="BY35" s="87" t="s">
        <v>1307</v>
      </c>
      <c r="BZ35" s="87" t="b">
        <v>0</v>
      </c>
      <c r="CA35" s="87" t="b">
        <v>0</v>
      </c>
      <c r="CB35" s="87" t="b">
        <v>1</v>
      </c>
      <c r="CC35" s="87" t="s">
        <v>914</v>
      </c>
      <c r="CD35" s="87">
        <v>14</v>
      </c>
      <c r="CE35" s="87" t="s">
        <v>1312</v>
      </c>
      <c r="CF35" s="87" t="b">
        <v>0</v>
      </c>
      <c r="CG35" s="87" t="s">
        <v>66</v>
      </c>
      <c r="CH35" s="87">
        <v>1</v>
      </c>
      <c r="CI35" s="87"/>
      <c r="CJ35" s="87"/>
      <c r="CK35" s="87"/>
      <c r="CL35" s="87"/>
      <c r="CM35" s="87"/>
      <c r="CN35" s="87"/>
      <c r="CO35" s="87"/>
      <c r="CP35" s="87"/>
      <c r="CQ35" s="87"/>
      <c r="CR35" s="87"/>
      <c r="CS35" s="87"/>
      <c r="CT35" s="87"/>
      <c r="CU35" s="87"/>
      <c r="CV35" s="87" t="s">
        <v>250</v>
      </c>
      <c r="CW35" s="87"/>
      <c r="CX35" s="87">
        <v>19</v>
      </c>
      <c r="CY35" s="87">
        <v>32</v>
      </c>
      <c r="CZ35" s="87">
        <v>2826</v>
      </c>
      <c r="DA35" s="87">
        <v>0.012821</v>
      </c>
      <c r="DB35" s="87">
        <v>0.129145</v>
      </c>
      <c r="DC35" s="87">
        <v>13.522608</v>
      </c>
      <c r="DD35" s="87">
        <v>0.00634920634920635</v>
      </c>
      <c r="DE35" s="87">
        <v>0.361111111111111</v>
      </c>
      <c r="DF35" s="87" t="s">
        <v>1006</v>
      </c>
      <c r="DG35" s="87">
        <v>7670</v>
      </c>
      <c r="DH35" s="87">
        <v>11984</v>
      </c>
      <c r="DI35" s="87">
        <v>18497</v>
      </c>
      <c r="DJ35" s="87">
        <v>3074</v>
      </c>
      <c r="DK35" s="87"/>
      <c r="DL35" s="87" t="s">
        <v>1082</v>
      </c>
      <c r="DM35" s="87" t="s">
        <v>942</v>
      </c>
      <c r="DN35" s="87" t="s">
        <v>1207</v>
      </c>
      <c r="DO35" s="87"/>
      <c r="DP35" s="144">
        <v>40499.605729166666</v>
      </c>
      <c r="DQ35" s="87"/>
      <c r="DR35" s="87" t="b">
        <v>0</v>
      </c>
      <c r="DS35" s="87" t="b">
        <v>0</v>
      </c>
      <c r="DT35" s="87" t="b">
        <v>1</v>
      </c>
      <c r="DU35" s="87" t="s">
        <v>914</v>
      </c>
      <c r="DV35" s="87">
        <v>248</v>
      </c>
      <c r="DW35" s="87" t="s">
        <v>1312</v>
      </c>
      <c r="DX35" s="87" t="b">
        <v>0</v>
      </c>
      <c r="DY35" s="87" t="s">
        <v>66</v>
      </c>
      <c r="DZ35" s="87">
        <v>1</v>
      </c>
      <c r="EA35" s="87"/>
      <c r="EB35" s="87"/>
      <c r="EC35" s="87"/>
      <c r="ED35" s="87"/>
      <c r="EE35" s="87"/>
      <c r="EF35" s="87"/>
      <c r="EG35" s="87"/>
      <c r="EH35" s="87"/>
      <c r="EI35" s="87"/>
      <c r="EJ35" s="87"/>
      <c r="EK35" s="87"/>
      <c r="EL35" s="87"/>
      <c r="EM35" s="87"/>
      <c r="EN35" s="87">
        <v>18</v>
      </c>
      <c r="EO35" s="87">
        <v>18</v>
      </c>
      <c r="EP35" s="87">
        <v>3</v>
      </c>
      <c r="EQ35" s="87">
        <v>2</v>
      </c>
      <c r="ER35" s="87">
        <v>-27</v>
      </c>
      <c r="ES35" s="87">
        <v>-27</v>
      </c>
    </row>
    <row r="36" spans="1:149" ht="15">
      <c r="A36" s="87" t="s">
        <v>877</v>
      </c>
      <c r="B36" s="87" t="s">
        <v>877</v>
      </c>
      <c r="C36" s="87" t="s">
        <v>267</v>
      </c>
      <c r="D36" s="87" t="s">
        <v>267</v>
      </c>
      <c r="E36" s="87"/>
      <c r="F36" s="87" t="s">
        <v>196</v>
      </c>
      <c r="G36" s="144">
        <v>43515.48684027778</v>
      </c>
      <c r="H36" s="87" t="s">
        <v>1586</v>
      </c>
      <c r="I36" s="87"/>
      <c r="J36" s="87"/>
      <c r="K36" s="87"/>
      <c r="L36" s="87"/>
      <c r="M36" s="87" t="s">
        <v>583</v>
      </c>
      <c r="N36" s="144">
        <v>43515.48684027778</v>
      </c>
      <c r="O36" s="87" t="s">
        <v>1635</v>
      </c>
      <c r="P36" s="87"/>
      <c r="Q36" s="87"/>
      <c r="R36" s="87" t="s">
        <v>877</v>
      </c>
      <c r="S36" s="87"/>
      <c r="T36" s="87" t="b">
        <v>0</v>
      </c>
      <c r="U36" s="87">
        <v>0</v>
      </c>
      <c r="V36" s="87"/>
      <c r="W36" s="87" t="b">
        <v>0</v>
      </c>
      <c r="X36" s="87" t="s">
        <v>914</v>
      </c>
      <c r="Y36" s="87"/>
      <c r="Z36" s="87"/>
      <c r="AA36" s="87" t="b">
        <v>0</v>
      </c>
      <c r="AB36" s="87">
        <v>0</v>
      </c>
      <c r="AC36" s="87"/>
      <c r="AD36" s="87" t="s">
        <v>930</v>
      </c>
      <c r="AE36" s="87" t="b">
        <v>0</v>
      </c>
      <c r="AF36" s="87" t="s">
        <v>877</v>
      </c>
      <c r="AG36" s="87" t="s">
        <v>1656</v>
      </c>
      <c r="AH36" s="87">
        <v>0</v>
      </c>
      <c r="AI36" s="87">
        <v>0</v>
      </c>
      <c r="AJ36" s="87"/>
      <c r="AK36" s="87"/>
      <c r="AL36" s="87"/>
      <c r="AM36" s="87"/>
      <c r="AN36" s="87"/>
      <c r="AO36" s="87"/>
      <c r="AP36" s="87"/>
      <c r="AQ36" s="87"/>
      <c r="AR36" s="87">
        <v>2</v>
      </c>
      <c r="AS36" s="87">
        <v>1</v>
      </c>
      <c r="AT36" s="87">
        <v>1</v>
      </c>
      <c r="AU36" s="87"/>
      <c r="AV36" s="87"/>
      <c r="AW36" s="87"/>
      <c r="AX36" s="87"/>
      <c r="AY36" s="87"/>
      <c r="AZ36" s="87"/>
      <c r="BA36" s="87"/>
      <c r="BB36" s="87"/>
      <c r="BC36" s="87"/>
      <c r="BD36" s="87" t="s">
        <v>267</v>
      </c>
      <c r="BE36" s="87"/>
      <c r="BF36" s="87">
        <v>1</v>
      </c>
      <c r="BG36" s="87">
        <v>1</v>
      </c>
      <c r="BH36" s="87">
        <v>0</v>
      </c>
      <c r="BI36" s="87">
        <v>0.007463</v>
      </c>
      <c r="BJ36" s="87">
        <v>0.018647</v>
      </c>
      <c r="BK36" s="87">
        <v>0.460654</v>
      </c>
      <c r="BL36" s="87">
        <v>0</v>
      </c>
      <c r="BM36" s="87">
        <v>1</v>
      </c>
      <c r="BN36" s="87" t="s">
        <v>1059</v>
      </c>
      <c r="BO36" s="87">
        <v>259</v>
      </c>
      <c r="BP36" s="87">
        <v>210</v>
      </c>
      <c r="BQ36" s="87">
        <v>5564</v>
      </c>
      <c r="BR36" s="87">
        <v>17443</v>
      </c>
      <c r="BS36" s="87"/>
      <c r="BT36" s="87" t="s">
        <v>1130</v>
      </c>
      <c r="BU36" s="87" t="s">
        <v>1187</v>
      </c>
      <c r="BV36" s="87"/>
      <c r="BW36" s="87"/>
      <c r="BX36" s="144">
        <v>40959.22659722222</v>
      </c>
      <c r="BY36" s="87" t="s">
        <v>1306</v>
      </c>
      <c r="BZ36" s="87" t="b">
        <v>1</v>
      </c>
      <c r="CA36" s="87" t="b">
        <v>0</v>
      </c>
      <c r="CB36" s="87" t="b">
        <v>1</v>
      </c>
      <c r="CC36" s="87" t="s">
        <v>914</v>
      </c>
      <c r="CD36" s="87">
        <v>1</v>
      </c>
      <c r="CE36" s="87" t="s">
        <v>1312</v>
      </c>
      <c r="CF36" s="87" t="b">
        <v>0</v>
      </c>
      <c r="CG36" s="87" t="s">
        <v>66</v>
      </c>
      <c r="CH36" s="87">
        <v>1</v>
      </c>
      <c r="CI36" s="87"/>
      <c r="CJ36" s="87"/>
      <c r="CK36" s="87"/>
      <c r="CL36" s="87"/>
      <c r="CM36" s="87"/>
      <c r="CN36" s="87"/>
      <c r="CO36" s="87"/>
      <c r="CP36" s="87"/>
      <c r="CQ36" s="87"/>
      <c r="CR36" s="87"/>
      <c r="CS36" s="87"/>
      <c r="CT36" s="87"/>
      <c r="CU36" s="87"/>
      <c r="CV36" s="87" t="s">
        <v>267</v>
      </c>
      <c r="CW36" s="87"/>
      <c r="CX36" s="87">
        <v>1</v>
      </c>
      <c r="CY36" s="87">
        <v>1</v>
      </c>
      <c r="CZ36" s="87">
        <v>0</v>
      </c>
      <c r="DA36" s="87">
        <v>0.007463</v>
      </c>
      <c r="DB36" s="87">
        <v>0.018647</v>
      </c>
      <c r="DC36" s="87">
        <v>0.460654</v>
      </c>
      <c r="DD36" s="87">
        <v>0</v>
      </c>
      <c r="DE36" s="87">
        <v>1</v>
      </c>
      <c r="DF36" s="87" t="s">
        <v>1059</v>
      </c>
      <c r="DG36" s="87">
        <v>259</v>
      </c>
      <c r="DH36" s="87">
        <v>210</v>
      </c>
      <c r="DI36" s="87">
        <v>5564</v>
      </c>
      <c r="DJ36" s="87">
        <v>17443</v>
      </c>
      <c r="DK36" s="87"/>
      <c r="DL36" s="87" t="s">
        <v>1130</v>
      </c>
      <c r="DM36" s="87" t="s">
        <v>1187</v>
      </c>
      <c r="DN36" s="87"/>
      <c r="DO36" s="87"/>
      <c r="DP36" s="144">
        <v>40959.22659722222</v>
      </c>
      <c r="DQ36" s="87" t="s">
        <v>1306</v>
      </c>
      <c r="DR36" s="87" t="b">
        <v>1</v>
      </c>
      <c r="DS36" s="87" t="b">
        <v>0</v>
      </c>
      <c r="DT36" s="87" t="b">
        <v>1</v>
      </c>
      <c r="DU36" s="87" t="s">
        <v>914</v>
      </c>
      <c r="DV36" s="87">
        <v>1</v>
      </c>
      <c r="DW36" s="87" t="s">
        <v>1312</v>
      </c>
      <c r="DX36" s="87" t="b">
        <v>0</v>
      </c>
      <c r="DY36" s="87" t="s">
        <v>66</v>
      </c>
      <c r="DZ36" s="87">
        <v>1</v>
      </c>
      <c r="EA36" s="87"/>
      <c r="EB36" s="87"/>
      <c r="EC36" s="87"/>
      <c r="ED36" s="87"/>
      <c r="EE36" s="87"/>
      <c r="EF36" s="87"/>
      <c r="EG36" s="87"/>
      <c r="EH36" s="87"/>
      <c r="EI36" s="87"/>
      <c r="EJ36" s="87"/>
      <c r="EK36" s="87"/>
      <c r="EL36" s="87"/>
      <c r="EM36" s="87"/>
      <c r="EN36" s="87">
        <v>19</v>
      </c>
      <c r="EO36" s="87">
        <v>19</v>
      </c>
      <c r="EP36" s="87">
        <v>1</v>
      </c>
      <c r="EQ36" s="87">
        <v>1</v>
      </c>
      <c r="ER36" s="87">
        <v>-26</v>
      </c>
      <c r="ES36" s="87">
        <v>-26</v>
      </c>
    </row>
    <row r="37" spans="1:149" ht="15">
      <c r="A37" s="87" t="s">
        <v>876</v>
      </c>
      <c r="B37" s="87" t="s">
        <v>876</v>
      </c>
      <c r="C37" s="87" t="s">
        <v>267</v>
      </c>
      <c r="D37" s="87" t="s">
        <v>267</v>
      </c>
      <c r="E37" s="87"/>
      <c r="F37" s="87" t="s">
        <v>196</v>
      </c>
      <c r="G37" s="144">
        <v>43510.75491898148</v>
      </c>
      <c r="H37" s="87" t="s">
        <v>1585</v>
      </c>
      <c r="I37" s="87"/>
      <c r="J37" s="87"/>
      <c r="K37" s="87"/>
      <c r="L37" s="87" t="s">
        <v>1612</v>
      </c>
      <c r="M37" s="87" t="s">
        <v>1612</v>
      </c>
      <c r="N37" s="144">
        <v>43510.75491898148</v>
      </c>
      <c r="O37" s="87" t="s">
        <v>1634</v>
      </c>
      <c r="P37" s="87"/>
      <c r="Q37" s="87"/>
      <c r="R37" s="87" t="s">
        <v>876</v>
      </c>
      <c r="S37" s="87"/>
      <c r="T37" s="87" t="b">
        <v>0</v>
      </c>
      <c r="U37" s="87">
        <v>2</v>
      </c>
      <c r="V37" s="87"/>
      <c r="W37" s="87" t="b">
        <v>0</v>
      </c>
      <c r="X37" s="87" t="s">
        <v>914</v>
      </c>
      <c r="Y37" s="87"/>
      <c r="Z37" s="87"/>
      <c r="AA37" s="87" t="b">
        <v>0</v>
      </c>
      <c r="AB37" s="87">
        <v>0</v>
      </c>
      <c r="AC37" s="87"/>
      <c r="AD37" s="87" t="s">
        <v>930</v>
      </c>
      <c r="AE37" s="87" t="b">
        <v>0</v>
      </c>
      <c r="AF37" s="87" t="s">
        <v>876</v>
      </c>
      <c r="AG37" s="87" t="s">
        <v>1656</v>
      </c>
      <c r="AH37" s="87">
        <v>0</v>
      </c>
      <c r="AI37" s="87">
        <v>0</v>
      </c>
      <c r="AJ37" s="87"/>
      <c r="AK37" s="87"/>
      <c r="AL37" s="87"/>
      <c r="AM37" s="87"/>
      <c r="AN37" s="87"/>
      <c r="AO37" s="87"/>
      <c r="AP37" s="87"/>
      <c r="AQ37" s="87"/>
      <c r="AR37" s="87">
        <v>2</v>
      </c>
      <c r="AS37" s="87">
        <v>1</v>
      </c>
      <c r="AT37" s="87">
        <v>1</v>
      </c>
      <c r="AU37" s="87"/>
      <c r="AV37" s="87"/>
      <c r="AW37" s="87"/>
      <c r="AX37" s="87"/>
      <c r="AY37" s="87"/>
      <c r="AZ37" s="87"/>
      <c r="BA37" s="87"/>
      <c r="BB37" s="87"/>
      <c r="BC37" s="87"/>
      <c r="BD37" s="87" t="s">
        <v>267</v>
      </c>
      <c r="BE37" s="87"/>
      <c r="BF37" s="87">
        <v>1</v>
      </c>
      <c r="BG37" s="87">
        <v>1</v>
      </c>
      <c r="BH37" s="87">
        <v>0</v>
      </c>
      <c r="BI37" s="87">
        <v>0.007463</v>
      </c>
      <c r="BJ37" s="87">
        <v>0.018647</v>
      </c>
      <c r="BK37" s="87">
        <v>0.460654</v>
      </c>
      <c r="BL37" s="87">
        <v>0</v>
      </c>
      <c r="BM37" s="87">
        <v>1</v>
      </c>
      <c r="BN37" s="87" t="s">
        <v>1059</v>
      </c>
      <c r="BO37" s="87">
        <v>259</v>
      </c>
      <c r="BP37" s="87">
        <v>210</v>
      </c>
      <c r="BQ37" s="87">
        <v>5564</v>
      </c>
      <c r="BR37" s="87">
        <v>17443</v>
      </c>
      <c r="BS37" s="87"/>
      <c r="BT37" s="87" t="s">
        <v>1130</v>
      </c>
      <c r="BU37" s="87" t="s">
        <v>1187</v>
      </c>
      <c r="BV37" s="87"/>
      <c r="BW37" s="87"/>
      <c r="BX37" s="144">
        <v>40959.22659722222</v>
      </c>
      <c r="BY37" s="87" t="s">
        <v>1306</v>
      </c>
      <c r="BZ37" s="87" t="b">
        <v>1</v>
      </c>
      <c r="CA37" s="87" t="b">
        <v>0</v>
      </c>
      <c r="CB37" s="87" t="b">
        <v>1</v>
      </c>
      <c r="CC37" s="87" t="s">
        <v>914</v>
      </c>
      <c r="CD37" s="87">
        <v>1</v>
      </c>
      <c r="CE37" s="87" t="s">
        <v>1312</v>
      </c>
      <c r="CF37" s="87" t="b">
        <v>0</v>
      </c>
      <c r="CG37" s="87" t="s">
        <v>66</v>
      </c>
      <c r="CH37" s="87">
        <v>1</v>
      </c>
      <c r="CI37" s="87"/>
      <c r="CJ37" s="87"/>
      <c r="CK37" s="87"/>
      <c r="CL37" s="87"/>
      <c r="CM37" s="87"/>
      <c r="CN37" s="87"/>
      <c r="CO37" s="87"/>
      <c r="CP37" s="87"/>
      <c r="CQ37" s="87"/>
      <c r="CR37" s="87"/>
      <c r="CS37" s="87"/>
      <c r="CT37" s="87"/>
      <c r="CU37" s="87"/>
      <c r="CV37" s="87" t="s">
        <v>267</v>
      </c>
      <c r="CW37" s="87"/>
      <c r="CX37" s="87">
        <v>1</v>
      </c>
      <c r="CY37" s="87">
        <v>1</v>
      </c>
      <c r="CZ37" s="87">
        <v>0</v>
      </c>
      <c r="DA37" s="87">
        <v>0.007463</v>
      </c>
      <c r="DB37" s="87">
        <v>0.018647</v>
      </c>
      <c r="DC37" s="87">
        <v>0.460654</v>
      </c>
      <c r="DD37" s="87">
        <v>0</v>
      </c>
      <c r="DE37" s="87">
        <v>1</v>
      </c>
      <c r="DF37" s="87" t="s">
        <v>1059</v>
      </c>
      <c r="DG37" s="87">
        <v>259</v>
      </c>
      <c r="DH37" s="87">
        <v>210</v>
      </c>
      <c r="DI37" s="87">
        <v>5564</v>
      </c>
      <c r="DJ37" s="87">
        <v>17443</v>
      </c>
      <c r="DK37" s="87"/>
      <c r="DL37" s="87" t="s">
        <v>1130</v>
      </c>
      <c r="DM37" s="87" t="s">
        <v>1187</v>
      </c>
      <c r="DN37" s="87"/>
      <c r="DO37" s="87"/>
      <c r="DP37" s="144">
        <v>40959.22659722222</v>
      </c>
      <c r="DQ37" s="87" t="s">
        <v>1306</v>
      </c>
      <c r="DR37" s="87" t="b">
        <v>1</v>
      </c>
      <c r="DS37" s="87" t="b">
        <v>0</v>
      </c>
      <c r="DT37" s="87" t="b">
        <v>1</v>
      </c>
      <c r="DU37" s="87" t="s">
        <v>914</v>
      </c>
      <c r="DV37" s="87">
        <v>1</v>
      </c>
      <c r="DW37" s="87" t="s">
        <v>1312</v>
      </c>
      <c r="DX37" s="87" t="b">
        <v>0</v>
      </c>
      <c r="DY37" s="87" t="s">
        <v>66</v>
      </c>
      <c r="DZ37" s="87">
        <v>1</v>
      </c>
      <c r="EA37" s="87"/>
      <c r="EB37" s="87"/>
      <c r="EC37" s="87"/>
      <c r="ED37" s="87"/>
      <c r="EE37" s="87"/>
      <c r="EF37" s="87"/>
      <c r="EG37" s="87"/>
      <c r="EH37" s="87"/>
      <c r="EI37" s="87"/>
      <c r="EJ37" s="87"/>
      <c r="EK37" s="87"/>
      <c r="EL37" s="87"/>
      <c r="EM37" s="87"/>
      <c r="EN37" s="87">
        <v>20</v>
      </c>
      <c r="EO37" s="87">
        <v>20</v>
      </c>
      <c r="EP37" s="87">
        <v>1</v>
      </c>
      <c r="EQ37" s="87">
        <v>1</v>
      </c>
      <c r="ER37" s="87">
        <v>-25</v>
      </c>
      <c r="ES37" s="87">
        <v>-25</v>
      </c>
    </row>
    <row r="38" spans="1:149" ht="15">
      <c r="A38" s="87" t="s">
        <v>827</v>
      </c>
      <c r="B38" s="87" t="s">
        <v>823</v>
      </c>
      <c r="C38" s="87" t="s">
        <v>250</v>
      </c>
      <c r="D38" s="87" t="s">
        <v>267</v>
      </c>
      <c r="E38" s="87" t="s">
        <v>66</v>
      </c>
      <c r="F38" s="87" t="s">
        <v>311</v>
      </c>
      <c r="G38" s="144">
        <v>43515.642847222225</v>
      </c>
      <c r="H38" s="87" t="s">
        <v>410</v>
      </c>
      <c r="I38" s="87"/>
      <c r="J38" s="87"/>
      <c r="K38" s="87"/>
      <c r="L38" s="87"/>
      <c r="M38" s="87" t="s">
        <v>570</v>
      </c>
      <c r="N38" s="144">
        <v>43515.642847222225</v>
      </c>
      <c r="O38" s="87" t="s">
        <v>693</v>
      </c>
      <c r="P38" s="87"/>
      <c r="Q38" s="87"/>
      <c r="R38" s="87" t="s">
        <v>827</v>
      </c>
      <c r="S38" s="87" t="s">
        <v>823</v>
      </c>
      <c r="T38" s="87" t="b">
        <v>0</v>
      </c>
      <c r="U38" s="87">
        <v>1</v>
      </c>
      <c r="V38" s="87" t="s">
        <v>911</v>
      </c>
      <c r="W38" s="87" t="b">
        <v>0</v>
      </c>
      <c r="X38" s="87" t="s">
        <v>914</v>
      </c>
      <c r="Y38" s="87"/>
      <c r="Z38" s="87"/>
      <c r="AA38" s="87" t="b">
        <v>0</v>
      </c>
      <c r="AB38" s="87">
        <v>0</v>
      </c>
      <c r="AC38" s="87"/>
      <c r="AD38" s="87" t="s">
        <v>935</v>
      </c>
      <c r="AE38" s="87" t="b">
        <v>0</v>
      </c>
      <c r="AF38" s="87" t="s">
        <v>823</v>
      </c>
      <c r="AG38" s="87" t="s">
        <v>196</v>
      </c>
      <c r="AH38" s="87">
        <v>0</v>
      </c>
      <c r="AI38" s="87">
        <v>0</v>
      </c>
      <c r="AJ38" s="87"/>
      <c r="AK38" s="87"/>
      <c r="AL38" s="87"/>
      <c r="AM38" s="87"/>
      <c r="AN38" s="87"/>
      <c r="AO38" s="87"/>
      <c r="AP38" s="87"/>
      <c r="AQ38" s="87"/>
      <c r="AR38" s="87">
        <v>16</v>
      </c>
      <c r="AS38" s="87">
        <v>1</v>
      </c>
      <c r="AT38" s="87">
        <v>1</v>
      </c>
      <c r="AU38" s="87"/>
      <c r="AV38" s="87"/>
      <c r="AW38" s="87"/>
      <c r="AX38" s="87"/>
      <c r="AY38" s="87"/>
      <c r="AZ38" s="87"/>
      <c r="BA38" s="87"/>
      <c r="BB38" s="87"/>
      <c r="BC38" s="87"/>
      <c r="BD38" s="87" t="s">
        <v>250</v>
      </c>
      <c r="BE38" s="87"/>
      <c r="BF38" s="87">
        <v>19</v>
      </c>
      <c r="BG38" s="87">
        <v>32</v>
      </c>
      <c r="BH38" s="87">
        <v>2826</v>
      </c>
      <c r="BI38" s="87">
        <v>0.012821</v>
      </c>
      <c r="BJ38" s="87">
        <v>0.129145</v>
      </c>
      <c r="BK38" s="87">
        <v>13.522608</v>
      </c>
      <c r="BL38" s="87">
        <v>0.00634920634920635</v>
      </c>
      <c r="BM38" s="87">
        <v>0.361111111111111</v>
      </c>
      <c r="BN38" s="87" t="s">
        <v>1006</v>
      </c>
      <c r="BO38" s="87">
        <v>7670</v>
      </c>
      <c r="BP38" s="87">
        <v>11984</v>
      </c>
      <c r="BQ38" s="87">
        <v>18497</v>
      </c>
      <c r="BR38" s="87">
        <v>3074</v>
      </c>
      <c r="BS38" s="87"/>
      <c r="BT38" s="87" t="s">
        <v>1082</v>
      </c>
      <c r="BU38" s="87" t="s">
        <v>942</v>
      </c>
      <c r="BV38" s="87" t="s">
        <v>1207</v>
      </c>
      <c r="BW38" s="87"/>
      <c r="BX38" s="144">
        <v>40499.605729166666</v>
      </c>
      <c r="BY38" s="87"/>
      <c r="BZ38" s="87" t="b">
        <v>0</v>
      </c>
      <c r="CA38" s="87" t="b">
        <v>0</v>
      </c>
      <c r="CB38" s="87" t="b">
        <v>1</v>
      </c>
      <c r="CC38" s="87" t="s">
        <v>914</v>
      </c>
      <c r="CD38" s="87">
        <v>248</v>
      </c>
      <c r="CE38" s="87" t="s">
        <v>1312</v>
      </c>
      <c r="CF38" s="87" t="b">
        <v>0</v>
      </c>
      <c r="CG38" s="87" t="s">
        <v>66</v>
      </c>
      <c r="CH38" s="87">
        <v>1</v>
      </c>
      <c r="CI38" s="87"/>
      <c r="CJ38" s="87"/>
      <c r="CK38" s="87"/>
      <c r="CL38" s="87"/>
      <c r="CM38" s="87"/>
      <c r="CN38" s="87"/>
      <c r="CO38" s="87"/>
      <c r="CP38" s="87"/>
      <c r="CQ38" s="87"/>
      <c r="CR38" s="87"/>
      <c r="CS38" s="87"/>
      <c r="CT38" s="87"/>
      <c r="CU38" s="87"/>
      <c r="CV38" s="87" t="s">
        <v>267</v>
      </c>
      <c r="CW38" s="87"/>
      <c r="CX38" s="87">
        <v>1</v>
      </c>
      <c r="CY38" s="87">
        <v>1</v>
      </c>
      <c r="CZ38" s="87">
        <v>0</v>
      </c>
      <c r="DA38" s="87">
        <v>0.007463</v>
      </c>
      <c r="DB38" s="87">
        <v>0.018647</v>
      </c>
      <c r="DC38" s="87">
        <v>0.460654</v>
      </c>
      <c r="DD38" s="87">
        <v>0</v>
      </c>
      <c r="DE38" s="87">
        <v>1</v>
      </c>
      <c r="DF38" s="87" t="s">
        <v>1059</v>
      </c>
      <c r="DG38" s="87">
        <v>259</v>
      </c>
      <c r="DH38" s="87">
        <v>210</v>
      </c>
      <c r="DI38" s="87">
        <v>5564</v>
      </c>
      <c r="DJ38" s="87">
        <v>17443</v>
      </c>
      <c r="DK38" s="87"/>
      <c r="DL38" s="87" t="s">
        <v>1130</v>
      </c>
      <c r="DM38" s="87" t="s">
        <v>1187</v>
      </c>
      <c r="DN38" s="87"/>
      <c r="DO38" s="87"/>
      <c r="DP38" s="144">
        <v>40959.22659722222</v>
      </c>
      <c r="DQ38" s="87" t="s">
        <v>1306</v>
      </c>
      <c r="DR38" s="87" t="b">
        <v>1</v>
      </c>
      <c r="DS38" s="87" t="b">
        <v>0</v>
      </c>
      <c r="DT38" s="87" t="b">
        <v>1</v>
      </c>
      <c r="DU38" s="87" t="s">
        <v>914</v>
      </c>
      <c r="DV38" s="87">
        <v>1</v>
      </c>
      <c r="DW38" s="87" t="s">
        <v>1312</v>
      </c>
      <c r="DX38" s="87" t="b">
        <v>0</v>
      </c>
      <c r="DY38" s="87" t="s">
        <v>66</v>
      </c>
      <c r="DZ38" s="87">
        <v>1</v>
      </c>
      <c r="EA38" s="87"/>
      <c r="EB38" s="87"/>
      <c r="EC38" s="87"/>
      <c r="ED38" s="87"/>
      <c r="EE38" s="87"/>
      <c r="EF38" s="87"/>
      <c r="EG38" s="87"/>
      <c r="EH38" s="87"/>
      <c r="EI38" s="87"/>
      <c r="EJ38" s="87"/>
      <c r="EK38" s="87"/>
      <c r="EL38" s="87"/>
      <c r="EM38" s="87"/>
      <c r="EN38" s="87">
        <v>19</v>
      </c>
      <c r="EO38" s="87">
        <v>19</v>
      </c>
      <c r="EP38" s="87">
        <v>4</v>
      </c>
      <c r="EQ38" s="87">
        <v>3</v>
      </c>
      <c r="ER38" s="87">
        <v>-26</v>
      </c>
      <c r="ES38" s="87">
        <v>-26</v>
      </c>
    </row>
    <row r="39" spans="1:149" ht="15">
      <c r="A39" s="87" t="s">
        <v>826</v>
      </c>
      <c r="B39" s="87" t="s">
        <v>877</v>
      </c>
      <c r="C39" s="87" t="s">
        <v>250</v>
      </c>
      <c r="D39" s="87" t="s">
        <v>267</v>
      </c>
      <c r="E39" s="87" t="s">
        <v>66</v>
      </c>
      <c r="F39" s="87" t="s">
        <v>311</v>
      </c>
      <c r="G39" s="144">
        <v>43515.608125</v>
      </c>
      <c r="H39" s="87" t="s">
        <v>409</v>
      </c>
      <c r="I39" s="87"/>
      <c r="J39" s="87"/>
      <c r="K39" s="87"/>
      <c r="L39" s="87" t="s">
        <v>548</v>
      </c>
      <c r="M39" s="87" t="s">
        <v>548</v>
      </c>
      <c r="N39" s="144">
        <v>43515.608125</v>
      </c>
      <c r="O39" s="87" t="s">
        <v>692</v>
      </c>
      <c r="P39" s="87"/>
      <c r="Q39" s="87"/>
      <c r="R39" s="87" t="s">
        <v>826</v>
      </c>
      <c r="S39" s="87" t="s">
        <v>877</v>
      </c>
      <c r="T39" s="87" t="b">
        <v>0</v>
      </c>
      <c r="U39" s="87">
        <v>0</v>
      </c>
      <c r="V39" s="87" t="s">
        <v>911</v>
      </c>
      <c r="W39" s="87" t="b">
        <v>0</v>
      </c>
      <c r="X39" s="87" t="s">
        <v>914</v>
      </c>
      <c r="Y39" s="87"/>
      <c r="Z39" s="87"/>
      <c r="AA39" s="87" t="b">
        <v>0</v>
      </c>
      <c r="AB39" s="87">
        <v>0</v>
      </c>
      <c r="AC39" s="87"/>
      <c r="AD39" s="87" t="s">
        <v>928</v>
      </c>
      <c r="AE39" s="87" t="b">
        <v>0</v>
      </c>
      <c r="AF39" s="87" t="s">
        <v>877</v>
      </c>
      <c r="AG39" s="87" t="s">
        <v>196</v>
      </c>
      <c r="AH39" s="87">
        <v>0</v>
      </c>
      <c r="AI39" s="87">
        <v>0</v>
      </c>
      <c r="AJ39" s="87"/>
      <c r="AK39" s="87"/>
      <c r="AL39" s="87"/>
      <c r="AM39" s="87"/>
      <c r="AN39" s="87"/>
      <c r="AO39" s="87"/>
      <c r="AP39" s="87"/>
      <c r="AQ39" s="87"/>
      <c r="AR39" s="87">
        <v>16</v>
      </c>
      <c r="AS39" s="87">
        <v>1</v>
      </c>
      <c r="AT39" s="87">
        <v>1</v>
      </c>
      <c r="AU39" s="87"/>
      <c r="AV39" s="87"/>
      <c r="AW39" s="87"/>
      <c r="AX39" s="87"/>
      <c r="AY39" s="87"/>
      <c r="AZ39" s="87"/>
      <c r="BA39" s="87"/>
      <c r="BB39" s="87"/>
      <c r="BC39" s="87"/>
      <c r="BD39" s="87" t="s">
        <v>250</v>
      </c>
      <c r="BE39" s="87"/>
      <c r="BF39" s="87">
        <v>19</v>
      </c>
      <c r="BG39" s="87">
        <v>32</v>
      </c>
      <c r="BH39" s="87">
        <v>2826</v>
      </c>
      <c r="BI39" s="87">
        <v>0.012821</v>
      </c>
      <c r="BJ39" s="87">
        <v>0.129145</v>
      </c>
      <c r="BK39" s="87">
        <v>13.522608</v>
      </c>
      <c r="BL39" s="87">
        <v>0.00634920634920635</v>
      </c>
      <c r="BM39" s="87">
        <v>0.361111111111111</v>
      </c>
      <c r="BN39" s="87" t="s">
        <v>1006</v>
      </c>
      <c r="BO39" s="87">
        <v>7670</v>
      </c>
      <c r="BP39" s="87">
        <v>11984</v>
      </c>
      <c r="BQ39" s="87">
        <v>18497</v>
      </c>
      <c r="BR39" s="87">
        <v>3074</v>
      </c>
      <c r="BS39" s="87"/>
      <c r="BT39" s="87" t="s">
        <v>1082</v>
      </c>
      <c r="BU39" s="87" t="s">
        <v>942</v>
      </c>
      <c r="BV39" s="87" t="s">
        <v>1207</v>
      </c>
      <c r="BW39" s="87"/>
      <c r="BX39" s="144">
        <v>40499.605729166666</v>
      </c>
      <c r="BY39" s="87"/>
      <c r="BZ39" s="87" t="b">
        <v>0</v>
      </c>
      <c r="CA39" s="87" t="b">
        <v>0</v>
      </c>
      <c r="CB39" s="87" t="b">
        <v>1</v>
      </c>
      <c r="CC39" s="87" t="s">
        <v>914</v>
      </c>
      <c r="CD39" s="87">
        <v>248</v>
      </c>
      <c r="CE39" s="87" t="s">
        <v>1312</v>
      </c>
      <c r="CF39" s="87" t="b">
        <v>0</v>
      </c>
      <c r="CG39" s="87" t="s">
        <v>66</v>
      </c>
      <c r="CH39" s="87">
        <v>1</v>
      </c>
      <c r="CI39" s="87"/>
      <c r="CJ39" s="87"/>
      <c r="CK39" s="87"/>
      <c r="CL39" s="87"/>
      <c r="CM39" s="87"/>
      <c r="CN39" s="87"/>
      <c r="CO39" s="87"/>
      <c r="CP39" s="87"/>
      <c r="CQ39" s="87"/>
      <c r="CR39" s="87"/>
      <c r="CS39" s="87"/>
      <c r="CT39" s="87"/>
      <c r="CU39" s="87"/>
      <c r="CV39" s="87" t="s">
        <v>267</v>
      </c>
      <c r="CW39" s="87"/>
      <c r="CX39" s="87">
        <v>1</v>
      </c>
      <c r="CY39" s="87">
        <v>1</v>
      </c>
      <c r="CZ39" s="87">
        <v>0</v>
      </c>
      <c r="DA39" s="87">
        <v>0.007463</v>
      </c>
      <c r="DB39" s="87">
        <v>0.018647</v>
      </c>
      <c r="DC39" s="87">
        <v>0.460654</v>
      </c>
      <c r="DD39" s="87">
        <v>0</v>
      </c>
      <c r="DE39" s="87">
        <v>1</v>
      </c>
      <c r="DF39" s="87" t="s">
        <v>1059</v>
      </c>
      <c r="DG39" s="87">
        <v>259</v>
      </c>
      <c r="DH39" s="87">
        <v>210</v>
      </c>
      <c r="DI39" s="87">
        <v>5564</v>
      </c>
      <c r="DJ39" s="87">
        <v>17443</v>
      </c>
      <c r="DK39" s="87"/>
      <c r="DL39" s="87" t="s">
        <v>1130</v>
      </c>
      <c r="DM39" s="87" t="s">
        <v>1187</v>
      </c>
      <c r="DN39" s="87"/>
      <c r="DO39" s="87"/>
      <c r="DP39" s="144">
        <v>40959.22659722222</v>
      </c>
      <c r="DQ39" s="87" t="s">
        <v>1306</v>
      </c>
      <c r="DR39" s="87" t="b">
        <v>1</v>
      </c>
      <c r="DS39" s="87" t="b">
        <v>0</v>
      </c>
      <c r="DT39" s="87" t="b">
        <v>1</v>
      </c>
      <c r="DU39" s="87" t="s">
        <v>914</v>
      </c>
      <c r="DV39" s="87">
        <v>1</v>
      </c>
      <c r="DW39" s="87" t="s">
        <v>1312</v>
      </c>
      <c r="DX39" s="87" t="b">
        <v>0</v>
      </c>
      <c r="DY39" s="87" t="s">
        <v>66</v>
      </c>
      <c r="DZ39" s="87">
        <v>1</v>
      </c>
      <c r="EA39" s="87"/>
      <c r="EB39" s="87"/>
      <c r="EC39" s="87"/>
      <c r="ED39" s="87"/>
      <c r="EE39" s="87"/>
      <c r="EF39" s="87"/>
      <c r="EG39" s="87"/>
      <c r="EH39" s="87"/>
      <c r="EI39" s="87"/>
      <c r="EJ39" s="87"/>
      <c r="EK39" s="87"/>
      <c r="EL39" s="87"/>
      <c r="EM39" s="87"/>
      <c r="EN39" s="87">
        <v>19</v>
      </c>
      <c r="EO39" s="87">
        <v>19</v>
      </c>
      <c r="EP39" s="87">
        <v>2</v>
      </c>
      <c r="EQ39" s="87">
        <v>1</v>
      </c>
      <c r="ER39" s="87">
        <v>-26</v>
      </c>
      <c r="ES39" s="87">
        <v>-26</v>
      </c>
    </row>
    <row r="40" spans="1:149" ht="15">
      <c r="A40" s="87" t="s">
        <v>825</v>
      </c>
      <c r="B40" s="87" t="s">
        <v>821</v>
      </c>
      <c r="C40" s="87" t="s">
        <v>250</v>
      </c>
      <c r="D40" s="87" t="s">
        <v>267</v>
      </c>
      <c r="E40" s="87" t="s">
        <v>66</v>
      </c>
      <c r="F40" s="87" t="s">
        <v>311</v>
      </c>
      <c r="G40" s="144">
        <v>43511.80143518518</v>
      </c>
      <c r="H40" s="87" t="s">
        <v>408</v>
      </c>
      <c r="I40" s="87"/>
      <c r="J40" s="87"/>
      <c r="K40" s="87"/>
      <c r="L40" s="87"/>
      <c r="M40" s="87" t="s">
        <v>570</v>
      </c>
      <c r="N40" s="144">
        <v>43511.80143518518</v>
      </c>
      <c r="O40" s="87" t="s">
        <v>691</v>
      </c>
      <c r="P40" s="87"/>
      <c r="Q40" s="87"/>
      <c r="R40" s="87" t="s">
        <v>825</v>
      </c>
      <c r="S40" s="87" t="s">
        <v>821</v>
      </c>
      <c r="T40" s="87" t="b">
        <v>0</v>
      </c>
      <c r="U40" s="87">
        <v>0</v>
      </c>
      <c r="V40" s="87" t="s">
        <v>911</v>
      </c>
      <c r="W40" s="87" t="b">
        <v>0</v>
      </c>
      <c r="X40" s="87" t="s">
        <v>914</v>
      </c>
      <c r="Y40" s="87"/>
      <c r="Z40" s="87"/>
      <c r="AA40" s="87" t="b">
        <v>0</v>
      </c>
      <c r="AB40" s="87">
        <v>0</v>
      </c>
      <c r="AC40" s="87"/>
      <c r="AD40" s="87" t="s">
        <v>935</v>
      </c>
      <c r="AE40" s="87" t="b">
        <v>0</v>
      </c>
      <c r="AF40" s="87" t="s">
        <v>821</v>
      </c>
      <c r="AG40" s="87" t="s">
        <v>196</v>
      </c>
      <c r="AH40" s="87">
        <v>0</v>
      </c>
      <c r="AI40" s="87">
        <v>0</v>
      </c>
      <c r="AJ40" s="87"/>
      <c r="AK40" s="87"/>
      <c r="AL40" s="87"/>
      <c r="AM40" s="87"/>
      <c r="AN40" s="87"/>
      <c r="AO40" s="87"/>
      <c r="AP40" s="87"/>
      <c r="AQ40" s="87"/>
      <c r="AR40" s="87">
        <v>16</v>
      </c>
      <c r="AS40" s="87">
        <v>1</v>
      </c>
      <c r="AT40" s="87">
        <v>1</v>
      </c>
      <c r="AU40" s="87"/>
      <c r="AV40" s="87"/>
      <c r="AW40" s="87"/>
      <c r="AX40" s="87"/>
      <c r="AY40" s="87"/>
      <c r="AZ40" s="87"/>
      <c r="BA40" s="87"/>
      <c r="BB40" s="87"/>
      <c r="BC40" s="87"/>
      <c r="BD40" s="87" t="s">
        <v>250</v>
      </c>
      <c r="BE40" s="87"/>
      <c r="BF40" s="87">
        <v>19</v>
      </c>
      <c r="BG40" s="87">
        <v>32</v>
      </c>
      <c r="BH40" s="87">
        <v>2826</v>
      </c>
      <c r="BI40" s="87">
        <v>0.012821</v>
      </c>
      <c r="BJ40" s="87">
        <v>0.129145</v>
      </c>
      <c r="BK40" s="87">
        <v>13.522608</v>
      </c>
      <c r="BL40" s="87">
        <v>0.00634920634920635</v>
      </c>
      <c r="BM40" s="87">
        <v>0.361111111111111</v>
      </c>
      <c r="BN40" s="87" t="s">
        <v>1006</v>
      </c>
      <c r="BO40" s="87">
        <v>7670</v>
      </c>
      <c r="BP40" s="87">
        <v>11984</v>
      </c>
      <c r="BQ40" s="87">
        <v>18497</v>
      </c>
      <c r="BR40" s="87">
        <v>3074</v>
      </c>
      <c r="BS40" s="87"/>
      <c r="BT40" s="87" t="s">
        <v>1082</v>
      </c>
      <c r="BU40" s="87" t="s">
        <v>942</v>
      </c>
      <c r="BV40" s="87" t="s">
        <v>1207</v>
      </c>
      <c r="BW40" s="87"/>
      <c r="BX40" s="144">
        <v>40499.605729166666</v>
      </c>
      <c r="BY40" s="87"/>
      <c r="BZ40" s="87" t="b">
        <v>0</v>
      </c>
      <c r="CA40" s="87" t="b">
        <v>0</v>
      </c>
      <c r="CB40" s="87" t="b">
        <v>1</v>
      </c>
      <c r="CC40" s="87" t="s">
        <v>914</v>
      </c>
      <c r="CD40" s="87">
        <v>248</v>
      </c>
      <c r="CE40" s="87" t="s">
        <v>1312</v>
      </c>
      <c r="CF40" s="87" t="b">
        <v>0</v>
      </c>
      <c r="CG40" s="87" t="s">
        <v>66</v>
      </c>
      <c r="CH40" s="87">
        <v>1</v>
      </c>
      <c r="CI40" s="87"/>
      <c r="CJ40" s="87"/>
      <c r="CK40" s="87"/>
      <c r="CL40" s="87"/>
      <c r="CM40" s="87"/>
      <c r="CN40" s="87"/>
      <c r="CO40" s="87"/>
      <c r="CP40" s="87"/>
      <c r="CQ40" s="87"/>
      <c r="CR40" s="87"/>
      <c r="CS40" s="87"/>
      <c r="CT40" s="87"/>
      <c r="CU40" s="87"/>
      <c r="CV40" s="87" t="s">
        <v>267</v>
      </c>
      <c r="CW40" s="87"/>
      <c r="CX40" s="87">
        <v>1</v>
      </c>
      <c r="CY40" s="87">
        <v>1</v>
      </c>
      <c r="CZ40" s="87">
        <v>0</v>
      </c>
      <c r="DA40" s="87">
        <v>0.007463</v>
      </c>
      <c r="DB40" s="87">
        <v>0.018647</v>
      </c>
      <c r="DC40" s="87">
        <v>0.460654</v>
      </c>
      <c r="DD40" s="87">
        <v>0</v>
      </c>
      <c r="DE40" s="87">
        <v>1</v>
      </c>
      <c r="DF40" s="87" t="s">
        <v>1059</v>
      </c>
      <c r="DG40" s="87">
        <v>259</v>
      </c>
      <c r="DH40" s="87">
        <v>210</v>
      </c>
      <c r="DI40" s="87">
        <v>5564</v>
      </c>
      <c r="DJ40" s="87">
        <v>17443</v>
      </c>
      <c r="DK40" s="87"/>
      <c r="DL40" s="87" t="s">
        <v>1130</v>
      </c>
      <c r="DM40" s="87" t="s">
        <v>1187</v>
      </c>
      <c r="DN40" s="87"/>
      <c r="DO40" s="87"/>
      <c r="DP40" s="144">
        <v>40959.22659722222</v>
      </c>
      <c r="DQ40" s="87" t="s">
        <v>1306</v>
      </c>
      <c r="DR40" s="87" t="b">
        <v>1</v>
      </c>
      <c r="DS40" s="87" t="b">
        <v>0</v>
      </c>
      <c r="DT40" s="87" t="b">
        <v>1</v>
      </c>
      <c r="DU40" s="87" t="s">
        <v>914</v>
      </c>
      <c r="DV40" s="87">
        <v>1</v>
      </c>
      <c r="DW40" s="87" t="s">
        <v>1312</v>
      </c>
      <c r="DX40" s="87" t="b">
        <v>0</v>
      </c>
      <c r="DY40" s="87" t="s">
        <v>66</v>
      </c>
      <c r="DZ40" s="87">
        <v>1</v>
      </c>
      <c r="EA40" s="87"/>
      <c r="EB40" s="87"/>
      <c r="EC40" s="87"/>
      <c r="ED40" s="87"/>
      <c r="EE40" s="87"/>
      <c r="EF40" s="87"/>
      <c r="EG40" s="87"/>
      <c r="EH40" s="87"/>
      <c r="EI40" s="87"/>
      <c r="EJ40" s="87"/>
      <c r="EK40" s="87"/>
      <c r="EL40" s="87"/>
      <c r="EM40" s="87"/>
      <c r="EN40" s="87">
        <v>20</v>
      </c>
      <c r="EO40" s="87">
        <v>20</v>
      </c>
      <c r="EP40" s="87">
        <v>4</v>
      </c>
      <c r="EQ40" s="87">
        <v>3</v>
      </c>
      <c r="ER40" s="87">
        <v>-25</v>
      </c>
      <c r="ES40" s="87">
        <v>-25</v>
      </c>
    </row>
    <row r="41" spans="1:149" ht="15">
      <c r="A41" s="87" t="s">
        <v>824</v>
      </c>
      <c r="B41" s="87" t="s">
        <v>876</v>
      </c>
      <c r="C41" s="87" t="s">
        <v>250</v>
      </c>
      <c r="D41" s="87" t="s">
        <v>267</v>
      </c>
      <c r="E41" s="87" t="s">
        <v>66</v>
      </c>
      <c r="F41" s="87" t="s">
        <v>311</v>
      </c>
      <c r="G41" s="144">
        <v>43510.89363425926</v>
      </c>
      <c r="H41" s="87" t="s">
        <v>407</v>
      </c>
      <c r="I41" s="87"/>
      <c r="J41" s="87"/>
      <c r="K41" s="87"/>
      <c r="L41" s="87"/>
      <c r="M41" s="87" t="s">
        <v>570</v>
      </c>
      <c r="N41" s="144">
        <v>43510.89363425926</v>
      </c>
      <c r="O41" s="87" t="s">
        <v>690</v>
      </c>
      <c r="P41" s="87"/>
      <c r="Q41" s="87"/>
      <c r="R41" s="87" t="s">
        <v>824</v>
      </c>
      <c r="S41" s="87" t="s">
        <v>876</v>
      </c>
      <c r="T41" s="87" t="b">
        <v>0</v>
      </c>
      <c r="U41" s="87">
        <v>0</v>
      </c>
      <c r="V41" s="87" t="s">
        <v>911</v>
      </c>
      <c r="W41" s="87" t="b">
        <v>0</v>
      </c>
      <c r="X41" s="87" t="s">
        <v>914</v>
      </c>
      <c r="Y41" s="87"/>
      <c r="Z41" s="87"/>
      <c r="AA41" s="87" t="b">
        <v>0</v>
      </c>
      <c r="AB41" s="87">
        <v>0</v>
      </c>
      <c r="AC41" s="87"/>
      <c r="AD41" s="87" t="s">
        <v>935</v>
      </c>
      <c r="AE41" s="87" t="b">
        <v>0</v>
      </c>
      <c r="AF41" s="87" t="s">
        <v>876</v>
      </c>
      <c r="AG41" s="87" t="s">
        <v>196</v>
      </c>
      <c r="AH41" s="87">
        <v>0</v>
      </c>
      <c r="AI41" s="87">
        <v>0</v>
      </c>
      <c r="AJ41" s="87"/>
      <c r="AK41" s="87"/>
      <c r="AL41" s="87"/>
      <c r="AM41" s="87"/>
      <c r="AN41" s="87"/>
      <c r="AO41" s="87"/>
      <c r="AP41" s="87"/>
      <c r="AQ41" s="87"/>
      <c r="AR41" s="87">
        <v>16</v>
      </c>
      <c r="AS41" s="87">
        <v>1</v>
      </c>
      <c r="AT41" s="87">
        <v>1</v>
      </c>
      <c r="AU41" s="87"/>
      <c r="AV41" s="87"/>
      <c r="AW41" s="87"/>
      <c r="AX41" s="87"/>
      <c r="AY41" s="87"/>
      <c r="AZ41" s="87"/>
      <c r="BA41" s="87"/>
      <c r="BB41" s="87"/>
      <c r="BC41" s="87"/>
      <c r="BD41" s="87" t="s">
        <v>250</v>
      </c>
      <c r="BE41" s="87"/>
      <c r="BF41" s="87">
        <v>19</v>
      </c>
      <c r="BG41" s="87">
        <v>32</v>
      </c>
      <c r="BH41" s="87">
        <v>2826</v>
      </c>
      <c r="BI41" s="87">
        <v>0.012821</v>
      </c>
      <c r="BJ41" s="87">
        <v>0.129145</v>
      </c>
      <c r="BK41" s="87">
        <v>13.522608</v>
      </c>
      <c r="BL41" s="87">
        <v>0.00634920634920635</v>
      </c>
      <c r="BM41" s="87">
        <v>0.361111111111111</v>
      </c>
      <c r="BN41" s="87" t="s">
        <v>1006</v>
      </c>
      <c r="BO41" s="87">
        <v>7670</v>
      </c>
      <c r="BP41" s="87">
        <v>11984</v>
      </c>
      <c r="BQ41" s="87">
        <v>18497</v>
      </c>
      <c r="BR41" s="87">
        <v>3074</v>
      </c>
      <c r="BS41" s="87"/>
      <c r="BT41" s="87" t="s">
        <v>1082</v>
      </c>
      <c r="BU41" s="87" t="s">
        <v>942</v>
      </c>
      <c r="BV41" s="87" t="s">
        <v>1207</v>
      </c>
      <c r="BW41" s="87"/>
      <c r="BX41" s="144">
        <v>40499.605729166666</v>
      </c>
      <c r="BY41" s="87"/>
      <c r="BZ41" s="87" t="b">
        <v>0</v>
      </c>
      <c r="CA41" s="87" t="b">
        <v>0</v>
      </c>
      <c r="CB41" s="87" t="b">
        <v>1</v>
      </c>
      <c r="CC41" s="87" t="s">
        <v>914</v>
      </c>
      <c r="CD41" s="87">
        <v>248</v>
      </c>
      <c r="CE41" s="87" t="s">
        <v>1312</v>
      </c>
      <c r="CF41" s="87" t="b">
        <v>0</v>
      </c>
      <c r="CG41" s="87" t="s">
        <v>66</v>
      </c>
      <c r="CH41" s="87">
        <v>1</v>
      </c>
      <c r="CI41" s="87"/>
      <c r="CJ41" s="87"/>
      <c r="CK41" s="87"/>
      <c r="CL41" s="87"/>
      <c r="CM41" s="87"/>
      <c r="CN41" s="87"/>
      <c r="CO41" s="87"/>
      <c r="CP41" s="87"/>
      <c r="CQ41" s="87"/>
      <c r="CR41" s="87"/>
      <c r="CS41" s="87"/>
      <c r="CT41" s="87"/>
      <c r="CU41" s="87"/>
      <c r="CV41" s="87" t="s">
        <v>267</v>
      </c>
      <c r="CW41" s="87"/>
      <c r="CX41" s="87">
        <v>1</v>
      </c>
      <c r="CY41" s="87">
        <v>1</v>
      </c>
      <c r="CZ41" s="87">
        <v>0</v>
      </c>
      <c r="DA41" s="87">
        <v>0.007463</v>
      </c>
      <c r="DB41" s="87">
        <v>0.018647</v>
      </c>
      <c r="DC41" s="87">
        <v>0.460654</v>
      </c>
      <c r="DD41" s="87">
        <v>0</v>
      </c>
      <c r="DE41" s="87">
        <v>1</v>
      </c>
      <c r="DF41" s="87" t="s">
        <v>1059</v>
      </c>
      <c r="DG41" s="87">
        <v>259</v>
      </c>
      <c r="DH41" s="87">
        <v>210</v>
      </c>
      <c r="DI41" s="87">
        <v>5564</v>
      </c>
      <c r="DJ41" s="87">
        <v>17443</v>
      </c>
      <c r="DK41" s="87"/>
      <c r="DL41" s="87" t="s">
        <v>1130</v>
      </c>
      <c r="DM41" s="87" t="s">
        <v>1187</v>
      </c>
      <c r="DN41" s="87"/>
      <c r="DO41" s="87"/>
      <c r="DP41" s="144">
        <v>40959.22659722222</v>
      </c>
      <c r="DQ41" s="87" t="s">
        <v>1306</v>
      </c>
      <c r="DR41" s="87" t="b">
        <v>1</v>
      </c>
      <c r="DS41" s="87" t="b">
        <v>0</v>
      </c>
      <c r="DT41" s="87" t="b">
        <v>1</v>
      </c>
      <c r="DU41" s="87" t="s">
        <v>914</v>
      </c>
      <c r="DV41" s="87">
        <v>1</v>
      </c>
      <c r="DW41" s="87" t="s">
        <v>1312</v>
      </c>
      <c r="DX41" s="87" t="b">
        <v>0</v>
      </c>
      <c r="DY41" s="87" t="s">
        <v>66</v>
      </c>
      <c r="DZ41" s="87">
        <v>1</v>
      </c>
      <c r="EA41" s="87"/>
      <c r="EB41" s="87"/>
      <c r="EC41" s="87"/>
      <c r="ED41" s="87"/>
      <c r="EE41" s="87"/>
      <c r="EF41" s="87"/>
      <c r="EG41" s="87"/>
      <c r="EH41" s="87"/>
      <c r="EI41" s="87"/>
      <c r="EJ41" s="87"/>
      <c r="EK41" s="87"/>
      <c r="EL41" s="87"/>
      <c r="EM41" s="87"/>
      <c r="EN41" s="87">
        <v>20</v>
      </c>
      <c r="EO41" s="87">
        <v>20</v>
      </c>
      <c r="EP41" s="87">
        <v>2</v>
      </c>
      <c r="EQ41" s="87">
        <v>1</v>
      </c>
      <c r="ER41" s="87">
        <v>-25</v>
      </c>
      <c r="ES41" s="87">
        <v>-25</v>
      </c>
    </row>
    <row r="42" spans="1:149" ht="15">
      <c r="A42" s="87" t="s">
        <v>823</v>
      </c>
      <c r="B42" s="87" t="s">
        <v>826</v>
      </c>
      <c r="C42" s="87" t="s">
        <v>267</v>
      </c>
      <c r="D42" s="87" t="s">
        <v>250</v>
      </c>
      <c r="E42" s="87" t="s">
        <v>66</v>
      </c>
      <c r="F42" s="87" t="s">
        <v>311</v>
      </c>
      <c r="G42" s="144">
        <v>43515.612280092595</v>
      </c>
      <c r="H42" s="87" t="s">
        <v>406</v>
      </c>
      <c r="I42" s="87"/>
      <c r="J42" s="87"/>
      <c r="K42" s="87"/>
      <c r="L42" s="87"/>
      <c r="M42" s="87" t="s">
        <v>583</v>
      </c>
      <c r="N42" s="144">
        <v>43515.612280092595</v>
      </c>
      <c r="O42" s="87" t="s">
        <v>689</v>
      </c>
      <c r="P42" s="87"/>
      <c r="Q42" s="87"/>
      <c r="R42" s="87" t="s">
        <v>823</v>
      </c>
      <c r="S42" s="87" t="s">
        <v>826</v>
      </c>
      <c r="T42" s="87" t="b">
        <v>0</v>
      </c>
      <c r="U42" s="87">
        <v>0</v>
      </c>
      <c r="V42" s="87" t="s">
        <v>883</v>
      </c>
      <c r="W42" s="87" t="b">
        <v>0</v>
      </c>
      <c r="X42" s="87" t="s">
        <v>914</v>
      </c>
      <c r="Y42" s="87"/>
      <c r="Z42" s="87"/>
      <c r="AA42" s="87" t="b">
        <v>0</v>
      </c>
      <c r="AB42" s="87">
        <v>0</v>
      </c>
      <c r="AC42" s="87"/>
      <c r="AD42" s="87" t="s">
        <v>930</v>
      </c>
      <c r="AE42" s="87" t="b">
        <v>0</v>
      </c>
      <c r="AF42" s="87" t="s">
        <v>826</v>
      </c>
      <c r="AG42" s="87" t="s">
        <v>196</v>
      </c>
      <c r="AH42" s="87">
        <v>0</v>
      </c>
      <c r="AI42" s="87">
        <v>0</v>
      </c>
      <c r="AJ42" s="87"/>
      <c r="AK42" s="87"/>
      <c r="AL42" s="87"/>
      <c r="AM42" s="87"/>
      <c r="AN42" s="87"/>
      <c r="AO42" s="87"/>
      <c r="AP42" s="87"/>
      <c r="AQ42" s="87"/>
      <c r="AR42" s="87">
        <v>9</v>
      </c>
      <c r="AS42" s="87">
        <v>1</v>
      </c>
      <c r="AT42" s="87">
        <v>1</v>
      </c>
      <c r="AU42" s="87"/>
      <c r="AV42" s="87"/>
      <c r="AW42" s="87"/>
      <c r="AX42" s="87"/>
      <c r="AY42" s="87"/>
      <c r="AZ42" s="87"/>
      <c r="BA42" s="87"/>
      <c r="BB42" s="87"/>
      <c r="BC42" s="87"/>
      <c r="BD42" s="87" t="s">
        <v>267</v>
      </c>
      <c r="BE42" s="87"/>
      <c r="BF42" s="87">
        <v>1</v>
      </c>
      <c r="BG42" s="87">
        <v>1</v>
      </c>
      <c r="BH42" s="87">
        <v>0</v>
      </c>
      <c r="BI42" s="87">
        <v>0.007463</v>
      </c>
      <c r="BJ42" s="87">
        <v>0.018647</v>
      </c>
      <c r="BK42" s="87">
        <v>0.460654</v>
      </c>
      <c r="BL42" s="87">
        <v>0</v>
      </c>
      <c r="BM42" s="87">
        <v>1</v>
      </c>
      <c r="BN42" s="87" t="s">
        <v>1059</v>
      </c>
      <c r="BO42" s="87">
        <v>259</v>
      </c>
      <c r="BP42" s="87">
        <v>210</v>
      </c>
      <c r="BQ42" s="87">
        <v>5564</v>
      </c>
      <c r="BR42" s="87">
        <v>17443</v>
      </c>
      <c r="BS42" s="87"/>
      <c r="BT42" s="87" t="s">
        <v>1130</v>
      </c>
      <c r="BU42" s="87" t="s">
        <v>1187</v>
      </c>
      <c r="BV42" s="87"/>
      <c r="BW42" s="87"/>
      <c r="BX42" s="144">
        <v>40959.22659722222</v>
      </c>
      <c r="BY42" s="87" t="s">
        <v>1306</v>
      </c>
      <c r="BZ42" s="87" t="b">
        <v>1</v>
      </c>
      <c r="CA42" s="87" t="b">
        <v>0</v>
      </c>
      <c r="CB42" s="87" t="b">
        <v>1</v>
      </c>
      <c r="CC42" s="87" t="s">
        <v>914</v>
      </c>
      <c r="CD42" s="87">
        <v>1</v>
      </c>
      <c r="CE42" s="87" t="s">
        <v>1312</v>
      </c>
      <c r="CF42" s="87" t="b">
        <v>0</v>
      </c>
      <c r="CG42" s="87" t="s">
        <v>66</v>
      </c>
      <c r="CH42" s="87">
        <v>1</v>
      </c>
      <c r="CI42" s="87"/>
      <c r="CJ42" s="87"/>
      <c r="CK42" s="87"/>
      <c r="CL42" s="87"/>
      <c r="CM42" s="87"/>
      <c r="CN42" s="87"/>
      <c r="CO42" s="87"/>
      <c r="CP42" s="87"/>
      <c r="CQ42" s="87"/>
      <c r="CR42" s="87"/>
      <c r="CS42" s="87"/>
      <c r="CT42" s="87"/>
      <c r="CU42" s="87"/>
      <c r="CV42" s="87" t="s">
        <v>250</v>
      </c>
      <c r="CW42" s="87"/>
      <c r="CX42" s="87">
        <v>19</v>
      </c>
      <c r="CY42" s="87">
        <v>32</v>
      </c>
      <c r="CZ42" s="87">
        <v>2826</v>
      </c>
      <c r="DA42" s="87">
        <v>0.012821</v>
      </c>
      <c r="DB42" s="87">
        <v>0.129145</v>
      </c>
      <c r="DC42" s="87">
        <v>13.522608</v>
      </c>
      <c r="DD42" s="87">
        <v>0.00634920634920635</v>
      </c>
      <c r="DE42" s="87">
        <v>0.361111111111111</v>
      </c>
      <c r="DF42" s="87" t="s">
        <v>1006</v>
      </c>
      <c r="DG42" s="87">
        <v>7670</v>
      </c>
      <c r="DH42" s="87">
        <v>11984</v>
      </c>
      <c r="DI42" s="87">
        <v>18497</v>
      </c>
      <c r="DJ42" s="87">
        <v>3074</v>
      </c>
      <c r="DK42" s="87"/>
      <c r="DL42" s="87" t="s">
        <v>1082</v>
      </c>
      <c r="DM42" s="87" t="s">
        <v>942</v>
      </c>
      <c r="DN42" s="87" t="s">
        <v>1207</v>
      </c>
      <c r="DO42" s="87"/>
      <c r="DP42" s="144">
        <v>40499.605729166666</v>
      </c>
      <c r="DQ42" s="87"/>
      <c r="DR42" s="87" t="b">
        <v>0</v>
      </c>
      <c r="DS42" s="87" t="b">
        <v>0</v>
      </c>
      <c r="DT42" s="87" t="b">
        <v>1</v>
      </c>
      <c r="DU42" s="87" t="s">
        <v>914</v>
      </c>
      <c r="DV42" s="87">
        <v>248</v>
      </c>
      <c r="DW42" s="87" t="s">
        <v>1312</v>
      </c>
      <c r="DX42" s="87" t="b">
        <v>0</v>
      </c>
      <c r="DY42" s="87" t="s">
        <v>66</v>
      </c>
      <c r="DZ42" s="87">
        <v>1</v>
      </c>
      <c r="EA42" s="87"/>
      <c r="EB42" s="87"/>
      <c r="EC42" s="87"/>
      <c r="ED42" s="87"/>
      <c r="EE42" s="87"/>
      <c r="EF42" s="87"/>
      <c r="EG42" s="87"/>
      <c r="EH42" s="87"/>
      <c r="EI42" s="87"/>
      <c r="EJ42" s="87"/>
      <c r="EK42" s="87"/>
      <c r="EL42" s="87"/>
      <c r="EM42" s="87"/>
      <c r="EN42" s="87">
        <v>19</v>
      </c>
      <c r="EO42" s="87">
        <v>19</v>
      </c>
      <c r="EP42" s="87">
        <v>3</v>
      </c>
      <c r="EQ42" s="87">
        <v>2</v>
      </c>
      <c r="ER42" s="87">
        <v>-26</v>
      </c>
      <c r="ES42" s="87">
        <v>-26</v>
      </c>
    </row>
    <row r="43" spans="1:149" ht="15">
      <c r="A43" s="87" t="s">
        <v>822</v>
      </c>
      <c r="B43" s="87" t="s">
        <v>825</v>
      </c>
      <c r="C43" s="87" t="s">
        <v>267</v>
      </c>
      <c r="D43" s="87" t="s">
        <v>250</v>
      </c>
      <c r="E43" s="87" t="s">
        <v>66</v>
      </c>
      <c r="F43" s="87" t="s">
        <v>311</v>
      </c>
      <c r="G43" s="144">
        <v>43511.822060185186</v>
      </c>
      <c r="H43" s="87" t="s">
        <v>405</v>
      </c>
      <c r="I43" s="87"/>
      <c r="J43" s="87"/>
      <c r="K43" s="87"/>
      <c r="L43" s="87"/>
      <c r="M43" s="87" t="s">
        <v>583</v>
      </c>
      <c r="N43" s="144">
        <v>43511.822060185186</v>
      </c>
      <c r="O43" s="87" t="s">
        <v>688</v>
      </c>
      <c r="P43" s="87"/>
      <c r="Q43" s="87"/>
      <c r="R43" s="87" t="s">
        <v>822</v>
      </c>
      <c r="S43" s="87" t="s">
        <v>825</v>
      </c>
      <c r="T43" s="87" t="b">
        <v>0</v>
      </c>
      <c r="U43" s="87">
        <v>1</v>
      </c>
      <c r="V43" s="87" t="s">
        <v>883</v>
      </c>
      <c r="W43" s="87" t="b">
        <v>0</v>
      </c>
      <c r="X43" s="87" t="s">
        <v>914</v>
      </c>
      <c r="Y43" s="87"/>
      <c r="Z43" s="87"/>
      <c r="AA43" s="87" t="b">
        <v>0</v>
      </c>
      <c r="AB43" s="87">
        <v>0</v>
      </c>
      <c r="AC43" s="87"/>
      <c r="AD43" s="87" t="s">
        <v>930</v>
      </c>
      <c r="AE43" s="87" t="b">
        <v>0</v>
      </c>
      <c r="AF43" s="87" t="s">
        <v>825</v>
      </c>
      <c r="AG43" s="87" t="s">
        <v>196</v>
      </c>
      <c r="AH43" s="87">
        <v>0</v>
      </c>
      <c r="AI43" s="87">
        <v>0</v>
      </c>
      <c r="AJ43" s="87"/>
      <c r="AK43" s="87"/>
      <c r="AL43" s="87"/>
      <c r="AM43" s="87"/>
      <c r="AN43" s="87"/>
      <c r="AO43" s="87"/>
      <c r="AP43" s="87"/>
      <c r="AQ43" s="87"/>
      <c r="AR43" s="87">
        <v>9</v>
      </c>
      <c r="AS43" s="87">
        <v>1</v>
      </c>
      <c r="AT43" s="87">
        <v>1</v>
      </c>
      <c r="AU43" s="87"/>
      <c r="AV43" s="87"/>
      <c r="AW43" s="87"/>
      <c r="AX43" s="87"/>
      <c r="AY43" s="87"/>
      <c r="AZ43" s="87"/>
      <c r="BA43" s="87"/>
      <c r="BB43" s="87"/>
      <c r="BC43" s="87"/>
      <c r="BD43" s="87" t="s">
        <v>267</v>
      </c>
      <c r="BE43" s="87"/>
      <c r="BF43" s="87">
        <v>1</v>
      </c>
      <c r="BG43" s="87">
        <v>1</v>
      </c>
      <c r="BH43" s="87">
        <v>0</v>
      </c>
      <c r="BI43" s="87">
        <v>0.007463</v>
      </c>
      <c r="BJ43" s="87">
        <v>0.018647</v>
      </c>
      <c r="BK43" s="87">
        <v>0.460654</v>
      </c>
      <c r="BL43" s="87">
        <v>0</v>
      </c>
      <c r="BM43" s="87">
        <v>1</v>
      </c>
      <c r="BN43" s="87" t="s">
        <v>1059</v>
      </c>
      <c r="BO43" s="87">
        <v>259</v>
      </c>
      <c r="BP43" s="87">
        <v>210</v>
      </c>
      <c r="BQ43" s="87">
        <v>5564</v>
      </c>
      <c r="BR43" s="87">
        <v>17443</v>
      </c>
      <c r="BS43" s="87"/>
      <c r="BT43" s="87" t="s">
        <v>1130</v>
      </c>
      <c r="BU43" s="87" t="s">
        <v>1187</v>
      </c>
      <c r="BV43" s="87"/>
      <c r="BW43" s="87"/>
      <c r="BX43" s="144">
        <v>40959.22659722222</v>
      </c>
      <c r="BY43" s="87" t="s">
        <v>1306</v>
      </c>
      <c r="BZ43" s="87" t="b">
        <v>1</v>
      </c>
      <c r="CA43" s="87" t="b">
        <v>0</v>
      </c>
      <c r="CB43" s="87" t="b">
        <v>1</v>
      </c>
      <c r="CC43" s="87" t="s">
        <v>914</v>
      </c>
      <c r="CD43" s="87">
        <v>1</v>
      </c>
      <c r="CE43" s="87" t="s">
        <v>1312</v>
      </c>
      <c r="CF43" s="87" t="b">
        <v>0</v>
      </c>
      <c r="CG43" s="87" t="s">
        <v>66</v>
      </c>
      <c r="CH43" s="87">
        <v>1</v>
      </c>
      <c r="CI43" s="87"/>
      <c r="CJ43" s="87"/>
      <c r="CK43" s="87"/>
      <c r="CL43" s="87"/>
      <c r="CM43" s="87"/>
      <c r="CN43" s="87"/>
      <c r="CO43" s="87"/>
      <c r="CP43" s="87"/>
      <c r="CQ43" s="87"/>
      <c r="CR43" s="87"/>
      <c r="CS43" s="87"/>
      <c r="CT43" s="87"/>
      <c r="CU43" s="87"/>
      <c r="CV43" s="87" t="s">
        <v>250</v>
      </c>
      <c r="CW43" s="87"/>
      <c r="CX43" s="87">
        <v>19</v>
      </c>
      <c r="CY43" s="87">
        <v>32</v>
      </c>
      <c r="CZ43" s="87">
        <v>2826</v>
      </c>
      <c r="DA43" s="87">
        <v>0.012821</v>
      </c>
      <c r="DB43" s="87">
        <v>0.129145</v>
      </c>
      <c r="DC43" s="87">
        <v>13.522608</v>
      </c>
      <c r="DD43" s="87">
        <v>0.00634920634920635</v>
      </c>
      <c r="DE43" s="87">
        <v>0.361111111111111</v>
      </c>
      <c r="DF43" s="87" t="s">
        <v>1006</v>
      </c>
      <c r="DG43" s="87">
        <v>7670</v>
      </c>
      <c r="DH43" s="87">
        <v>11984</v>
      </c>
      <c r="DI43" s="87">
        <v>18497</v>
      </c>
      <c r="DJ43" s="87">
        <v>3074</v>
      </c>
      <c r="DK43" s="87"/>
      <c r="DL43" s="87" t="s">
        <v>1082</v>
      </c>
      <c r="DM43" s="87" t="s">
        <v>942</v>
      </c>
      <c r="DN43" s="87" t="s">
        <v>1207</v>
      </c>
      <c r="DO43" s="87"/>
      <c r="DP43" s="144">
        <v>40499.605729166666</v>
      </c>
      <c r="DQ43" s="87"/>
      <c r="DR43" s="87" t="b">
        <v>0</v>
      </c>
      <c r="DS43" s="87" t="b">
        <v>0</v>
      </c>
      <c r="DT43" s="87" t="b">
        <v>1</v>
      </c>
      <c r="DU43" s="87" t="s">
        <v>914</v>
      </c>
      <c r="DV43" s="87">
        <v>248</v>
      </c>
      <c r="DW43" s="87" t="s">
        <v>1312</v>
      </c>
      <c r="DX43" s="87" t="b">
        <v>0</v>
      </c>
      <c r="DY43" s="87" t="s">
        <v>66</v>
      </c>
      <c r="DZ43" s="87">
        <v>1</v>
      </c>
      <c r="EA43" s="87"/>
      <c r="EB43" s="87"/>
      <c r="EC43" s="87"/>
      <c r="ED43" s="87"/>
      <c r="EE43" s="87"/>
      <c r="EF43" s="87"/>
      <c r="EG43" s="87"/>
      <c r="EH43" s="87"/>
      <c r="EI43" s="87"/>
      <c r="EJ43" s="87"/>
      <c r="EK43" s="87"/>
      <c r="EL43" s="87"/>
      <c r="EM43" s="87"/>
      <c r="EN43" s="87">
        <v>20</v>
      </c>
      <c r="EO43" s="87">
        <v>20</v>
      </c>
      <c r="EP43" s="87">
        <v>5</v>
      </c>
      <c r="EQ43" s="87">
        <v>4</v>
      </c>
      <c r="ER43" s="87">
        <v>-25</v>
      </c>
      <c r="ES43" s="87">
        <v>-25</v>
      </c>
    </row>
    <row r="44" spans="1:149" ht="15">
      <c r="A44" s="87" t="s">
        <v>821</v>
      </c>
      <c r="B44" s="87" t="s">
        <v>824</v>
      </c>
      <c r="C44" s="87" t="s">
        <v>267</v>
      </c>
      <c r="D44" s="87" t="s">
        <v>250</v>
      </c>
      <c r="E44" s="87" t="s">
        <v>66</v>
      </c>
      <c r="F44" s="87" t="s">
        <v>311</v>
      </c>
      <c r="G44" s="144">
        <v>43510.89511574074</v>
      </c>
      <c r="H44" s="87" t="s">
        <v>404</v>
      </c>
      <c r="I44" s="87"/>
      <c r="J44" s="87"/>
      <c r="K44" s="87"/>
      <c r="L44" s="87"/>
      <c r="M44" s="87" t="s">
        <v>583</v>
      </c>
      <c r="N44" s="144">
        <v>43510.89511574074</v>
      </c>
      <c r="O44" s="87" t="s">
        <v>687</v>
      </c>
      <c r="P44" s="87"/>
      <c r="Q44" s="87"/>
      <c r="R44" s="87" t="s">
        <v>821</v>
      </c>
      <c r="S44" s="87" t="s">
        <v>824</v>
      </c>
      <c r="T44" s="87" t="b">
        <v>0</v>
      </c>
      <c r="U44" s="87">
        <v>0</v>
      </c>
      <c r="V44" s="87" t="s">
        <v>883</v>
      </c>
      <c r="W44" s="87" t="b">
        <v>0</v>
      </c>
      <c r="X44" s="87" t="s">
        <v>914</v>
      </c>
      <c r="Y44" s="87"/>
      <c r="Z44" s="87"/>
      <c r="AA44" s="87" t="b">
        <v>0</v>
      </c>
      <c r="AB44" s="87">
        <v>0</v>
      </c>
      <c r="AC44" s="87"/>
      <c r="AD44" s="87" t="s">
        <v>930</v>
      </c>
      <c r="AE44" s="87" t="b">
        <v>0</v>
      </c>
      <c r="AF44" s="87" t="s">
        <v>824</v>
      </c>
      <c r="AG44" s="87" t="s">
        <v>196</v>
      </c>
      <c r="AH44" s="87">
        <v>0</v>
      </c>
      <c r="AI44" s="87">
        <v>0</v>
      </c>
      <c r="AJ44" s="87"/>
      <c r="AK44" s="87"/>
      <c r="AL44" s="87"/>
      <c r="AM44" s="87"/>
      <c r="AN44" s="87"/>
      <c r="AO44" s="87"/>
      <c r="AP44" s="87"/>
      <c r="AQ44" s="87"/>
      <c r="AR44" s="87">
        <v>9</v>
      </c>
      <c r="AS44" s="87">
        <v>1</v>
      </c>
      <c r="AT44" s="87">
        <v>1</v>
      </c>
      <c r="AU44" s="87"/>
      <c r="AV44" s="87"/>
      <c r="AW44" s="87"/>
      <c r="AX44" s="87"/>
      <c r="AY44" s="87"/>
      <c r="AZ44" s="87"/>
      <c r="BA44" s="87"/>
      <c r="BB44" s="87"/>
      <c r="BC44" s="87"/>
      <c r="BD44" s="87" t="s">
        <v>267</v>
      </c>
      <c r="BE44" s="87"/>
      <c r="BF44" s="87">
        <v>1</v>
      </c>
      <c r="BG44" s="87">
        <v>1</v>
      </c>
      <c r="BH44" s="87">
        <v>0</v>
      </c>
      <c r="BI44" s="87">
        <v>0.007463</v>
      </c>
      <c r="BJ44" s="87">
        <v>0.018647</v>
      </c>
      <c r="BK44" s="87">
        <v>0.460654</v>
      </c>
      <c r="BL44" s="87">
        <v>0</v>
      </c>
      <c r="BM44" s="87">
        <v>1</v>
      </c>
      <c r="BN44" s="87" t="s">
        <v>1059</v>
      </c>
      <c r="BO44" s="87">
        <v>259</v>
      </c>
      <c r="BP44" s="87">
        <v>210</v>
      </c>
      <c r="BQ44" s="87">
        <v>5564</v>
      </c>
      <c r="BR44" s="87">
        <v>17443</v>
      </c>
      <c r="BS44" s="87"/>
      <c r="BT44" s="87" t="s">
        <v>1130</v>
      </c>
      <c r="BU44" s="87" t="s">
        <v>1187</v>
      </c>
      <c r="BV44" s="87"/>
      <c r="BW44" s="87"/>
      <c r="BX44" s="144">
        <v>40959.22659722222</v>
      </c>
      <c r="BY44" s="87" t="s">
        <v>1306</v>
      </c>
      <c r="BZ44" s="87" t="b">
        <v>1</v>
      </c>
      <c r="CA44" s="87" t="b">
        <v>0</v>
      </c>
      <c r="CB44" s="87" t="b">
        <v>1</v>
      </c>
      <c r="CC44" s="87" t="s">
        <v>914</v>
      </c>
      <c r="CD44" s="87">
        <v>1</v>
      </c>
      <c r="CE44" s="87" t="s">
        <v>1312</v>
      </c>
      <c r="CF44" s="87" t="b">
        <v>0</v>
      </c>
      <c r="CG44" s="87" t="s">
        <v>66</v>
      </c>
      <c r="CH44" s="87">
        <v>1</v>
      </c>
      <c r="CI44" s="87"/>
      <c r="CJ44" s="87"/>
      <c r="CK44" s="87"/>
      <c r="CL44" s="87"/>
      <c r="CM44" s="87"/>
      <c r="CN44" s="87"/>
      <c r="CO44" s="87"/>
      <c r="CP44" s="87"/>
      <c r="CQ44" s="87"/>
      <c r="CR44" s="87"/>
      <c r="CS44" s="87"/>
      <c r="CT44" s="87"/>
      <c r="CU44" s="87"/>
      <c r="CV44" s="87" t="s">
        <v>250</v>
      </c>
      <c r="CW44" s="87"/>
      <c r="CX44" s="87">
        <v>19</v>
      </c>
      <c r="CY44" s="87">
        <v>32</v>
      </c>
      <c r="CZ44" s="87">
        <v>2826</v>
      </c>
      <c r="DA44" s="87">
        <v>0.012821</v>
      </c>
      <c r="DB44" s="87">
        <v>0.129145</v>
      </c>
      <c r="DC44" s="87">
        <v>13.522608</v>
      </c>
      <c r="DD44" s="87">
        <v>0.00634920634920635</v>
      </c>
      <c r="DE44" s="87">
        <v>0.361111111111111</v>
      </c>
      <c r="DF44" s="87" t="s">
        <v>1006</v>
      </c>
      <c r="DG44" s="87">
        <v>7670</v>
      </c>
      <c r="DH44" s="87">
        <v>11984</v>
      </c>
      <c r="DI44" s="87">
        <v>18497</v>
      </c>
      <c r="DJ44" s="87">
        <v>3074</v>
      </c>
      <c r="DK44" s="87"/>
      <c r="DL44" s="87" t="s">
        <v>1082</v>
      </c>
      <c r="DM44" s="87" t="s">
        <v>942</v>
      </c>
      <c r="DN44" s="87" t="s">
        <v>1207</v>
      </c>
      <c r="DO44" s="87"/>
      <c r="DP44" s="144">
        <v>40499.605729166666</v>
      </c>
      <c r="DQ44" s="87"/>
      <c r="DR44" s="87" t="b">
        <v>0</v>
      </c>
      <c r="DS44" s="87" t="b">
        <v>0</v>
      </c>
      <c r="DT44" s="87" t="b">
        <v>1</v>
      </c>
      <c r="DU44" s="87" t="s">
        <v>914</v>
      </c>
      <c r="DV44" s="87">
        <v>248</v>
      </c>
      <c r="DW44" s="87" t="s">
        <v>1312</v>
      </c>
      <c r="DX44" s="87" t="b">
        <v>0</v>
      </c>
      <c r="DY44" s="87" t="s">
        <v>66</v>
      </c>
      <c r="DZ44" s="87">
        <v>1</v>
      </c>
      <c r="EA44" s="87"/>
      <c r="EB44" s="87"/>
      <c r="EC44" s="87"/>
      <c r="ED44" s="87"/>
      <c r="EE44" s="87"/>
      <c r="EF44" s="87"/>
      <c r="EG44" s="87"/>
      <c r="EH44" s="87"/>
      <c r="EI44" s="87"/>
      <c r="EJ44" s="87"/>
      <c r="EK44" s="87"/>
      <c r="EL44" s="87"/>
      <c r="EM44" s="87"/>
      <c r="EN44" s="87">
        <v>20</v>
      </c>
      <c r="EO44" s="87">
        <v>20</v>
      </c>
      <c r="EP44" s="87">
        <v>3</v>
      </c>
      <c r="EQ44" s="87">
        <v>2</v>
      </c>
      <c r="ER44" s="87">
        <v>-25</v>
      </c>
      <c r="ES44" s="87">
        <v>-25</v>
      </c>
    </row>
    <row r="45" spans="1:149" ht="15">
      <c r="A45" s="87" t="s">
        <v>875</v>
      </c>
      <c r="B45" s="87" t="s">
        <v>875</v>
      </c>
      <c r="C45" s="87" t="s">
        <v>309</v>
      </c>
      <c r="D45" s="87" t="s">
        <v>309</v>
      </c>
      <c r="E45" s="87"/>
      <c r="F45" s="87" t="s">
        <v>196</v>
      </c>
      <c r="G45" s="144">
        <v>43515.53855324074</v>
      </c>
      <c r="H45" s="87" t="s">
        <v>1584</v>
      </c>
      <c r="I45" s="87"/>
      <c r="J45" s="87"/>
      <c r="K45" s="87"/>
      <c r="L45" s="87"/>
      <c r="M45" s="87" t="s">
        <v>1365</v>
      </c>
      <c r="N45" s="144">
        <v>43515.53855324074</v>
      </c>
      <c r="O45" s="87" t="s">
        <v>1633</v>
      </c>
      <c r="P45" s="87"/>
      <c r="Q45" s="87"/>
      <c r="R45" s="87" t="s">
        <v>875</v>
      </c>
      <c r="S45" s="87"/>
      <c r="T45" s="87" t="b">
        <v>0</v>
      </c>
      <c r="U45" s="87">
        <v>1</v>
      </c>
      <c r="V45" s="87"/>
      <c r="W45" s="87" t="b">
        <v>0</v>
      </c>
      <c r="X45" s="87" t="s">
        <v>914</v>
      </c>
      <c r="Y45" s="87"/>
      <c r="Z45" s="87"/>
      <c r="AA45" s="87" t="b">
        <v>0</v>
      </c>
      <c r="AB45" s="87">
        <v>0</v>
      </c>
      <c r="AC45" s="87"/>
      <c r="AD45" s="87" t="s">
        <v>930</v>
      </c>
      <c r="AE45" s="87" t="b">
        <v>0</v>
      </c>
      <c r="AF45" s="87" t="s">
        <v>875</v>
      </c>
      <c r="AG45" s="87" t="s">
        <v>1656</v>
      </c>
      <c r="AH45" s="87">
        <v>0</v>
      </c>
      <c r="AI45" s="87">
        <v>0</v>
      </c>
      <c r="AJ45" s="87"/>
      <c r="AK45" s="87"/>
      <c r="AL45" s="87"/>
      <c r="AM45" s="87"/>
      <c r="AN45" s="87"/>
      <c r="AO45" s="87"/>
      <c r="AP45" s="87"/>
      <c r="AQ45" s="87"/>
      <c r="AR45" s="87">
        <v>1</v>
      </c>
      <c r="AS45" s="87">
        <v>1</v>
      </c>
      <c r="AT45" s="87">
        <v>1</v>
      </c>
      <c r="AU45" s="87"/>
      <c r="AV45" s="87"/>
      <c r="AW45" s="87"/>
      <c r="AX45" s="87"/>
      <c r="AY45" s="87"/>
      <c r="AZ45" s="87"/>
      <c r="BA45" s="87"/>
      <c r="BB45" s="87"/>
      <c r="BC45" s="87"/>
      <c r="BD45" s="87" t="s">
        <v>309</v>
      </c>
      <c r="BE45" s="87"/>
      <c r="BF45" s="87">
        <v>1</v>
      </c>
      <c r="BG45" s="87">
        <v>0</v>
      </c>
      <c r="BH45" s="87">
        <v>0</v>
      </c>
      <c r="BI45" s="87">
        <v>0.007463</v>
      </c>
      <c r="BJ45" s="87">
        <v>0.018647</v>
      </c>
      <c r="BK45" s="87">
        <v>0.460654</v>
      </c>
      <c r="BL45" s="87">
        <v>0</v>
      </c>
      <c r="BM45" s="87">
        <v>0</v>
      </c>
      <c r="BN45" s="87" t="s">
        <v>1058</v>
      </c>
      <c r="BO45" s="87">
        <v>518</v>
      </c>
      <c r="BP45" s="87">
        <v>524</v>
      </c>
      <c r="BQ45" s="87">
        <v>7524</v>
      </c>
      <c r="BR45" s="87">
        <v>6920</v>
      </c>
      <c r="BS45" s="87"/>
      <c r="BT45" s="87" t="s">
        <v>1129</v>
      </c>
      <c r="BU45" s="87"/>
      <c r="BV45" s="87"/>
      <c r="BW45" s="87"/>
      <c r="BX45" s="144">
        <v>41955.092685185184</v>
      </c>
      <c r="BY45" s="87" t="s">
        <v>1305</v>
      </c>
      <c r="BZ45" s="87" t="b">
        <v>0</v>
      </c>
      <c r="CA45" s="87" t="b">
        <v>0</v>
      </c>
      <c r="CB45" s="87" t="b">
        <v>1</v>
      </c>
      <c r="CC45" s="87" t="s">
        <v>914</v>
      </c>
      <c r="CD45" s="87">
        <v>0</v>
      </c>
      <c r="CE45" s="87" t="s">
        <v>1312</v>
      </c>
      <c r="CF45" s="87" t="b">
        <v>0</v>
      </c>
      <c r="CG45" s="87" t="s">
        <v>66</v>
      </c>
      <c r="CH45" s="87">
        <v>1</v>
      </c>
      <c r="CI45" s="87"/>
      <c r="CJ45" s="87"/>
      <c r="CK45" s="87"/>
      <c r="CL45" s="87"/>
      <c r="CM45" s="87"/>
      <c r="CN45" s="87"/>
      <c r="CO45" s="87"/>
      <c r="CP45" s="87"/>
      <c r="CQ45" s="87"/>
      <c r="CR45" s="87"/>
      <c r="CS45" s="87"/>
      <c r="CT45" s="87"/>
      <c r="CU45" s="87"/>
      <c r="CV45" s="87" t="s">
        <v>309</v>
      </c>
      <c r="CW45" s="87"/>
      <c r="CX45" s="87">
        <v>1</v>
      </c>
      <c r="CY45" s="87">
        <v>0</v>
      </c>
      <c r="CZ45" s="87">
        <v>0</v>
      </c>
      <c r="DA45" s="87">
        <v>0.007463</v>
      </c>
      <c r="DB45" s="87">
        <v>0.018647</v>
      </c>
      <c r="DC45" s="87">
        <v>0.460654</v>
      </c>
      <c r="DD45" s="87">
        <v>0</v>
      </c>
      <c r="DE45" s="87">
        <v>0</v>
      </c>
      <c r="DF45" s="87" t="s">
        <v>1058</v>
      </c>
      <c r="DG45" s="87">
        <v>518</v>
      </c>
      <c r="DH45" s="87">
        <v>524</v>
      </c>
      <c r="DI45" s="87">
        <v>7524</v>
      </c>
      <c r="DJ45" s="87">
        <v>6920</v>
      </c>
      <c r="DK45" s="87"/>
      <c r="DL45" s="87" t="s">
        <v>1129</v>
      </c>
      <c r="DM45" s="87"/>
      <c r="DN45" s="87"/>
      <c r="DO45" s="87"/>
      <c r="DP45" s="144">
        <v>41955.092685185184</v>
      </c>
      <c r="DQ45" s="87" t="s">
        <v>1305</v>
      </c>
      <c r="DR45" s="87" t="b">
        <v>0</v>
      </c>
      <c r="DS45" s="87" t="b">
        <v>0</v>
      </c>
      <c r="DT45" s="87" t="b">
        <v>1</v>
      </c>
      <c r="DU45" s="87" t="s">
        <v>914</v>
      </c>
      <c r="DV45" s="87">
        <v>0</v>
      </c>
      <c r="DW45" s="87" t="s">
        <v>1312</v>
      </c>
      <c r="DX45" s="87" t="b">
        <v>0</v>
      </c>
      <c r="DY45" s="87" t="s">
        <v>66</v>
      </c>
      <c r="DZ45" s="87">
        <v>1</v>
      </c>
      <c r="EA45" s="87"/>
      <c r="EB45" s="87"/>
      <c r="EC45" s="87"/>
      <c r="ED45" s="87"/>
      <c r="EE45" s="87"/>
      <c r="EF45" s="87"/>
      <c r="EG45" s="87"/>
      <c r="EH45" s="87"/>
      <c r="EI45" s="87"/>
      <c r="EJ45" s="87"/>
      <c r="EK45" s="87"/>
      <c r="EL45" s="87"/>
      <c r="EM45" s="87"/>
      <c r="EN45" s="87">
        <v>21</v>
      </c>
      <c r="EO45" s="87">
        <v>21</v>
      </c>
      <c r="EP45" s="87">
        <v>1</v>
      </c>
      <c r="EQ45" s="87">
        <v>1</v>
      </c>
      <c r="ER45" s="87">
        <v>-24</v>
      </c>
      <c r="ES45" s="87">
        <v>-24</v>
      </c>
    </row>
    <row r="46" spans="1:149" ht="15">
      <c r="A46" s="87" t="s">
        <v>818</v>
      </c>
      <c r="B46" s="87" t="s">
        <v>875</v>
      </c>
      <c r="C46" s="87" t="s">
        <v>250</v>
      </c>
      <c r="D46" s="87" t="s">
        <v>309</v>
      </c>
      <c r="E46" s="87" t="s">
        <v>65</v>
      </c>
      <c r="F46" s="87" t="s">
        <v>311</v>
      </c>
      <c r="G46" s="144">
        <v>43515.56354166667</v>
      </c>
      <c r="H46" s="87" t="s">
        <v>402</v>
      </c>
      <c r="I46" s="87"/>
      <c r="J46" s="87"/>
      <c r="K46" s="87"/>
      <c r="L46" s="87"/>
      <c r="M46" s="87" t="s">
        <v>570</v>
      </c>
      <c r="N46" s="144">
        <v>43515.56354166667</v>
      </c>
      <c r="O46" s="87" t="s">
        <v>684</v>
      </c>
      <c r="P46" s="87"/>
      <c r="Q46" s="87"/>
      <c r="R46" s="87" t="s">
        <v>818</v>
      </c>
      <c r="S46" s="87" t="s">
        <v>875</v>
      </c>
      <c r="T46" s="87" t="b">
        <v>0</v>
      </c>
      <c r="U46" s="87">
        <v>0</v>
      </c>
      <c r="V46" s="87" t="s">
        <v>910</v>
      </c>
      <c r="W46" s="87" t="b">
        <v>0</v>
      </c>
      <c r="X46" s="87" t="s">
        <v>914</v>
      </c>
      <c r="Y46" s="87"/>
      <c r="Z46" s="87"/>
      <c r="AA46" s="87" t="b">
        <v>0</v>
      </c>
      <c r="AB46" s="87">
        <v>0</v>
      </c>
      <c r="AC46" s="87"/>
      <c r="AD46" s="87" t="s">
        <v>935</v>
      </c>
      <c r="AE46" s="87" t="b">
        <v>0</v>
      </c>
      <c r="AF46" s="87" t="s">
        <v>875</v>
      </c>
      <c r="AG46" s="87" t="s">
        <v>196</v>
      </c>
      <c r="AH46" s="87">
        <v>0</v>
      </c>
      <c r="AI46" s="87">
        <v>0</v>
      </c>
      <c r="AJ46" s="87"/>
      <c r="AK46" s="87"/>
      <c r="AL46" s="87"/>
      <c r="AM46" s="87"/>
      <c r="AN46" s="87"/>
      <c r="AO46" s="87"/>
      <c r="AP46" s="87"/>
      <c r="AQ46" s="87"/>
      <c r="AR46" s="87">
        <v>1</v>
      </c>
      <c r="AS46" s="87">
        <v>1</v>
      </c>
      <c r="AT46" s="87">
        <v>1</v>
      </c>
      <c r="AU46" s="87"/>
      <c r="AV46" s="87"/>
      <c r="AW46" s="87"/>
      <c r="AX46" s="87"/>
      <c r="AY46" s="87"/>
      <c r="AZ46" s="87"/>
      <c r="BA46" s="87"/>
      <c r="BB46" s="87"/>
      <c r="BC46" s="87"/>
      <c r="BD46" s="87" t="s">
        <v>250</v>
      </c>
      <c r="BE46" s="87"/>
      <c r="BF46" s="87">
        <v>19</v>
      </c>
      <c r="BG46" s="87">
        <v>32</v>
      </c>
      <c r="BH46" s="87">
        <v>2826</v>
      </c>
      <c r="BI46" s="87">
        <v>0.012821</v>
      </c>
      <c r="BJ46" s="87">
        <v>0.129145</v>
      </c>
      <c r="BK46" s="87">
        <v>13.522608</v>
      </c>
      <c r="BL46" s="87">
        <v>0.00634920634920635</v>
      </c>
      <c r="BM46" s="87">
        <v>0.361111111111111</v>
      </c>
      <c r="BN46" s="87" t="s">
        <v>1006</v>
      </c>
      <c r="BO46" s="87">
        <v>7670</v>
      </c>
      <c r="BP46" s="87">
        <v>11984</v>
      </c>
      <c r="BQ46" s="87">
        <v>18497</v>
      </c>
      <c r="BR46" s="87">
        <v>3074</v>
      </c>
      <c r="BS46" s="87"/>
      <c r="BT46" s="87" t="s">
        <v>1082</v>
      </c>
      <c r="BU46" s="87" t="s">
        <v>942</v>
      </c>
      <c r="BV46" s="87" t="s">
        <v>1207</v>
      </c>
      <c r="BW46" s="87"/>
      <c r="BX46" s="144">
        <v>40499.605729166666</v>
      </c>
      <c r="BY46" s="87"/>
      <c r="BZ46" s="87" t="b">
        <v>0</v>
      </c>
      <c r="CA46" s="87" t="b">
        <v>0</v>
      </c>
      <c r="CB46" s="87" t="b">
        <v>1</v>
      </c>
      <c r="CC46" s="87" t="s">
        <v>914</v>
      </c>
      <c r="CD46" s="87">
        <v>248</v>
      </c>
      <c r="CE46" s="87" t="s">
        <v>1312</v>
      </c>
      <c r="CF46" s="87" t="b">
        <v>0</v>
      </c>
      <c r="CG46" s="87" t="s">
        <v>66</v>
      </c>
      <c r="CH46" s="87">
        <v>1</v>
      </c>
      <c r="CI46" s="87"/>
      <c r="CJ46" s="87"/>
      <c r="CK46" s="87"/>
      <c r="CL46" s="87"/>
      <c r="CM46" s="87"/>
      <c r="CN46" s="87"/>
      <c r="CO46" s="87"/>
      <c r="CP46" s="87"/>
      <c r="CQ46" s="87"/>
      <c r="CR46" s="87"/>
      <c r="CS46" s="87"/>
      <c r="CT46" s="87"/>
      <c r="CU46" s="87"/>
      <c r="CV46" s="87" t="s">
        <v>309</v>
      </c>
      <c r="CW46" s="87"/>
      <c r="CX46" s="87">
        <v>1</v>
      </c>
      <c r="CY46" s="87">
        <v>0</v>
      </c>
      <c r="CZ46" s="87">
        <v>0</v>
      </c>
      <c r="DA46" s="87">
        <v>0.007463</v>
      </c>
      <c r="DB46" s="87">
        <v>0.018647</v>
      </c>
      <c r="DC46" s="87">
        <v>0.460654</v>
      </c>
      <c r="DD46" s="87">
        <v>0</v>
      </c>
      <c r="DE46" s="87">
        <v>0</v>
      </c>
      <c r="DF46" s="87" t="s">
        <v>1058</v>
      </c>
      <c r="DG46" s="87">
        <v>518</v>
      </c>
      <c r="DH46" s="87">
        <v>524</v>
      </c>
      <c r="DI46" s="87">
        <v>7524</v>
      </c>
      <c r="DJ46" s="87">
        <v>6920</v>
      </c>
      <c r="DK46" s="87"/>
      <c r="DL46" s="87" t="s">
        <v>1129</v>
      </c>
      <c r="DM46" s="87"/>
      <c r="DN46" s="87"/>
      <c r="DO46" s="87"/>
      <c r="DP46" s="144">
        <v>41955.092685185184</v>
      </c>
      <c r="DQ46" s="87" t="s">
        <v>1305</v>
      </c>
      <c r="DR46" s="87" t="b">
        <v>0</v>
      </c>
      <c r="DS46" s="87" t="b">
        <v>0</v>
      </c>
      <c r="DT46" s="87" t="b">
        <v>1</v>
      </c>
      <c r="DU46" s="87" t="s">
        <v>914</v>
      </c>
      <c r="DV46" s="87">
        <v>0</v>
      </c>
      <c r="DW46" s="87" t="s">
        <v>1312</v>
      </c>
      <c r="DX46" s="87" t="b">
        <v>0</v>
      </c>
      <c r="DY46" s="87" t="s">
        <v>66</v>
      </c>
      <c r="DZ46" s="87">
        <v>1</v>
      </c>
      <c r="EA46" s="87"/>
      <c r="EB46" s="87"/>
      <c r="EC46" s="87"/>
      <c r="ED46" s="87"/>
      <c r="EE46" s="87"/>
      <c r="EF46" s="87"/>
      <c r="EG46" s="87"/>
      <c r="EH46" s="87"/>
      <c r="EI46" s="87"/>
      <c r="EJ46" s="87"/>
      <c r="EK46" s="87"/>
      <c r="EL46" s="87"/>
      <c r="EM46" s="87"/>
      <c r="EN46" s="87">
        <v>21</v>
      </c>
      <c r="EO46" s="87">
        <v>21</v>
      </c>
      <c r="EP46" s="87">
        <v>2</v>
      </c>
      <c r="EQ46" s="87">
        <v>1</v>
      </c>
      <c r="ER46" s="87">
        <v>-24</v>
      </c>
      <c r="ES46" s="87">
        <v>-24</v>
      </c>
    </row>
    <row r="47" spans="1:149" ht="15">
      <c r="A47" s="87" t="s">
        <v>874</v>
      </c>
      <c r="B47" s="87" t="s">
        <v>874</v>
      </c>
      <c r="C47" s="87" t="s">
        <v>308</v>
      </c>
      <c r="D47" s="87" t="s">
        <v>308</v>
      </c>
      <c r="E47" s="87"/>
      <c r="F47" s="87" t="s">
        <v>196</v>
      </c>
      <c r="G47" s="144">
        <v>43515.5565162037</v>
      </c>
      <c r="H47" s="87" t="s">
        <v>1574</v>
      </c>
      <c r="I47" s="87"/>
      <c r="J47" s="87"/>
      <c r="K47" s="87"/>
      <c r="L47" s="87"/>
      <c r="M47" s="87" t="s">
        <v>1364</v>
      </c>
      <c r="N47" s="144">
        <v>43515.5565162037</v>
      </c>
      <c r="O47" s="87" t="s">
        <v>1623</v>
      </c>
      <c r="P47" s="87"/>
      <c r="Q47" s="87"/>
      <c r="R47" s="87" t="s">
        <v>874</v>
      </c>
      <c r="S47" s="87"/>
      <c r="T47" s="87" t="b">
        <v>0</v>
      </c>
      <c r="U47" s="87">
        <v>0</v>
      </c>
      <c r="V47" s="87"/>
      <c r="W47" s="87" t="b">
        <v>0</v>
      </c>
      <c r="X47" s="87" t="s">
        <v>914</v>
      </c>
      <c r="Y47" s="87"/>
      <c r="Z47" s="87"/>
      <c r="AA47" s="87" t="b">
        <v>0</v>
      </c>
      <c r="AB47" s="87">
        <v>0</v>
      </c>
      <c r="AC47" s="87"/>
      <c r="AD47" s="87" t="s">
        <v>930</v>
      </c>
      <c r="AE47" s="87" t="b">
        <v>0</v>
      </c>
      <c r="AF47" s="87" t="s">
        <v>874</v>
      </c>
      <c r="AG47" s="87" t="s">
        <v>1656</v>
      </c>
      <c r="AH47" s="87">
        <v>0</v>
      </c>
      <c r="AI47" s="87">
        <v>0</v>
      </c>
      <c r="AJ47" s="87"/>
      <c r="AK47" s="87"/>
      <c r="AL47" s="87"/>
      <c r="AM47" s="87"/>
      <c r="AN47" s="87"/>
      <c r="AO47" s="87"/>
      <c r="AP47" s="87"/>
      <c r="AQ47" s="87"/>
      <c r="AR47" s="87">
        <v>1</v>
      </c>
      <c r="AS47" s="87">
        <v>1</v>
      </c>
      <c r="AT47" s="87">
        <v>1</v>
      </c>
      <c r="AU47" s="87"/>
      <c r="AV47" s="87"/>
      <c r="AW47" s="87"/>
      <c r="AX47" s="87"/>
      <c r="AY47" s="87"/>
      <c r="AZ47" s="87"/>
      <c r="BA47" s="87"/>
      <c r="BB47" s="87"/>
      <c r="BC47" s="87"/>
      <c r="BD47" s="87" t="s">
        <v>308</v>
      </c>
      <c r="BE47" s="87"/>
      <c r="BF47" s="87">
        <v>1</v>
      </c>
      <c r="BG47" s="87">
        <v>0</v>
      </c>
      <c r="BH47" s="87">
        <v>0</v>
      </c>
      <c r="BI47" s="87">
        <v>0.007463</v>
      </c>
      <c r="BJ47" s="87">
        <v>0.018647</v>
      </c>
      <c r="BK47" s="87">
        <v>0.460654</v>
      </c>
      <c r="BL47" s="87">
        <v>0</v>
      </c>
      <c r="BM47" s="87">
        <v>0</v>
      </c>
      <c r="BN47" s="87" t="s">
        <v>1057</v>
      </c>
      <c r="BO47" s="87">
        <v>1399</v>
      </c>
      <c r="BP47" s="87">
        <v>1866</v>
      </c>
      <c r="BQ47" s="87">
        <v>121319</v>
      </c>
      <c r="BR47" s="87">
        <v>3085</v>
      </c>
      <c r="BS47" s="87"/>
      <c r="BT47" s="87"/>
      <c r="BU47" s="87" t="s">
        <v>1186</v>
      </c>
      <c r="BV47" s="87"/>
      <c r="BW47" s="87"/>
      <c r="BX47" s="144">
        <v>40735.48096064815</v>
      </c>
      <c r="BY47" s="87" t="s">
        <v>1304</v>
      </c>
      <c r="BZ47" s="87" t="b">
        <v>0</v>
      </c>
      <c r="CA47" s="87" t="b">
        <v>0</v>
      </c>
      <c r="CB47" s="87" t="b">
        <v>1</v>
      </c>
      <c r="CC47" s="87" t="s">
        <v>914</v>
      </c>
      <c r="CD47" s="87">
        <v>10</v>
      </c>
      <c r="CE47" s="87" t="s">
        <v>1312</v>
      </c>
      <c r="CF47" s="87" t="b">
        <v>0</v>
      </c>
      <c r="CG47" s="87" t="s">
        <v>66</v>
      </c>
      <c r="CH47" s="87">
        <v>1</v>
      </c>
      <c r="CI47" s="87"/>
      <c r="CJ47" s="87"/>
      <c r="CK47" s="87"/>
      <c r="CL47" s="87"/>
      <c r="CM47" s="87"/>
      <c r="CN47" s="87"/>
      <c r="CO47" s="87"/>
      <c r="CP47" s="87"/>
      <c r="CQ47" s="87"/>
      <c r="CR47" s="87"/>
      <c r="CS47" s="87"/>
      <c r="CT47" s="87"/>
      <c r="CU47" s="87"/>
      <c r="CV47" s="87" t="s">
        <v>308</v>
      </c>
      <c r="CW47" s="87"/>
      <c r="CX47" s="87">
        <v>1</v>
      </c>
      <c r="CY47" s="87">
        <v>0</v>
      </c>
      <c r="CZ47" s="87">
        <v>0</v>
      </c>
      <c r="DA47" s="87">
        <v>0.007463</v>
      </c>
      <c r="DB47" s="87">
        <v>0.018647</v>
      </c>
      <c r="DC47" s="87">
        <v>0.460654</v>
      </c>
      <c r="DD47" s="87">
        <v>0</v>
      </c>
      <c r="DE47" s="87">
        <v>0</v>
      </c>
      <c r="DF47" s="87" t="s">
        <v>1057</v>
      </c>
      <c r="DG47" s="87">
        <v>1399</v>
      </c>
      <c r="DH47" s="87">
        <v>1866</v>
      </c>
      <c r="DI47" s="87">
        <v>121319</v>
      </c>
      <c r="DJ47" s="87">
        <v>3085</v>
      </c>
      <c r="DK47" s="87"/>
      <c r="DL47" s="87"/>
      <c r="DM47" s="87" t="s">
        <v>1186</v>
      </c>
      <c r="DN47" s="87"/>
      <c r="DO47" s="87"/>
      <c r="DP47" s="144">
        <v>40735.48096064815</v>
      </c>
      <c r="DQ47" s="87" t="s">
        <v>1304</v>
      </c>
      <c r="DR47" s="87" t="b">
        <v>0</v>
      </c>
      <c r="DS47" s="87" t="b">
        <v>0</v>
      </c>
      <c r="DT47" s="87" t="b">
        <v>1</v>
      </c>
      <c r="DU47" s="87" t="s">
        <v>914</v>
      </c>
      <c r="DV47" s="87">
        <v>10</v>
      </c>
      <c r="DW47" s="87" t="s">
        <v>1312</v>
      </c>
      <c r="DX47" s="87" t="b">
        <v>0</v>
      </c>
      <c r="DY47" s="87" t="s">
        <v>66</v>
      </c>
      <c r="DZ47" s="87">
        <v>1</v>
      </c>
      <c r="EA47" s="87"/>
      <c r="EB47" s="87"/>
      <c r="EC47" s="87"/>
      <c r="ED47" s="87"/>
      <c r="EE47" s="87"/>
      <c r="EF47" s="87"/>
      <c r="EG47" s="87"/>
      <c r="EH47" s="87"/>
      <c r="EI47" s="87"/>
      <c r="EJ47" s="87"/>
      <c r="EK47" s="87"/>
      <c r="EL47" s="87"/>
      <c r="EM47" s="87"/>
      <c r="EN47" s="87">
        <v>22</v>
      </c>
      <c r="EO47" s="87">
        <v>22</v>
      </c>
      <c r="EP47" s="87">
        <v>1</v>
      </c>
      <c r="EQ47" s="87">
        <v>1</v>
      </c>
      <c r="ER47" s="87">
        <v>-23</v>
      </c>
      <c r="ES47" s="87">
        <v>-23</v>
      </c>
    </row>
    <row r="48" spans="1:149" ht="15">
      <c r="A48" s="87" t="s">
        <v>817</v>
      </c>
      <c r="B48" s="87" t="s">
        <v>874</v>
      </c>
      <c r="C48" s="87" t="s">
        <v>250</v>
      </c>
      <c r="D48" s="87" t="s">
        <v>308</v>
      </c>
      <c r="E48" s="87" t="s">
        <v>65</v>
      </c>
      <c r="F48" s="87" t="s">
        <v>311</v>
      </c>
      <c r="G48" s="144">
        <v>43515.56149305555</v>
      </c>
      <c r="H48" s="87" t="s">
        <v>401</v>
      </c>
      <c r="I48" s="87"/>
      <c r="J48" s="87"/>
      <c r="K48" s="87"/>
      <c r="L48" s="87"/>
      <c r="M48" s="87" t="s">
        <v>570</v>
      </c>
      <c r="N48" s="144">
        <v>43515.56149305555</v>
      </c>
      <c r="O48" s="87" t="s">
        <v>683</v>
      </c>
      <c r="P48" s="87"/>
      <c r="Q48" s="87"/>
      <c r="R48" s="87" t="s">
        <v>817</v>
      </c>
      <c r="S48" s="87" t="s">
        <v>874</v>
      </c>
      <c r="T48" s="87" t="b">
        <v>0</v>
      </c>
      <c r="U48" s="87">
        <v>0</v>
      </c>
      <c r="V48" s="87" t="s">
        <v>909</v>
      </c>
      <c r="W48" s="87" t="b">
        <v>0</v>
      </c>
      <c r="X48" s="87" t="s">
        <v>914</v>
      </c>
      <c r="Y48" s="87"/>
      <c r="Z48" s="87"/>
      <c r="AA48" s="87" t="b">
        <v>0</v>
      </c>
      <c r="AB48" s="87">
        <v>0</v>
      </c>
      <c r="AC48" s="87"/>
      <c r="AD48" s="87" t="s">
        <v>935</v>
      </c>
      <c r="AE48" s="87" t="b">
        <v>0</v>
      </c>
      <c r="AF48" s="87" t="s">
        <v>874</v>
      </c>
      <c r="AG48" s="87" t="s">
        <v>196</v>
      </c>
      <c r="AH48" s="87">
        <v>0</v>
      </c>
      <c r="AI48" s="87">
        <v>0</v>
      </c>
      <c r="AJ48" s="87"/>
      <c r="AK48" s="87"/>
      <c r="AL48" s="87"/>
      <c r="AM48" s="87"/>
      <c r="AN48" s="87"/>
      <c r="AO48" s="87"/>
      <c r="AP48" s="87"/>
      <c r="AQ48" s="87"/>
      <c r="AR48" s="87">
        <v>1</v>
      </c>
      <c r="AS48" s="87">
        <v>1</v>
      </c>
      <c r="AT48" s="87">
        <v>1</v>
      </c>
      <c r="AU48" s="87"/>
      <c r="AV48" s="87"/>
      <c r="AW48" s="87"/>
      <c r="AX48" s="87"/>
      <c r="AY48" s="87"/>
      <c r="AZ48" s="87"/>
      <c r="BA48" s="87"/>
      <c r="BB48" s="87"/>
      <c r="BC48" s="87"/>
      <c r="BD48" s="87" t="s">
        <v>250</v>
      </c>
      <c r="BE48" s="87"/>
      <c r="BF48" s="87">
        <v>19</v>
      </c>
      <c r="BG48" s="87">
        <v>32</v>
      </c>
      <c r="BH48" s="87">
        <v>2826</v>
      </c>
      <c r="BI48" s="87">
        <v>0.012821</v>
      </c>
      <c r="BJ48" s="87">
        <v>0.129145</v>
      </c>
      <c r="BK48" s="87">
        <v>13.522608</v>
      </c>
      <c r="BL48" s="87">
        <v>0.00634920634920635</v>
      </c>
      <c r="BM48" s="87">
        <v>0.361111111111111</v>
      </c>
      <c r="BN48" s="87" t="s">
        <v>1006</v>
      </c>
      <c r="BO48" s="87">
        <v>7670</v>
      </c>
      <c r="BP48" s="87">
        <v>11984</v>
      </c>
      <c r="BQ48" s="87">
        <v>18497</v>
      </c>
      <c r="BR48" s="87">
        <v>3074</v>
      </c>
      <c r="BS48" s="87"/>
      <c r="BT48" s="87" t="s">
        <v>1082</v>
      </c>
      <c r="BU48" s="87" t="s">
        <v>942</v>
      </c>
      <c r="BV48" s="87" t="s">
        <v>1207</v>
      </c>
      <c r="BW48" s="87"/>
      <c r="BX48" s="144">
        <v>40499.605729166666</v>
      </c>
      <c r="BY48" s="87"/>
      <c r="BZ48" s="87" t="b">
        <v>0</v>
      </c>
      <c r="CA48" s="87" t="b">
        <v>0</v>
      </c>
      <c r="CB48" s="87" t="b">
        <v>1</v>
      </c>
      <c r="CC48" s="87" t="s">
        <v>914</v>
      </c>
      <c r="CD48" s="87">
        <v>248</v>
      </c>
      <c r="CE48" s="87" t="s">
        <v>1312</v>
      </c>
      <c r="CF48" s="87" t="b">
        <v>0</v>
      </c>
      <c r="CG48" s="87" t="s">
        <v>66</v>
      </c>
      <c r="CH48" s="87">
        <v>1</v>
      </c>
      <c r="CI48" s="87"/>
      <c r="CJ48" s="87"/>
      <c r="CK48" s="87"/>
      <c r="CL48" s="87"/>
      <c r="CM48" s="87"/>
      <c r="CN48" s="87"/>
      <c r="CO48" s="87"/>
      <c r="CP48" s="87"/>
      <c r="CQ48" s="87"/>
      <c r="CR48" s="87"/>
      <c r="CS48" s="87"/>
      <c r="CT48" s="87"/>
      <c r="CU48" s="87"/>
      <c r="CV48" s="87" t="s">
        <v>308</v>
      </c>
      <c r="CW48" s="87"/>
      <c r="CX48" s="87">
        <v>1</v>
      </c>
      <c r="CY48" s="87">
        <v>0</v>
      </c>
      <c r="CZ48" s="87">
        <v>0</v>
      </c>
      <c r="DA48" s="87">
        <v>0.007463</v>
      </c>
      <c r="DB48" s="87">
        <v>0.018647</v>
      </c>
      <c r="DC48" s="87">
        <v>0.460654</v>
      </c>
      <c r="DD48" s="87">
        <v>0</v>
      </c>
      <c r="DE48" s="87">
        <v>0</v>
      </c>
      <c r="DF48" s="87" t="s">
        <v>1057</v>
      </c>
      <c r="DG48" s="87">
        <v>1399</v>
      </c>
      <c r="DH48" s="87">
        <v>1866</v>
      </c>
      <c r="DI48" s="87">
        <v>121319</v>
      </c>
      <c r="DJ48" s="87">
        <v>3085</v>
      </c>
      <c r="DK48" s="87"/>
      <c r="DL48" s="87"/>
      <c r="DM48" s="87" t="s">
        <v>1186</v>
      </c>
      <c r="DN48" s="87"/>
      <c r="DO48" s="87"/>
      <c r="DP48" s="144">
        <v>40735.48096064815</v>
      </c>
      <c r="DQ48" s="87" t="s">
        <v>1304</v>
      </c>
      <c r="DR48" s="87" t="b">
        <v>0</v>
      </c>
      <c r="DS48" s="87" t="b">
        <v>0</v>
      </c>
      <c r="DT48" s="87" t="b">
        <v>1</v>
      </c>
      <c r="DU48" s="87" t="s">
        <v>914</v>
      </c>
      <c r="DV48" s="87">
        <v>10</v>
      </c>
      <c r="DW48" s="87" t="s">
        <v>1312</v>
      </c>
      <c r="DX48" s="87" t="b">
        <v>0</v>
      </c>
      <c r="DY48" s="87" t="s">
        <v>66</v>
      </c>
      <c r="DZ48" s="87">
        <v>1</v>
      </c>
      <c r="EA48" s="87"/>
      <c r="EB48" s="87"/>
      <c r="EC48" s="87"/>
      <c r="ED48" s="87"/>
      <c r="EE48" s="87"/>
      <c r="EF48" s="87"/>
      <c r="EG48" s="87"/>
      <c r="EH48" s="87"/>
      <c r="EI48" s="87"/>
      <c r="EJ48" s="87"/>
      <c r="EK48" s="87"/>
      <c r="EL48" s="87"/>
      <c r="EM48" s="87"/>
      <c r="EN48" s="87">
        <v>22</v>
      </c>
      <c r="EO48" s="87">
        <v>22</v>
      </c>
      <c r="EP48" s="87">
        <v>2</v>
      </c>
      <c r="EQ48" s="87">
        <v>1</v>
      </c>
      <c r="ER48" s="87">
        <v>-23</v>
      </c>
      <c r="ES48" s="87">
        <v>-23</v>
      </c>
    </row>
    <row r="49" spans="1:149" ht="15">
      <c r="A49" s="87" t="s">
        <v>873</v>
      </c>
      <c r="B49" s="87" t="s">
        <v>873</v>
      </c>
      <c r="C49" s="87" t="s">
        <v>307</v>
      </c>
      <c r="D49" s="87" t="s">
        <v>307</v>
      </c>
      <c r="E49" s="87"/>
      <c r="F49" s="87" t="s">
        <v>196</v>
      </c>
      <c r="G49" s="144">
        <v>43514.88836805556</v>
      </c>
      <c r="H49" s="87" t="s">
        <v>1581</v>
      </c>
      <c r="I49" s="87" t="s">
        <v>704</v>
      </c>
      <c r="J49" s="87" t="s">
        <v>473</v>
      </c>
      <c r="K49" s="87"/>
      <c r="L49" s="87"/>
      <c r="M49" s="87" t="s">
        <v>1363</v>
      </c>
      <c r="N49" s="144">
        <v>43514.88836805556</v>
      </c>
      <c r="O49" s="87" t="s">
        <v>1630</v>
      </c>
      <c r="P49" s="87"/>
      <c r="Q49" s="87"/>
      <c r="R49" s="87" t="s">
        <v>873</v>
      </c>
      <c r="S49" s="87"/>
      <c r="T49" s="87" t="b">
        <v>0</v>
      </c>
      <c r="U49" s="87">
        <v>3</v>
      </c>
      <c r="V49" s="87"/>
      <c r="W49" s="87" t="b">
        <v>1</v>
      </c>
      <c r="X49" s="87" t="s">
        <v>914</v>
      </c>
      <c r="Y49" s="87"/>
      <c r="Z49" s="87" t="s">
        <v>838</v>
      </c>
      <c r="AA49" s="87" t="b">
        <v>0</v>
      </c>
      <c r="AB49" s="87">
        <v>0</v>
      </c>
      <c r="AC49" s="87"/>
      <c r="AD49" s="87" t="s">
        <v>934</v>
      </c>
      <c r="AE49" s="87" t="b">
        <v>0</v>
      </c>
      <c r="AF49" s="87" t="s">
        <v>873</v>
      </c>
      <c r="AG49" s="87" t="s">
        <v>1656</v>
      </c>
      <c r="AH49" s="87">
        <v>0</v>
      </c>
      <c r="AI49" s="87">
        <v>0</v>
      </c>
      <c r="AJ49" s="87"/>
      <c r="AK49" s="87"/>
      <c r="AL49" s="87"/>
      <c r="AM49" s="87"/>
      <c r="AN49" s="87"/>
      <c r="AO49" s="87"/>
      <c r="AP49" s="87"/>
      <c r="AQ49" s="87"/>
      <c r="AR49" s="87">
        <v>1</v>
      </c>
      <c r="AS49" s="87">
        <v>1</v>
      </c>
      <c r="AT49" s="87">
        <v>1</v>
      </c>
      <c r="AU49" s="87"/>
      <c r="AV49" s="87"/>
      <c r="AW49" s="87"/>
      <c r="AX49" s="87"/>
      <c r="AY49" s="87"/>
      <c r="AZ49" s="87"/>
      <c r="BA49" s="87"/>
      <c r="BB49" s="87"/>
      <c r="BC49" s="87"/>
      <c r="BD49" s="87" t="s">
        <v>307</v>
      </c>
      <c r="BE49" s="87"/>
      <c r="BF49" s="87">
        <v>1</v>
      </c>
      <c r="BG49" s="87">
        <v>0</v>
      </c>
      <c r="BH49" s="87">
        <v>0</v>
      </c>
      <c r="BI49" s="87">
        <v>0.007463</v>
      </c>
      <c r="BJ49" s="87">
        <v>0.018647</v>
      </c>
      <c r="BK49" s="87">
        <v>0.460654</v>
      </c>
      <c r="BL49" s="87">
        <v>0</v>
      </c>
      <c r="BM49" s="87">
        <v>0</v>
      </c>
      <c r="BN49" s="87" t="s">
        <v>1056</v>
      </c>
      <c r="BO49" s="87">
        <v>2594</v>
      </c>
      <c r="BP49" s="87">
        <v>961</v>
      </c>
      <c r="BQ49" s="87">
        <v>15577</v>
      </c>
      <c r="BR49" s="87">
        <v>2115</v>
      </c>
      <c r="BS49" s="87"/>
      <c r="BT49" s="87" t="s">
        <v>1128</v>
      </c>
      <c r="BU49" s="87" t="s">
        <v>1185</v>
      </c>
      <c r="BV49" s="87" t="s">
        <v>1243</v>
      </c>
      <c r="BW49" s="87"/>
      <c r="BX49" s="144">
        <v>39192.29568287037</v>
      </c>
      <c r="BY49" s="87"/>
      <c r="BZ49" s="87" t="b">
        <v>0</v>
      </c>
      <c r="CA49" s="87" t="b">
        <v>0</v>
      </c>
      <c r="CB49" s="87" t="b">
        <v>1</v>
      </c>
      <c r="CC49" s="87" t="s">
        <v>914</v>
      </c>
      <c r="CD49" s="87">
        <v>82</v>
      </c>
      <c r="CE49" s="87" t="s">
        <v>1321</v>
      </c>
      <c r="CF49" s="87" t="b">
        <v>0</v>
      </c>
      <c r="CG49" s="87" t="s">
        <v>66</v>
      </c>
      <c r="CH49" s="87">
        <v>1</v>
      </c>
      <c r="CI49" s="87"/>
      <c r="CJ49" s="87"/>
      <c r="CK49" s="87"/>
      <c r="CL49" s="87"/>
      <c r="CM49" s="87"/>
      <c r="CN49" s="87"/>
      <c r="CO49" s="87"/>
      <c r="CP49" s="87"/>
      <c r="CQ49" s="87"/>
      <c r="CR49" s="87"/>
      <c r="CS49" s="87"/>
      <c r="CT49" s="87"/>
      <c r="CU49" s="87"/>
      <c r="CV49" s="87" t="s">
        <v>307</v>
      </c>
      <c r="CW49" s="87"/>
      <c r="CX49" s="87">
        <v>1</v>
      </c>
      <c r="CY49" s="87">
        <v>0</v>
      </c>
      <c r="CZ49" s="87">
        <v>0</v>
      </c>
      <c r="DA49" s="87">
        <v>0.007463</v>
      </c>
      <c r="DB49" s="87">
        <v>0.018647</v>
      </c>
      <c r="DC49" s="87">
        <v>0.460654</v>
      </c>
      <c r="DD49" s="87">
        <v>0</v>
      </c>
      <c r="DE49" s="87">
        <v>0</v>
      </c>
      <c r="DF49" s="87" t="s">
        <v>1056</v>
      </c>
      <c r="DG49" s="87">
        <v>2594</v>
      </c>
      <c r="DH49" s="87">
        <v>961</v>
      </c>
      <c r="DI49" s="87">
        <v>15577</v>
      </c>
      <c r="DJ49" s="87">
        <v>2115</v>
      </c>
      <c r="DK49" s="87"/>
      <c r="DL49" s="87" t="s">
        <v>1128</v>
      </c>
      <c r="DM49" s="87" t="s">
        <v>1185</v>
      </c>
      <c r="DN49" s="87" t="s">
        <v>1243</v>
      </c>
      <c r="DO49" s="87"/>
      <c r="DP49" s="144">
        <v>39192.29568287037</v>
      </c>
      <c r="DQ49" s="87"/>
      <c r="DR49" s="87" t="b">
        <v>0</v>
      </c>
      <c r="DS49" s="87" t="b">
        <v>0</v>
      </c>
      <c r="DT49" s="87" t="b">
        <v>1</v>
      </c>
      <c r="DU49" s="87" t="s">
        <v>914</v>
      </c>
      <c r="DV49" s="87">
        <v>82</v>
      </c>
      <c r="DW49" s="87" t="s">
        <v>1321</v>
      </c>
      <c r="DX49" s="87" t="b">
        <v>0</v>
      </c>
      <c r="DY49" s="87" t="s">
        <v>66</v>
      </c>
      <c r="DZ49" s="87">
        <v>1</v>
      </c>
      <c r="EA49" s="87"/>
      <c r="EB49" s="87"/>
      <c r="EC49" s="87"/>
      <c r="ED49" s="87"/>
      <c r="EE49" s="87"/>
      <c r="EF49" s="87"/>
      <c r="EG49" s="87"/>
      <c r="EH49" s="87"/>
      <c r="EI49" s="87"/>
      <c r="EJ49" s="87"/>
      <c r="EK49" s="87"/>
      <c r="EL49" s="87"/>
      <c r="EM49" s="87"/>
      <c r="EN49" s="87">
        <v>23</v>
      </c>
      <c r="EO49" s="87">
        <v>23</v>
      </c>
      <c r="EP49" s="87">
        <v>1</v>
      </c>
      <c r="EQ49" s="87">
        <v>1</v>
      </c>
      <c r="ER49" s="87">
        <v>-22</v>
      </c>
      <c r="ES49" s="87">
        <v>-22</v>
      </c>
    </row>
    <row r="50" spans="1:149" ht="15">
      <c r="A50" s="87" t="s">
        <v>816</v>
      </c>
      <c r="B50" s="87" t="s">
        <v>873</v>
      </c>
      <c r="C50" s="87" t="s">
        <v>250</v>
      </c>
      <c r="D50" s="87" t="s">
        <v>307</v>
      </c>
      <c r="E50" s="87" t="s">
        <v>65</v>
      </c>
      <c r="F50" s="87" t="s">
        <v>311</v>
      </c>
      <c r="G50" s="144">
        <v>43515.550532407404</v>
      </c>
      <c r="H50" s="87" t="s">
        <v>400</v>
      </c>
      <c r="I50" s="87"/>
      <c r="J50" s="87"/>
      <c r="K50" s="87"/>
      <c r="L50" s="87"/>
      <c r="M50" s="87" t="s">
        <v>570</v>
      </c>
      <c r="N50" s="144">
        <v>43515.550532407404</v>
      </c>
      <c r="O50" s="87" t="s">
        <v>682</v>
      </c>
      <c r="P50" s="87"/>
      <c r="Q50" s="87"/>
      <c r="R50" s="87" t="s">
        <v>816</v>
      </c>
      <c r="S50" s="87" t="s">
        <v>873</v>
      </c>
      <c r="T50" s="87" t="b">
        <v>0</v>
      </c>
      <c r="U50" s="87">
        <v>0</v>
      </c>
      <c r="V50" s="87" t="s">
        <v>908</v>
      </c>
      <c r="W50" s="87" t="b">
        <v>0</v>
      </c>
      <c r="X50" s="87" t="s">
        <v>914</v>
      </c>
      <c r="Y50" s="87"/>
      <c r="Z50" s="87"/>
      <c r="AA50" s="87" t="b">
        <v>0</v>
      </c>
      <c r="AB50" s="87">
        <v>0</v>
      </c>
      <c r="AC50" s="87"/>
      <c r="AD50" s="87" t="s">
        <v>935</v>
      </c>
      <c r="AE50" s="87" t="b">
        <v>0</v>
      </c>
      <c r="AF50" s="87" t="s">
        <v>873</v>
      </c>
      <c r="AG50" s="87" t="s">
        <v>196</v>
      </c>
      <c r="AH50" s="87">
        <v>0</v>
      </c>
      <c r="AI50" s="87">
        <v>0</v>
      </c>
      <c r="AJ50" s="87"/>
      <c r="AK50" s="87"/>
      <c r="AL50" s="87"/>
      <c r="AM50" s="87"/>
      <c r="AN50" s="87"/>
      <c r="AO50" s="87"/>
      <c r="AP50" s="87"/>
      <c r="AQ50" s="87"/>
      <c r="AR50" s="87">
        <v>1</v>
      </c>
      <c r="AS50" s="87">
        <v>1</v>
      </c>
      <c r="AT50" s="87">
        <v>1</v>
      </c>
      <c r="AU50" s="87"/>
      <c r="AV50" s="87"/>
      <c r="AW50" s="87"/>
      <c r="AX50" s="87"/>
      <c r="AY50" s="87"/>
      <c r="AZ50" s="87"/>
      <c r="BA50" s="87"/>
      <c r="BB50" s="87"/>
      <c r="BC50" s="87"/>
      <c r="BD50" s="87" t="s">
        <v>250</v>
      </c>
      <c r="BE50" s="87"/>
      <c r="BF50" s="87">
        <v>19</v>
      </c>
      <c r="BG50" s="87">
        <v>32</v>
      </c>
      <c r="BH50" s="87">
        <v>2826</v>
      </c>
      <c r="BI50" s="87">
        <v>0.012821</v>
      </c>
      <c r="BJ50" s="87">
        <v>0.129145</v>
      </c>
      <c r="BK50" s="87">
        <v>13.522608</v>
      </c>
      <c r="BL50" s="87">
        <v>0.00634920634920635</v>
      </c>
      <c r="BM50" s="87">
        <v>0.361111111111111</v>
      </c>
      <c r="BN50" s="87" t="s">
        <v>1006</v>
      </c>
      <c r="BO50" s="87">
        <v>7670</v>
      </c>
      <c r="BP50" s="87">
        <v>11984</v>
      </c>
      <c r="BQ50" s="87">
        <v>18497</v>
      </c>
      <c r="BR50" s="87">
        <v>3074</v>
      </c>
      <c r="BS50" s="87"/>
      <c r="BT50" s="87" t="s">
        <v>1082</v>
      </c>
      <c r="BU50" s="87" t="s">
        <v>942</v>
      </c>
      <c r="BV50" s="87" t="s">
        <v>1207</v>
      </c>
      <c r="BW50" s="87"/>
      <c r="BX50" s="144">
        <v>40499.605729166666</v>
      </c>
      <c r="BY50" s="87"/>
      <c r="BZ50" s="87" t="b">
        <v>0</v>
      </c>
      <c r="CA50" s="87" t="b">
        <v>0</v>
      </c>
      <c r="CB50" s="87" t="b">
        <v>1</v>
      </c>
      <c r="CC50" s="87" t="s">
        <v>914</v>
      </c>
      <c r="CD50" s="87">
        <v>248</v>
      </c>
      <c r="CE50" s="87" t="s">
        <v>1312</v>
      </c>
      <c r="CF50" s="87" t="b">
        <v>0</v>
      </c>
      <c r="CG50" s="87" t="s">
        <v>66</v>
      </c>
      <c r="CH50" s="87">
        <v>1</v>
      </c>
      <c r="CI50" s="87"/>
      <c r="CJ50" s="87"/>
      <c r="CK50" s="87"/>
      <c r="CL50" s="87"/>
      <c r="CM50" s="87"/>
      <c r="CN50" s="87"/>
      <c r="CO50" s="87"/>
      <c r="CP50" s="87"/>
      <c r="CQ50" s="87"/>
      <c r="CR50" s="87"/>
      <c r="CS50" s="87"/>
      <c r="CT50" s="87"/>
      <c r="CU50" s="87"/>
      <c r="CV50" s="87" t="s">
        <v>307</v>
      </c>
      <c r="CW50" s="87"/>
      <c r="CX50" s="87">
        <v>1</v>
      </c>
      <c r="CY50" s="87">
        <v>0</v>
      </c>
      <c r="CZ50" s="87">
        <v>0</v>
      </c>
      <c r="DA50" s="87">
        <v>0.007463</v>
      </c>
      <c r="DB50" s="87">
        <v>0.018647</v>
      </c>
      <c r="DC50" s="87">
        <v>0.460654</v>
      </c>
      <c r="DD50" s="87">
        <v>0</v>
      </c>
      <c r="DE50" s="87">
        <v>0</v>
      </c>
      <c r="DF50" s="87" t="s">
        <v>1056</v>
      </c>
      <c r="DG50" s="87">
        <v>2594</v>
      </c>
      <c r="DH50" s="87">
        <v>961</v>
      </c>
      <c r="DI50" s="87">
        <v>15577</v>
      </c>
      <c r="DJ50" s="87">
        <v>2115</v>
      </c>
      <c r="DK50" s="87"/>
      <c r="DL50" s="87" t="s">
        <v>1128</v>
      </c>
      <c r="DM50" s="87" t="s">
        <v>1185</v>
      </c>
      <c r="DN50" s="87" t="s">
        <v>1243</v>
      </c>
      <c r="DO50" s="87"/>
      <c r="DP50" s="144">
        <v>39192.29568287037</v>
      </c>
      <c r="DQ50" s="87"/>
      <c r="DR50" s="87" t="b">
        <v>0</v>
      </c>
      <c r="DS50" s="87" t="b">
        <v>0</v>
      </c>
      <c r="DT50" s="87" t="b">
        <v>1</v>
      </c>
      <c r="DU50" s="87" t="s">
        <v>914</v>
      </c>
      <c r="DV50" s="87">
        <v>82</v>
      </c>
      <c r="DW50" s="87" t="s">
        <v>1321</v>
      </c>
      <c r="DX50" s="87" t="b">
        <v>0</v>
      </c>
      <c r="DY50" s="87" t="s">
        <v>66</v>
      </c>
      <c r="DZ50" s="87">
        <v>1</v>
      </c>
      <c r="EA50" s="87"/>
      <c r="EB50" s="87"/>
      <c r="EC50" s="87"/>
      <c r="ED50" s="87"/>
      <c r="EE50" s="87"/>
      <c r="EF50" s="87"/>
      <c r="EG50" s="87"/>
      <c r="EH50" s="87"/>
      <c r="EI50" s="87"/>
      <c r="EJ50" s="87"/>
      <c r="EK50" s="87"/>
      <c r="EL50" s="87"/>
      <c r="EM50" s="87"/>
      <c r="EN50" s="87">
        <v>23</v>
      </c>
      <c r="EO50" s="87">
        <v>23</v>
      </c>
      <c r="EP50" s="87">
        <v>2</v>
      </c>
      <c r="EQ50" s="87">
        <v>1</v>
      </c>
      <c r="ER50" s="87">
        <v>-22</v>
      </c>
      <c r="ES50" s="87">
        <v>-22</v>
      </c>
    </row>
    <row r="51" spans="1:149" ht="15">
      <c r="A51" s="87" t="s">
        <v>814</v>
      </c>
      <c r="B51" s="87" t="s">
        <v>814</v>
      </c>
      <c r="C51" s="87" t="s">
        <v>250</v>
      </c>
      <c r="D51" s="87" t="s">
        <v>265</v>
      </c>
      <c r="E51" s="87" t="s">
        <v>66</v>
      </c>
      <c r="F51" s="87" t="s">
        <v>310</v>
      </c>
      <c r="G51" s="144">
        <v>43514.88506944444</v>
      </c>
      <c r="H51" s="87" t="s">
        <v>398</v>
      </c>
      <c r="I51" s="87" t="s">
        <v>461</v>
      </c>
      <c r="J51" s="87" t="s">
        <v>473</v>
      </c>
      <c r="K51" s="87" t="s">
        <v>519</v>
      </c>
      <c r="L51" s="87"/>
      <c r="M51" s="87" t="s">
        <v>570</v>
      </c>
      <c r="N51" s="144">
        <v>43514.88506944444</v>
      </c>
      <c r="O51" s="87" t="s">
        <v>680</v>
      </c>
      <c r="P51" s="87"/>
      <c r="Q51" s="87"/>
      <c r="R51" s="87" t="s">
        <v>814</v>
      </c>
      <c r="S51" s="87"/>
      <c r="T51" s="87" t="b">
        <v>0</v>
      </c>
      <c r="U51" s="87">
        <v>5</v>
      </c>
      <c r="V51" s="87"/>
      <c r="W51" s="87" t="b">
        <v>1</v>
      </c>
      <c r="X51" s="87" t="s">
        <v>914</v>
      </c>
      <c r="Y51" s="87"/>
      <c r="Z51" s="87" t="s">
        <v>923</v>
      </c>
      <c r="AA51" s="87" t="b">
        <v>0</v>
      </c>
      <c r="AB51" s="87">
        <v>1</v>
      </c>
      <c r="AC51" s="87"/>
      <c r="AD51" s="87" t="s">
        <v>928</v>
      </c>
      <c r="AE51" s="87" t="b">
        <v>0</v>
      </c>
      <c r="AF51" s="87" t="s">
        <v>814</v>
      </c>
      <c r="AG51" s="87" t="s">
        <v>196</v>
      </c>
      <c r="AH51" s="87">
        <v>0</v>
      </c>
      <c r="AI51" s="87">
        <v>0</v>
      </c>
      <c r="AJ51" s="87"/>
      <c r="AK51" s="87"/>
      <c r="AL51" s="87"/>
      <c r="AM51" s="87"/>
      <c r="AN51" s="87"/>
      <c r="AO51" s="87"/>
      <c r="AP51" s="87"/>
      <c r="AQ51" s="87"/>
      <c r="AR51" s="87">
        <v>1</v>
      </c>
      <c r="AS51" s="87">
        <v>1</v>
      </c>
      <c r="AT51" s="87">
        <v>1</v>
      </c>
      <c r="AU51" s="87"/>
      <c r="AV51" s="87"/>
      <c r="AW51" s="87"/>
      <c r="AX51" s="87"/>
      <c r="AY51" s="87"/>
      <c r="AZ51" s="87"/>
      <c r="BA51" s="87"/>
      <c r="BB51" s="87"/>
      <c r="BC51" s="87"/>
      <c r="BD51" s="87" t="s">
        <v>250</v>
      </c>
      <c r="BE51" s="87"/>
      <c r="BF51" s="87">
        <v>19</v>
      </c>
      <c r="BG51" s="87">
        <v>32</v>
      </c>
      <c r="BH51" s="87">
        <v>2826</v>
      </c>
      <c r="BI51" s="87">
        <v>0.012821</v>
      </c>
      <c r="BJ51" s="87">
        <v>0.129145</v>
      </c>
      <c r="BK51" s="87">
        <v>13.522608</v>
      </c>
      <c r="BL51" s="87">
        <v>0.00634920634920635</v>
      </c>
      <c r="BM51" s="87">
        <v>0.361111111111111</v>
      </c>
      <c r="BN51" s="87" t="s">
        <v>1006</v>
      </c>
      <c r="BO51" s="87">
        <v>7670</v>
      </c>
      <c r="BP51" s="87">
        <v>11984</v>
      </c>
      <c r="BQ51" s="87">
        <v>18497</v>
      </c>
      <c r="BR51" s="87">
        <v>3074</v>
      </c>
      <c r="BS51" s="87"/>
      <c r="BT51" s="87" t="s">
        <v>1082</v>
      </c>
      <c r="BU51" s="87" t="s">
        <v>942</v>
      </c>
      <c r="BV51" s="87" t="s">
        <v>1207</v>
      </c>
      <c r="BW51" s="87"/>
      <c r="BX51" s="144">
        <v>40499.605729166666</v>
      </c>
      <c r="BY51" s="87"/>
      <c r="BZ51" s="87" t="b">
        <v>0</v>
      </c>
      <c r="CA51" s="87" t="b">
        <v>0</v>
      </c>
      <c r="CB51" s="87" t="b">
        <v>1</v>
      </c>
      <c r="CC51" s="87" t="s">
        <v>914</v>
      </c>
      <c r="CD51" s="87">
        <v>248</v>
      </c>
      <c r="CE51" s="87" t="s">
        <v>1312</v>
      </c>
      <c r="CF51" s="87" t="b">
        <v>0</v>
      </c>
      <c r="CG51" s="87" t="s">
        <v>66</v>
      </c>
      <c r="CH51" s="87">
        <v>1</v>
      </c>
      <c r="CI51" s="87"/>
      <c r="CJ51" s="87"/>
      <c r="CK51" s="87"/>
      <c r="CL51" s="87"/>
      <c r="CM51" s="87"/>
      <c r="CN51" s="87"/>
      <c r="CO51" s="87"/>
      <c r="CP51" s="87"/>
      <c r="CQ51" s="87"/>
      <c r="CR51" s="87"/>
      <c r="CS51" s="87"/>
      <c r="CT51" s="87"/>
      <c r="CU51" s="87"/>
      <c r="CV51" s="87" t="s">
        <v>265</v>
      </c>
      <c r="CW51" s="87"/>
      <c r="CX51" s="87">
        <v>2</v>
      </c>
      <c r="CY51" s="87">
        <v>2</v>
      </c>
      <c r="CZ51" s="87">
        <v>0</v>
      </c>
      <c r="DA51" s="87">
        <v>0.007463</v>
      </c>
      <c r="DB51" s="87">
        <v>0.021793</v>
      </c>
      <c r="DC51" s="87">
        <v>0.801137</v>
      </c>
      <c r="DD51" s="87">
        <v>0</v>
      </c>
      <c r="DE51" s="87">
        <v>1</v>
      </c>
      <c r="DF51" s="87" t="s">
        <v>1055</v>
      </c>
      <c r="DG51" s="87">
        <v>141</v>
      </c>
      <c r="DH51" s="87">
        <v>344</v>
      </c>
      <c r="DI51" s="87">
        <v>199</v>
      </c>
      <c r="DJ51" s="87">
        <v>136</v>
      </c>
      <c r="DK51" s="87"/>
      <c r="DL51" s="87"/>
      <c r="DM51" s="87" t="s">
        <v>1156</v>
      </c>
      <c r="DN51" s="87" t="s">
        <v>1242</v>
      </c>
      <c r="DO51" s="87"/>
      <c r="DP51" s="144">
        <v>42193.80243055556</v>
      </c>
      <c r="DQ51" s="87" t="s">
        <v>1303</v>
      </c>
      <c r="DR51" s="87" t="b">
        <v>0</v>
      </c>
      <c r="DS51" s="87" t="b">
        <v>0</v>
      </c>
      <c r="DT51" s="87" t="b">
        <v>0</v>
      </c>
      <c r="DU51" s="87" t="s">
        <v>914</v>
      </c>
      <c r="DV51" s="87">
        <v>4</v>
      </c>
      <c r="DW51" s="87" t="s">
        <v>1312</v>
      </c>
      <c r="DX51" s="87" t="b">
        <v>0</v>
      </c>
      <c r="DY51" s="87" t="s">
        <v>66</v>
      </c>
      <c r="DZ51" s="87">
        <v>1</v>
      </c>
      <c r="EA51" s="87"/>
      <c r="EB51" s="87"/>
      <c r="EC51" s="87"/>
      <c r="ED51" s="87"/>
      <c r="EE51" s="87"/>
      <c r="EF51" s="87"/>
      <c r="EG51" s="87"/>
      <c r="EH51" s="87"/>
      <c r="EI51" s="87"/>
      <c r="EJ51" s="87"/>
      <c r="EK51" s="87"/>
      <c r="EL51" s="87"/>
      <c r="EM51" s="87"/>
      <c r="EN51" s="87">
        <v>24</v>
      </c>
      <c r="EO51" s="87">
        <v>24</v>
      </c>
      <c r="EP51" s="87">
        <v>1</v>
      </c>
      <c r="EQ51" s="87">
        <v>1</v>
      </c>
      <c r="ER51" s="87">
        <v>-21</v>
      </c>
      <c r="ES51" s="87">
        <v>-21</v>
      </c>
    </row>
    <row r="52" spans="1:149" ht="15">
      <c r="A52" s="87" t="s">
        <v>813</v>
      </c>
      <c r="B52" s="87" t="s">
        <v>809</v>
      </c>
      <c r="C52" s="87" t="s">
        <v>250</v>
      </c>
      <c r="D52" s="87" t="s">
        <v>265</v>
      </c>
      <c r="E52" s="87" t="s">
        <v>66</v>
      </c>
      <c r="F52" s="87" t="s">
        <v>311</v>
      </c>
      <c r="G52" s="144">
        <v>43511.729155092595</v>
      </c>
      <c r="H52" s="87" t="s">
        <v>397</v>
      </c>
      <c r="I52" s="87"/>
      <c r="J52" s="87"/>
      <c r="K52" s="87"/>
      <c r="L52" s="87"/>
      <c r="M52" s="87" t="s">
        <v>570</v>
      </c>
      <c r="N52" s="144">
        <v>43511.729155092595</v>
      </c>
      <c r="O52" s="87" t="s">
        <v>679</v>
      </c>
      <c r="P52" s="87"/>
      <c r="Q52" s="87"/>
      <c r="R52" s="87" t="s">
        <v>813</v>
      </c>
      <c r="S52" s="87" t="s">
        <v>809</v>
      </c>
      <c r="T52" s="87" t="b">
        <v>0</v>
      </c>
      <c r="U52" s="87">
        <v>0</v>
      </c>
      <c r="V52" s="87" t="s">
        <v>906</v>
      </c>
      <c r="W52" s="87" t="b">
        <v>0</v>
      </c>
      <c r="X52" s="87" t="s">
        <v>914</v>
      </c>
      <c r="Y52" s="87"/>
      <c r="Z52" s="87"/>
      <c r="AA52" s="87" t="b">
        <v>0</v>
      </c>
      <c r="AB52" s="87">
        <v>0</v>
      </c>
      <c r="AC52" s="87"/>
      <c r="AD52" s="87" t="s">
        <v>928</v>
      </c>
      <c r="AE52" s="87" t="b">
        <v>0</v>
      </c>
      <c r="AF52" s="87" t="s">
        <v>809</v>
      </c>
      <c r="AG52" s="87" t="s">
        <v>196</v>
      </c>
      <c r="AH52" s="87">
        <v>0</v>
      </c>
      <c r="AI52" s="87">
        <v>0</v>
      </c>
      <c r="AJ52" s="87"/>
      <c r="AK52" s="87"/>
      <c r="AL52" s="87"/>
      <c r="AM52" s="87"/>
      <c r="AN52" s="87"/>
      <c r="AO52" s="87"/>
      <c r="AP52" s="87"/>
      <c r="AQ52" s="87"/>
      <c r="AR52" s="87">
        <v>4</v>
      </c>
      <c r="AS52" s="87">
        <v>1</v>
      </c>
      <c r="AT52" s="87">
        <v>1</v>
      </c>
      <c r="AU52" s="87"/>
      <c r="AV52" s="87"/>
      <c r="AW52" s="87"/>
      <c r="AX52" s="87"/>
      <c r="AY52" s="87"/>
      <c r="AZ52" s="87"/>
      <c r="BA52" s="87"/>
      <c r="BB52" s="87"/>
      <c r="BC52" s="87"/>
      <c r="BD52" s="87" t="s">
        <v>250</v>
      </c>
      <c r="BE52" s="87"/>
      <c r="BF52" s="87">
        <v>19</v>
      </c>
      <c r="BG52" s="87">
        <v>32</v>
      </c>
      <c r="BH52" s="87">
        <v>2826</v>
      </c>
      <c r="BI52" s="87">
        <v>0.012821</v>
      </c>
      <c r="BJ52" s="87">
        <v>0.129145</v>
      </c>
      <c r="BK52" s="87">
        <v>13.522608</v>
      </c>
      <c r="BL52" s="87">
        <v>0.00634920634920635</v>
      </c>
      <c r="BM52" s="87">
        <v>0.361111111111111</v>
      </c>
      <c r="BN52" s="87" t="s">
        <v>1006</v>
      </c>
      <c r="BO52" s="87">
        <v>7670</v>
      </c>
      <c r="BP52" s="87">
        <v>11984</v>
      </c>
      <c r="BQ52" s="87">
        <v>18497</v>
      </c>
      <c r="BR52" s="87">
        <v>3074</v>
      </c>
      <c r="BS52" s="87"/>
      <c r="BT52" s="87" t="s">
        <v>1082</v>
      </c>
      <c r="BU52" s="87" t="s">
        <v>942</v>
      </c>
      <c r="BV52" s="87" t="s">
        <v>1207</v>
      </c>
      <c r="BW52" s="87"/>
      <c r="BX52" s="144">
        <v>40499.605729166666</v>
      </c>
      <c r="BY52" s="87"/>
      <c r="BZ52" s="87" t="b">
        <v>0</v>
      </c>
      <c r="CA52" s="87" t="b">
        <v>0</v>
      </c>
      <c r="CB52" s="87" t="b">
        <v>1</v>
      </c>
      <c r="CC52" s="87" t="s">
        <v>914</v>
      </c>
      <c r="CD52" s="87">
        <v>248</v>
      </c>
      <c r="CE52" s="87" t="s">
        <v>1312</v>
      </c>
      <c r="CF52" s="87" t="b">
        <v>0</v>
      </c>
      <c r="CG52" s="87" t="s">
        <v>66</v>
      </c>
      <c r="CH52" s="87">
        <v>1</v>
      </c>
      <c r="CI52" s="87"/>
      <c r="CJ52" s="87"/>
      <c r="CK52" s="87"/>
      <c r="CL52" s="87"/>
      <c r="CM52" s="87"/>
      <c r="CN52" s="87"/>
      <c r="CO52" s="87"/>
      <c r="CP52" s="87"/>
      <c r="CQ52" s="87"/>
      <c r="CR52" s="87"/>
      <c r="CS52" s="87"/>
      <c r="CT52" s="87"/>
      <c r="CU52" s="87"/>
      <c r="CV52" s="87" t="s">
        <v>265</v>
      </c>
      <c r="CW52" s="87"/>
      <c r="CX52" s="87">
        <v>2</v>
      </c>
      <c r="CY52" s="87">
        <v>2</v>
      </c>
      <c r="CZ52" s="87">
        <v>0</v>
      </c>
      <c r="DA52" s="87">
        <v>0.007463</v>
      </c>
      <c r="DB52" s="87">
        <v>0.021793</v>
      </c>
      <c r="DC52" s="87">
        <v>0.801137</v>
      </c>
      <c r="DD52" s="87">
        <v>0</v>
      </c>
      <c r="DE52" s="87">
        <v>1</v>
      </c>
      <c r="DF52" s="87" t="s">
        <v>1055</v>
      </c>
      <c r="DG52" s="87">
        <v>141</v>
      </c>
      <c r="DH52" s="87">
        <v>344</v>
      </c>
      <c r="DI52" s="87">
        <v>199</v>
      </c>
      <c r="DJ52" s="87">
        <v>136</v>
      </c>
      <c r="DK52" s="87"/>
      <c r="DL52" s="87"/>
      <c r="DM52" s="87" t="s">
        <v>1156</v>
      </c>
      <c r="DN52" s="87" t="s">
        <v>1242</v>
      </c>
      <c r="DO52" s="87"/>
      <c r="DP52" s="144">
        <v>42193.80243055556</v>
      </c>
      <c r="DQ52" s="87" t="s">
        <v>1303</v>
      </c>
      <c r="DR52" s="87" t="b">
        <v>0</v>
      </c>
      <c r="DS52" s="87" t="b">
        <v>0</v>
      </c>
      <c r="DT52" s="87" t="b">
        <v>0</v>
      </c>
      <c r="DU52" s="87" t="s">
        <v>914</v>
      </c>
      <c r="DV52" s="87">
        <v>4</v>
      </c>
      <c r="DW52" s="87" t="s">
        <v>1312</v>
      </c>
      <c r="DX52" s="87" t="b">
        <v>0</v>
      </c>
      <c r="DY52" s="87" t="s">
        <v>66</v>
      </c>
      <c r="DZ52" s="87">
        <v>1</v>
      </c>
      <c r="EA52" s="87"/>
      <c r="EB52" s="87"/>
      <c r="EC52" s="87"/>
      <c r="ED52" s="87"/>
      <c r="EE52" s="87"/>
      <c r="EF52" s="87"/>
      <c r="EG52" s="87"/>
      <c r="EH52" s="87"/>
      <c r="EI52" s="87"/>
      <c r="EJ52" s="87"/>
      <c r="EK52" s="87"/>
      <c r="EL52" s="87"/>
      <c r="EM52" s="87"/>
      <c r="EN52" s="87">
        <v>26</v>
      </c>
      <c r="EO52" s="87">
        <v>26</v>
      </c>
      <c r="EP52" s="87">
        <v>3</v>
      </c>
      <c r="EQ52" s="87">
        <v>2</v>
      </c>
      <c r="ER52" s="87">
        <v>-18</v>
      </c>
      <c r="ES52" s="87">
        <v>-18</v>
      </c>
    </row>
    <row r="53" spans="1:149" ht="15">
      <c r="A53" s="87" t="s">
        <v>812</v>
      </c>
      <c r="B53" s="87" t="s">
        <v>808</v>
      </c>
      <c r="C53" s="87" t="s">
        <v>250</v>
      </c>
      <c r="D53" s="87" t="s">
        <v>265</v>
      </c>
      <c r="E53" s="87" t="s">
        <v>66</v>
      </c>
      <c r="F53" s="87" t="s">
        <v>311</v>
      </c>
      <c r="G53" s="144">
        <v>43508.77243055555</v>
      </c>
      <c r="H53" s="87" t="s">
        <v>396</v>
      </c>
      <c r="I53" s="87"/>
      <c r="J53" s="87"/>
      <c r="K53" s="87"/>
      <c r="L53" s="87"/>
      <c r="M53" s="87" t="s">
        <v>570</v>
      </c>
      <c r="N53" s="144">
        <v>43508.77243055555</v>
      </c>
      <c r="O53" s="87" t="s">
        <v>678</v>
      </c>
      <c r="P53" s="87"/>
      <c r="Q53" s="87"/>
      <c r="R53" s="87" t="s">
        <v>812</v>
      </c>
      <c r="S53" s="87" t="s">
        <v>808</v>
      </c>
      <c r="T53" s="87" t="b">
        <v>0</v>
      </c>
      <c r="U53" s="87">
        <v>5</v>
      </c>
      <c r="V53" s="87" t="s">
        <v>906</v>
      </c>
      <c r="W53" s="87" t="b">
        <v>0</v>
      </c>
      <c r="X53" s="87" t="s">
        <v>914</v>
      </c>
      <c r="Y53" s="87"/>
      <c r="Z53" s="87"/>
      <c r="AA53" s="87" t="b">
        <v>0</v>
      </c>
      <c r="AB53" s="87">
        <v>1</v>
      </c>
      <c r="AC53" s="87"/>
      <c r="AD53" s="87" t="s">
        <v>930</v>
      </c>
      <c r="AE53" s="87" t="b">
        <v>0</v>
      </c>
      <c r="AF53" s="87" t="s">
        <v>808</v>
      </c>
      <c r="AG53" s="87" t="s">
        <v>196</v>
      </c>
      <c r="AH53" s="87">
        <v>0</v>
      </c>
      <c r="AI53" s="87">
        <v>0</v>
      </c>
      <c r="AJ53" s="87"/>
      <c r="AK53" s="87"/>
      <c r="AL53" s="87"/>
      <c r="AM53" s="87"/>
      <c r="AN53" s="87"/>
      <c r="AO53" s="87"/>
      <c r="AP53" s="87"/>
      <c r="AQ53" s="87"/>
      <c r="AR53" s="87">
        <v>4</v>
      </c>
      <c r="AS53" s="87">
        <v>1</v>
      </c>
      <c r="AT53" s="87">
        <v>1</v>
      </c>
      <c r="AU53" s="87"/>
      <c r="AV53" s="87"/>
      <c r="AW53" s="87"/>
      <c r="AX53" s="87"/>
      <c r="AY53" s="87"/>
      <c r="AZ53" s="87"/>
      <c r="BA53" s="87"/>
      <c r="BB53" s="87"/>
      <c r="BC53" s="87"/>
      <c r="BD53" s="87" t="s">
        <v>250</v>
      </c>
      <c r="BE53" s="87"/>
      <c r="BF53" s="87">
        <v>19</v>
      </c>
      <c r="BG53" s="87">
        <v>32</v>
      </c>
      <c r="BH53" s="87">
        <v>2826</v>
      </c>
      <c r="BI53" s="87">
        <v>0.012821</v>
      </c>
      <c r="BJ53" s="87">
        <v>0.129145</v>
      </c>
      <c r="BK53" s="87">
        <v>13.522608</v>
      </c>
      <c r="BL53" s="87">
        <v>0.00634920634920635</v>
      </c>
      <c r="BM53" s="87">
        <v>0.361111111111111</v>
      </c>
      <c r="BN53" s="87" t="s">
        <v>1006</v>
      </c>
      <c r="BO53" s="87">
        <v>7670</v>
      </c>
      <c r="BP53" s="87">
        <v>11984</v>
      </c>
      <c r="BQ53" s="87">
        <v>18497</v>
      </c>
      <c r="BR53" s="87">
        <v>3074</v>
      </c>
      <c r="BS53" s="87"/>
      <c r="BT53" s="87" t="s">
        <v>1082</v>
      </c>
      <c r="BU53" s="87" t="s">
        <v>942</v>
      </c>
      <c r="BV53" s="87" t="s">
        <v>1207</v>
      </c>
      <c r="BW53" s="87"/>
      <c r="BX53" s="144">
        <v>40499.605729166666</v>
      </c>
      <c r="BY53" s="87"/>
      <c r="BZ53" s="87" t="b">
        <v>0</v>
      </c>
      <c r="CA53" s="87" t="b">
        <v>0</v>
      </c>
      <c r="CB53" s="87" t="b">
        <v>1</v>
      </c>
      <c r="CC53" s="87" t="s">
        <v>914</v>
      </c>
      <c r="CD53" s="87">
        <v>248</v>
      </c>
      <c r="CE53" s="87" t="s">
        <v>1312</v>
      </c>
      <c r="CF53" s="87" t="b">
        <v>0</v>
      </c>
      <c r="CG53" s="87" t="s">
        <v>66</v>
      </c>
      <c r="CH53" s="87">
        <v>1</v>
      </c>
      <c r="CI53" s="87"/>
      <c r="CJ53" s="87"/>
      <c r="CK53" s="87"/>
      <c r="CL53" s="87"/>
      <c r="CM53" s="87"/>
      <c r="CN53" s="87"/>
      <c r="CO53" s="87"/>
      <c r="CP53" s="87"/>
      <c r="CQ53" s="87"/>
      <c r="CR53" s="87"/>
      <c r="CS53" s="87"/>
      <c r="CT53" s="87"/>
      <c r="CU53" s="87"/>
      <c r="CV53" s="87" t="s">
        <v>265</v>
      </c>
      <c r="CW53" s="87"/>
      <c r="CX53" s="87">
        <v>2</v>
      </c>
      <c r="CY53" s="87">
        <v>2</v>
      </c>
      <c r="CZ53" s="87">
        <v>0</v>
      </c>
      <c r="DA53" s="87">
        <v>0.007463</v>
      </c>
      <c r="DB53" s="87">
        <v>0.021793</v>
      </c>
      <c r="DC53" s="87">
        <v>0.801137</v>
      </c>
      <c r="DD53" s="87">
        <v>0</v>
      </c>
      <c r="DE53" s="87">
        <v>1</v>
      </c>
      <c r="DF53" s="87" t="s">
        <v>1055</v>
      </c>
      <c r="DG53" s="87">
        <v>141</v>
      </c>
      <c r="DH53" s="87">
        <v>344</v>
      </c>
      <c r="DI53" s="87">
        <v>199</v>
      </c>
      <c r="DJ53" s="87">
        <v>136</v>
      </c>
      <c r="DK53" s="87"/>
      <c r="DL53" s="87"/>
      <c r="DM53" s="87" t="s">
        <v>1156</v>
      </c>
      <c r="DN53" s="87" t="s">
        <v>1242</v>
      </c>
      <c r="DO53" s="87"/>
      <c r="DP53" s="144">
        <v>42193.80243055556</v>
      </c>
      <c r="DQ53" s="87" t="s">
        <v>1303</v>
      </c>
      <c r="DR53" s="87" t="b">
        <v>0</v>
      </c>
      <c r="DS53" s="87" t="b">
        <v>0</v>
      </c>
      <c r="DT53" s="87" t="b">
        <v>0</v>
      </c>
      <c r="DU53" s="87" t="s">
        <v>914</v>
      </c>
      <c r="DV53" s="87">
        <v>4</v>
      </c>
      <c r="DW53" s="87" t="s">
        <v>1312</v>
      </c>
      <c r="DX53" s="87" t="b">
        <v>0</v>
      </c>
      <c r="DY53" s="87" t="s">
        <v>66</v>
      </c>
      <c r="DZ53" s="87">
        <v>1</v>
      </c>
      <c r="EA53" s="87"/>
      <c r="EB53" s="87"/>
      <c r="EC53" s="87"/>
      <c r="ED53" s="87"/>
      <c r="EE53" s="87"/>
      <c r="EF53" s="87"/>
      <c r="EG53" s="87"/>
      <c r="EH53" s="87"/>
      <c r="EI53" s="87"/>
      <c r="EJ53" s="87"/>
      <c r="EK53" s="87"/>
      <c r="EL53" s="87"/>
      <c r="EM53" s="87"/>
      <c r="EN53" s="87">
        <v>25</v>
      </c>
      <c r="EO53" s="87">
        <v>25</v>
      </c>
      <c r="EP53" s="87">
        <v>2</v>
      </c>
      <c r="EQ53" s="87">
        <v>1</v>
      </c>
      <c r="ER53" s="87">
        <v>-20</v>
      </c>
      <c r="ES53" s="87">
        <v>-19.5</v>
      </c>
    </row>
    <row r="54" spans="1:149" ht="15">
      <c r="A54" s="87" t="s">
        <v>811</v>
      </c>
      <c r="B54" s="87" t="s">
        <v>808</v>
      </c>
      <c r="C54" s="87" t="s">
        <v>250</v>
      </c>
      <c r="D54" s="87" t="s">
        <v>265</v>
      </c>
      <c r="E54" s="87" t="s">
        <v>66</v>
      </c>
      <c r="F54" s="87" t="s">
        <v>312</v>
      </c>
      <c r="G54" s="144">
        <v>43508.77061342593</v>
      </c>
      <c r="H54" s="87" t="s">
        <v>393</v>
      </c>
      <c r="I54" s="87"/>
      <c r="J54" s="87"/>
      <c r="K54" s="87" t="s">
        <v>518</v>
      </c>
      <c r="L54" s="87"/>
      <c r="M54" s="87" t="s">
        <v>570</v>
      </c>
      <c r="N54" s="144">
        <v>43508.77061342593</v>
      </c>
      <c r="O54" s="87" t="s">
        <v>677</v>
      </c>
      <c r="P54" s="87"/>
      <c r="Q54" s="87"/>
      <c r="R54" s="87" t="s">
        <v>811</v>
      </c>
      <c r="S54" s="87"/>
      <c r="T54" s="87" t="b">
        <v>0</v>
      </c>
      <c r="U54" s="87">
        <v>0</v>
      </c>
      <c r="V54" s="87"/>
      <c r="W54" s="87" t="b">
        <v>0</v>
      </c>
      <c r="X54" s="87" t="s">
        <v>914</v>
      </c>
      <c r="Y54" s="87"/>
      <c r="Z54" s="87"/>
      <c r="AA54" s="87" t="b">
        <v>0</v>
      </c>
      <c r="AB54" s="87">
        <v>4</v>
      </c>
      <c r="AC54" s="87" t="s">
        <v>808</v>
      </c>
      <c r="AD54" s="87" t="s">
        <v>930</v>
      </c>
      <c r="AE54" s="87" t="b">
        <v>0</v>
      </c>
      <c r="AF54" s="87" t="s">
        <v>808</v>
      </c>
      <c r="AG54" s="87" t="s">
        <v>196</v>
      </c>
      <c r="AH54" s="87">
        <v>0</v>
      </c>
      <c r="AI54" s="87">
        <v>0</v>
      </c>
      <c r="AJ54" s="87"/>
      <c r="AK54" s="87"/>
      <c r="AL54" s="87"/>
      <c r="AM54" s="87"/>
      <c r="AN54" s="87"/>
      <c r="AO54" s="87"/>
      <c r="AP54" s="87"/>
      <c r="AQ54" s="87"/>
      <c r="AR54" s="87">
        <v>1</v>
      </c>
      <c r="AS54" s="87">
        <v>1</v>
      </c>
      <c r="AT54" s="87">
        <v>1</v>
      </c>
      <c r="AU54" s="87"/>
      <c r="AV54" s="87"/>
      <c r="AW54" s="87"/>
      <c r="AX54" s="87"/>
      <c r="AY54" s="87"/>
      <c r="AZ54" s="87"/>
      <c r="BA54" s="87"/>
      <c r="BB54" s="87"/>
      <c r="BC54" s="87"/>
      <c r="BD54" s="87" t="s">
        <v>250</v>
      </c>
      <c r="BE54" s="87"/>
      <c r="BF54" s="87">
        <v>19</v>
      </c>
      <c r="BG54" s="87">
        <v>32</v>
      </c>
      <c r="BH54" s="87">
        <v>2826</v>
      </c>
      <c r="BI54" s="87">
        <v>0.012821</v>
      </c>
      <c r="BJ54" s="87">
        <v>0.129145</v>
      </c>
      <c r="BK54" s="87">
        <v>13.522608</v>
      </c>
      <c r="BL54" s="87">
        <v>0.00634920634920635</v>
      </c>
      <c r="BM54" s="87">
        <v>0.361111111111111</v>
      </c>
      <c r="BN54" s="87" t="s">
        <v>1006</v>
      </c>
      <c r="BO54" s="87">
        <v>7670</v>
      </c>
      <c r="BP54" s="87">
        <v>11984</v>
      </c>
      <c r="BQ54" s="87">
        <v>18497</v>
      </c>
      <c r="BR54" s="87">
        <v>3074</v>
      </c>
      <c r="BS54" s="87"/>
      <c r="BT54" s="87" t="s">
        <v>1082</v>
      </c>
      <c r="BU54" s="87" t="s">
        <v>942</v>
      </c>
      <c r="BV54" s="87" t="s">
        <v>1207</v>
      </c>
      <c r="BW54" s="87"/>
      <c r="BX54" s="144">
        <v>40499.605729166666</v>
      </c>
      <c r="BY54" s="87"/>
      <c r="BZ54" s="87" t="b">
        <v>0</v>
      </c>
      <c r="CA54" s="87" t="b">
        <v>0</v>
      </c>
      <c r="CB54" s="87" t="b">
        <v>1</v>
      </c>
      <c r="CC54" s="87" t="s">
        <v>914</v>
      </c>
      <c r="CD54" s="87">
        <v>248</v>
      </c>
      <c r="CE54" s="87" t="s">
        <v>1312</v>
      </c>
      <c r="CF54" s="87" t="b">
        <v>0</v>
      </c>
      <c r="CG54" s="87" t="s">
        <v>66</v>
      </c>
      <c r="CH54" s="87">
        <v>1</v>
      </c>
      <c r="CI54" s="87"/>
      <c r="CJ54" s="87"/>
      <c r="CK54" s="87"/>
      <c r="CL54" s="87"/>
      <c r="CM54" s="87"/>
      <c r="CN54" s="87"/>
      <c r="CO54" s="87"/>
      <c r="CP54" s="87"/>
      <c r="CQ54" s="87"/>
      <c r="CR54" s="87"/>
      <c r="CS54" s="87"/>
      <c r="CT54" s="87"/>
      <c r="CU54" s="87"/>
      <c r="CV54" s="87" t="s">
        <v>265</v>
      </c>
      <c r="CW54" s="87"/>
      <c r="CX54" s="87">
        <v>2</v>
      </c>
      <c r="CY54" s="87">
        <v>2</v>
      </c>
      <c r="CZ54" s="87">
        <v>0</v>
      </c>
      <c r="DA54" s="87">
        <v>0.007463</v>
      </c>
      <c r="DB54" s="87">
        <v>0.021793</v>
      </c>
      <c r="DC54" s="87">
        <v>0.801137</v>
      </c>
      <c r="DD54" s="87">
        <v>0</v>
      </c>
      <c r="DE54" s="87">
        <v>1</v>
      </c>
      <c r="DF54" s="87" t="s">
        <v>1055</v>
      </c>
      <c r="DG54" s="87">
        <v>141</v>
      </c>
      <c r="DH54" s="87">
        <v>344</v>
      </c>
      <c r="DI54" s="87">
        <v>199</v>
      </c>
      <c r="DJ54" s="87">
        <v>136</v>
      </c>
      <c r="DK54" s="87"/>
      <c r="DL54" s="87"/>
      <c r="DM54" s="87" t="s">
        <v>1156</v>
      </c>
      <c r="DN54" s="87" t="s">
        <v>1242</v>
      </c>
      <c r="DO54" s="87"/>
      <c r="DP54" s="144">
        <v>42193.80243055556</v>
      </c>
      <c r="DQ54" s="87" t="s">
        <v>1303</v>
      </c>
      <c r="DR54" s="87" t="b">
        <v>0</v>
      </c>
      <c r="DS54" s="87" t="b">
        <v>0</v>
      </c>
      <c r="DT54" s="87" t="b">
        <v>0</v>
      </c>
      <c r="DU54" s="87" t="s">
        <v>914</v>
      </c>
      <c r="DV54" s="87">
        <v>4</v>
      </c>
      <c r="DW54" s="87" t="s">
        <v>1312</v>
      </c>
      <c r="DX54" s="87" t="b">
        <v>0</v>
      </c>
      <c r="DY54" s="87" t="s">
        <v>66</v>
      </c>
      <c r="DZ54" s="87">
        <v>1</v>
      </c>
      <c r="EA54" s="87"/>
      <c r="EB54" s="87"/>
      <c r="EC54" s="87"/>
      <c r="ED54" s="87"/>
      <c r="EE54" s="87"/>
      <c r="EF54" s="87"/>
      <c r="EG54" s="87"/>
      <c r="EH54" s="87"/>
      <c r="EI54" s="87"/>
      <c r="EJ54" s="87"/>
      <c r="EK54" s="87"/>
      <c r="EL54" s="87"/>
      <c r="EM54" s="87"/>
      <c r="EN54" s="87">
        <v>25</v>
      </c>
      <c r="EO54" s="87">
        <v>25</v>
      </c>
      <c r="EP54" s="87">
        <v>2</v>
      </c>
      <c r="EQ54" s="87">
        <v>1</v>
      </c>
      <c r="ER54" s="87">
        <v>-19</v>
      </c>
      <c r="ES54" s="87">
        <v>-19.5</v>
      </c>
    </row>
    <row r="55" spans="1:149" ht="15">
      <c r="A55" s="87" t="s">
        <v>810</v>
      </c>
      <c r="B55" s="87" t="s">
        <v>814</v>
      </c>
      <c r="C55" s="87" t="s">
        <v>265</v>
      </c>
      <c r="D55" s="87" t="s">
        <v>250</v>
      </c>
      <c r="E55" s="87" t="s">
        <v>66</v>
      </c>
      <c r="F55" s="87" t="s">
        <v>311</v>
      </c>
      <c r="G55" s="144">
        <v>43514.89403935185</v>
      </c>
      <c r="H55" s="87" t="s">
        <v>395</v>
      </c>
      <c r="I55" s="87"/>
      <c r="J55" s="87"/>
      <c r="K55" s="87"/>
      <c r="L55" s="87"/>
      <c r="M55" s="87" t="s">
        <v>582</v>
      </c>
      <c r="N55" s="144">
        <v>43514.89403935185</v>
      </c>
      <c r="O55" s="87" t="s">
        <v>676</v>
      </c>
      <c r="P55" s="87"/>
      <c r="Q55" s="87"/>
      <c r="R55" s="87" t="s">
        <v>810</v>
      </c>
      <c r="S55" s="87" t="s">
        <v>814</v>
      </c>
      <c r="T55" s="87" t="b">
        <v>0</v>
      </c>
      <c r="U55" s="87">
        <v>1</v>
      </c>
      <c r="V55" s="87" t="s">
        <v>883</v>
      </c>
      <c r="W55" s="87" t="b">
        <v>0</v>
      </c>
      <c r="X55" s="87" t="s">
        <v>914</v>
      </c>
      <c r="Y55" s="87"/>
      <c r="Z55" s="87"/>
      <c r="AA55" s="87" t="b">
        <v>0</v>
      </c>
      <c r="AB55" s="87">
        <v>0</v>
      </c>
      <c r="AC55" s="87"/>
      <c r="AD55" s="87" t="s">
        <v>930</v>
      </c>
      <c r="AE55" s="87" t="b">
        <v>0</v>
      </c>
      <c r="AF55" s="87" t="s">
        <v>814</v>
      </c>
      <c r="AG55" s="87" t="s">
        <v>196</v>
      </c>
      <c r="AH55" s="87">
        <v>0</v>
      </c>
      <c r="AI55" s="87">
        <v>0</v>
      </c>
      <c r="AJ55" s="87"/>
      <c r="AK55" s="87"/>
      <c r="AL55" s="87"/>
      <c r="AM55" s="87"/>
      <c r="AN55" s="87"/>
      <c r="AO55" s="87"/>
      <c r="AP55" s="87"/>
      <c r="AQ55" s="87"/>
      <c r="AR55" s="87">
        <v>4</v>
      </c>
      <c r="AS55" s="87">
        <v>1</v>
      </c>
      <c r="AT55" s="87">
        <v>1</v>
      </c>
      <c r="AU55" s="87"/>
      <c r="AV55" s="87"/>
      <c r="AW55" s="87"/>
      <c r="AX55" s="87"/>
      <c r="AY55" s="87"/>
      <c r="AZ55" s="87"/>
      <c r="BA55" s="87"/>
      <c r="BB55" s="87"/>
      <c r="BC55" s="87"/>
      <c r="BD55" s="87" t="s">
        <v>265</v>
      </c>
      <c r="BE55" s="87"/>
      <c r="BF55" s="87">
        <v>2</v>
      </c>
      <c r="BG55" s="87">
        <v>2</v>
      </c>
      <c r="BH55" s="87">
        <v>0</v>
      </c>
      <c r="BI55" s="87">
        <v>0.007463</v>
      </c>
      <c r="BJ55" s="87">
        <v>0.021793</v>
      </c>
      <c r="BK55" s="87">
        <v>0.801137</v>
      </c>
      <c r="BL55" s="87">
        <v>0</v>
      </c>
      <c r="BM55" s="87">
        <v>1</v>
      </c>
      <c r="BN55" s="87" t="s">
        <v>1055</v>
      </c>
      <c r="BO55" s="87">
        <v>141</v>
      </c>
      <c r="BP55" s="87">
        <v>344</v>
      </c>
      <c r="BQ55" s="87">
        <v>199</v>
      </c>
      <c r="BR55" s="87">
        <v>136</v>
      </c>
      <c r="BS55" s="87"/>
      <c r="BT55" s="87"/>
      <c r="BU55" s="87" t="s">
        <v>1156</v>
      </c>
      <c r="BV55" s="87" t="s">
        <v>1242</v>
      </c>
      <c r="BW55" s="87"/>
      <c r="BX55" s="144">
        <v>42193.80243055556</v>
      </c>
      <c r="BY55" s="87" t="s">
        <v>1303</v>
      </c>
      <c r="BZ55" s="87" t="b">
        <v>0</v>
      </c>
      <c r="CA55" s="87" t="b">
        <v>0</v>
      </c>
      <c r="CB55" s="87" t="b">
        <v>0</v>
      </c>
      <c r="CC55" s="87" t="s">
        <v>914</v>
      </c>
      <c r="CD55" s="87">
        <v>4</v>
      </c>
      <c r="CE55" s="87" t="s">
        <v>1312</v>
      </c>
      <c r="CF55" s="87" t="b">
        <v>0</v>
      </c>
      <c r="CG55" s="87" t="s">
        <v>66</v>
      </c>
      <c r="CH55" s="87">
        <v>1</v>
      </c>
      <c r="CI55" s="87"/>
      <c r="CJ55" s="87"/>
      <c r="CK55" s="87"/>
      <c r="CL55" s="87"/>
      <c r="CM55" s="87"/>
      <c r="CN55" s="87"/>
      <c r="CO55" s="87"/>
      <c r="CP55" s="87"/>
      <c r="CQ55" s="87"/>
      <c r="CR55" s="87"/>
      <c r="CS55" s="87"/>
      <c r="CT55" s="87"/>
      <c r="CU55" s="87"/>
      <c r="CV55" s="87" t="s">
        <v>250</v>
      </c>
      <c r="CW55" s="87"/>
      <c r="CX55" s="87">
        <v>19</v>
      </c>
      <c r="CY55" s="87">
        <v>32</v>
      </c>
      <c r="CZ55" s="87">
        <v>2826</v>
      </c>
      <c r="DA55" s="87">
        <v>0.012821</v>
      </c>
      <c r="DB55" s="87">
        <v>0.129145</v>
      </c>
      <c r="DC55" s="87">
        <v>13.522608</v>
      </c>
      <c r="DD55" s="87">
        <v>0.00634920634920635</v>
      </c>
      <c r="DE55" s="87">
        <v>0.361111111111111</v>
      </c>
      <c r="DF55" s="87" t="s">
        <v>1006</v>
      </c>
      <c r="DG55" s="87">
        <v>7670</v>
      </c>
      <c r="DH55" s="87">
        <v>11984</v>
      </c>
      <c r="DI55" s="87">
        <v>18497</v>
      </c>
      <c r="DJ55" s="87">
        <v>3074</v>
      </c>
      <c r="DK55" s="87"/>
      <c r="DL55" s="87" t="s">
        <v>1082</v>
      </c>
      <c r="DM55" s="87" t="s">
        <v>942</v>
      </c>
      <c r="DN55" s="87" t="s">
        <v>1207</v>
      </c>
      <c r="DO55" s="87"/>
      <c r="DP55" s="144">
        <v>40499.605729166666</v>
      </c>
      <c r="DQ55" s="87"/>
      <c r="DR55" s="87" t="b">
        <v>0</v>
      </c>
      <c r="DS55" s="87" t="b">
        <v>0</v>
      </c>
      <c r="DT55" s="87" t="b">
        <v>1</v>
      </c>
      <c r="DU55" s="87" t="s">
        <v>914</v>
      </c>
      <c r="DV55" s="87">
        <v>248</v>
      </c>
      <c r="DW55" s="87" t="s">
        <v>1312</v>
      </c>
      <c r="DX55" s="87" t="b">
        <v>0</v>
      </c>
      <c r="DY55" s="87" t="s">
        <v>66</v>
      </c>
      <c r="DZ55" s="87">
        <v>1</v>
      </c>
      <c r="EA55" s="87"/>
      <c r="EB55" s="87"/>
      <c r="EC55" s="87"/>
      <c r="ED55" s="87"/>
      <c r="EE55" s="87"/>
      <c r="EF55" s="87"/>
      <c r="EG55" s="87"/>
      <c r="EH55" s="87"/>
      <c r="EI55" s="87"/>
      <c r="EJ55" s="87"/>
      <c r="EK55" s="87"/>
      <c r="EL55" s="87"/>
      <c r="EM55" s="87"/>
      <c r="EN55" s="87">
        <v>24</v>
      </c>
      <c r="EO55" s="87">
        <v>24</v>
      </c>
      <c r="EP55" s="87">
        <v>2</v>
      </c>
      <c r="EQ55" s="87">
        <v>1</v>
      </c>
      <c r="ER55" s="87">
        <v>-21</v>
      </c>
      <c r="ES55" s="87">
        <v>-21</v>
      </c>
    </row>
    <row r="56" spans="1:149" ht="15">
      <c r="A56" s="87" t="s">
        <v>809</v>
      </c>
      <c r="B56" s="87" t="s">
        <v>837</v>
      </c>
      <c r="C56" s="87" t="s">
        <v>265</v>
      </c>
      <c r="D56" s="87" t="s">
        <v>250</v>
      </c>
      <c r="E56" s="87" t="s">
        <v>66</v>
      </c>
      <c r="F56" s="87" t="s">
        <v>311</v>
      </c>
      <c r="G56" s="144">
        <v>43510.96026620371</v>
      </c>
      <c r="H56" s="87" t="s">
        <v>394</v>
      </c>
      <c r="I56" s="87"/>
      <c r="J56" s="87"/>
      <c r="K56" s="87"/>
      <c r="L56" s="87"/>
      <c r="M56" s="87" t="s">
        <v>582</v>
      </c>
      <c r="N56" s="144">
        <v>43510.96026620371</v>
      </c>
      <c r="O56" s="87" t="s">
        <v>675</v>
      </c>
      <c r="P56" s="87"/>
      <c r="Q56" s="87"/>
      <c r="R56" s="87" t="s">
        <v>809</v>
      </c>
      <c r="S56" s="87" t="s">
        <v>837</v>
      </c>
      <c r="T56" s="87" t="b">
        <v>0</v>
      </c>
      <c r="U56" s="87">
        <v>1</v>
      </c>
      <c r="V56" s="87" t="s">
        <v>883</v>
      </c>
      <c r="W56" s="87" t="b">
        <v>0</v>
      </c>
      <c r="X56" s="87" t="s">
        <v>914</v>
      </c>
      <c r="Y56" s="87"/>
      <c r="Z56" s="87"/>
      <c r="AA56" s="87" t="b">
        <v>0</v>
      </c>
      <c r="AB56" s="87">
        <v>0</v>
      </c>
      <c r="AC56" s="87"/>
      <c r="AD56" s="87" t="s">
        <v>928</v>
      </c>
      <c r="AE56" s="87" t="b">
        <v>0</v>
      </c>
      <c r="AF56" s="87" t="s">
        <v>837</v>
      </c>
      <c r="AG56" s="87" t="s">
        <v>196</v>
      </c>
      <c r="AH56" s="87">
        <v>0</v>
      </c>
      <c r="AI56" s="87">
        <v>0</v>
      </c>
      <c r="AJ56" s="87"/>
      <c r="AK56" s="87"/>
      <c r="AL56" s="87"/>
      <c r="AM56" s="87"/>
      <c r="AN56" s="87"/>
      <c r="AO56" s="87"/>
      <c r="AP56" s="87"/>
      <c r="AQ56" s="87"/>
      <c r="AR56" s="87">
        <v>4</v>
      </c>
      <c r="AS56" s="87">
        <v>1</v>
      </c>
      <c r="AT56" s="87">
        <v>1</v>
      </c>
      <c r="AU56" s="87"/>
      <c r="AV56" s="87"/>
      <c r="AW56" s="87"/>
      <c r="AX56" s="87"/>
      <c r="AY56" s="87"/>
      <c r="AZ56" s="87"/>
      <c r="BA56" s="87"/>
      <c r="BB56" s="87"/>
      <c r="BC56" s="87"/>
      <c r="BD56" s="87" t="s">
        <v>265</v>
      </c>
      <c r="BE56" s="87"/>
      <c r="BF56" s="87">
        <v>2</v>
      </c>
      <c r="BG56" s="87">
        <v>2</v>
      </c>
      <c r="BH56" s="87">
        <v>0</v>
      </c>
      <c r="BI56" s="87">
        <v>0.007463</v>
      </c>
      <c r="BJ56" s="87">
        <v>0.021793</v>
      </c>
      <c r="BK56" s="87">
        <v>0.801137</v>
      </c>
      <c r="BL56" s="87">
        <v>0</v>
      </c>
      <c r="BM56" s="87">
        <v>1</v>
      </c>
      <c r="BN56" s="87" t="s">
        <v>1055</v>
      </c>
      <c r="BO56" s="87">
        <v>141</v>
      </c>
      <c r="BP56" s="87">
        <v>344</v>
      </c>
      <c r="BQ56" s="87">
        <v>199</v>
      </c>
      <c r="BR56" s="87">
        <v>136</v>
      </c>
      <c r="BS56" s="87"/>
      <c r="BT56" s="87"/>
      <c r="BU56" s="87" t="s">
        <v>1156</v>
      </c>
      <c r="BV56" s="87" t="s">
        <v>1242</v>
      </c>
      <c r="BW56" s="87"/>
      <c r="BX56" s="144">
        <v>42193.80243055556</v>
      </c>
      <c r="BY56" s="87" t="s">
        <v>1303</v>
      </c>
      <c r="BZ56" s="87" t="b">
        <v>0</v>
      </c>
      <c r="CA56" s="87" t="b">
        <v>0</v>
      </c>
      <c r="CB56" s="87" t="b">
        <v>0</v>
      </c>
      <c r="CC56" s="87" t="s">
        <v>914</v>
      </c>
      <c r="CD56" s="87">
        <v>4</v>
      </c>
      <c r="CE56" s="87" t="s">
        <v>1312</v>
      </c>
      <c r="CF56" s="87" t="b">
        <v>0</v>
      </c>
      <c r="CG56" s="87" t="s">
        <v>66</v>
      </c>
      <c r="CH56" s="87">
        <v>1</v>
      </c>
      <c r="CI56" s="87"/>
      <c r="CJ56" s="87"/>
      <c r="CK56" s="87"/>
      <c r="CL56" s="87"/>
      <c r="CM56" s="87"/>
      <c r="CN56" s="87"/>
      <c r="CO56" s="87"/>
      <c r="CP56" s="87"/>
      <c r="CQ56" s="87"/>
      <c r="CR56" s="87"/>
      <c r="CS56" s="87"/>
      <c r="CT56" s="87"/>
      <c r="CU56" s="87"/>
      <c r="CV56" s="87" t="s">
        <v>250</v>
      </c>
      <c r="CW56" s="87"/>
      <c r="CX56" s="87">
        <v>19</v>
      </c>
      <c r="CY56" s="87">
        <v>32</v>
      </c>
      <c r="CZ56" s="87">
        <v>2826</v>
      </c>
      <c r="DA56" s="87">
        <v>0.012821</v>
      </c>
      <c r="DB56" s="87">
        <v>0.129145</v>
      </c>
      <c r="DC56" s="87">
        <v>13.522608</v>
      </c>
      <c r="DD56" s="87">
        <v>0.00634920634920635</v>
      </c>
      <c r="DE56" s="87">
        <v>0.361111111111111</v>
      </c>
      <c r="DF56" s="87" t="s">
        <v>1006</v>
      </c>
      <c r="DG56" s="87">
        <v>7670</v>
      </c>
      <c r="DH56" s="87">
        <v>11984</v>
      </c>
      <c r="DI56" s="87">
        <v>18497</v>
      </c>
      <c r="DJ56" s="87">
        <v>3074</v>
      </c>
      <c r="DK56" s="87"/>
      <c r="DL56" s="87" t="s">
        <v>1082</v>
      </c>
      <c r="DM56" s="87" t="s">
        <v>942</v>
      </c>
      <c r="DN56" s="87" t="s">
        <v>1207</v>
      </c>
      <c r="DO56" s="87"/>
      <c r="DP56" s="144">
        <v>40499.605729166666</v>
      </c>
      <c r="DQ56" s="87"/>
      <c r="DR56" s="87" t="b">
        <v>0</v>
      </c>
      <c r="DS56" s="87" t="b">
        <v>0</v>
      </c>
      <c r="DT56" s="87" t="b">
        <v>1</v>
      </c>
      <c r="DU56" s="87" t="s">
        <v>914</v>
      </c>
      <c r="DV56" s="87">
        <v>248</v>
      </c>
      <c r="DW56" s="87" t="s">
        <v>1312</v>
      </c>
      <c r="DX56" s="87" t="b">
        <v>0</v>
      </c>
      <c r="DY56" s="87" t="s">
        <v>66</v>
      </c>
      <c r="DZ56" s="87">
        <v>1</v>
      </c>
      <c r="EA56" s="87"/>
      <c r="EB56" s="87"/>
      <c r="EC56" s="87"/>
      <c r="ED56" s="87"/>
      <c r="EE56" s="87"/>
      <c r="EF56" s="87"/>
      <c r="EG56" s="87"/>
      <c r="EH56" s="87"/>
      <c r="EI56" s="87"/>
      <c r="EJ56" s="87"/>
      <c r="EK56" s="87"/>
      <c r="EL56" s="87"/>
      <c r="EM56" s="87"/>
      <c r="EN56" s="87">
        <v>26</v>
      </c>
      <c r="EO56" s="87">
        <v>26</v>
      </c>
      <c r="EP56" s="87">
        <v>2</v>
      </c>
      <c r="EQ56" s="87">
        <v>1</v>
      </c>
      <c r="ER56" s="87">
        <v>-18</v>
      </c>
      <c r="ES56" s="87">
        <v>-18</v>
      </c>
    </row>
    <row r="57" spans="1:149" ht="15">
      <c r="A57" s="87" t="s">
        <v>808</v>
      </c>
      <c r="B57" s="87" t="s">
        <v>808</v>
      </c>
      <c r="C57" s="87" t="s">
        <v>265</v>
      </c>
      <c r="D57" s="87" t="s">
        <v>265</v>
      </c>
      <c r="E57" s="87" t="s">
        <v>65</v>
      </c>
      <c r="F57" s="87" t="s">
        <v>196</v>
      </c>
      <c r="G57" s="144">
        <v>43508.77</v>
      </c>
      <c r="H57" s="87" t="s">
        <v>393</v>
      </c>
      <c r="I57" s="87"/>
      <c r="J57" s="87"/>
      <c r="K57" s="87" t="s">
        <v>518</v>
      </c>
      <c r="L57" s="87"/>
      <c r="M57" s="87" t="s">
        <v>582</v>
      </c>
      <c r="N57" s="144">
        <v>43508.77</v>
      </c>
      <c r="O57" s="87" t="s">
        <v>674</v>
      </c>
      <c r="P57" s="87"/>
      <c r="Q57" s="87"/>
      <c r="R57" s="87" t="s">
        <v>808</v>
      </c>
      <c r="S57" s="87"/>
      <c r="T57" s="87" t="b">
        <v>0</v>
      </c>
      <c r="U57" s="87">
        <v>7</v>
      </c>
      <c r="V57" s="87"/>
      <c r="W57" s="87" t="b">
        <v>0</v>
      </c>
      <c r="X57" s="87" t="s">
        <v>914</v>
      </c>
      <c r="Y57" s="87"/>
      <c r="Z57" s="87"/>
      <c r="AA57" s="87" t="b">
        <v>0</v>
      </c>
      <c r="AB57" s="87">
        <v>4</v>
      </c>
      <c r="AC57" s="87"/>
      <c r="AD57" s="87" t="s">
        <v>928</v>
      </c>
      <c r="AE57" s="87" t="b">
        <v>0</v>
      </c>
      <c r="AF57" s="87" t="s">
        <v>808</v>
      </c>
      <c r="AG57" s="87" t="s">
        <v>312</v>
      </c>
      <c r="AH57" s="87">
        <v>0</v>
      </c>
      <c r="AI57" s="87">
        <v>0</v>
      </c>
      <c r="AJ57" s="87"/>
      <c r="AK57" s="87"/>
      <c r="AL57" s="87"/>
      <c r="AM57" s="87"/>
      <c r="AN57" s="87"/>
      <c r="AO57" s="87"/>
      <c r="AP57" s="87"/>
      <c r="AQ57" s="87"/>
      <c r="AR57" s="87">
        <v>1</v>
      </c>
      <c r="AS57" s="87">
        <v>1</v>
      </c>
      <c r="AT57" s="87">
        <v>1</v>
      </c>
      <c r="AU57" s="87"/>
      <c r="AV57" s="87"/>
      <c r="AW57" s="87"/>
      <c r="AX57" s="87"/>
      <c r="AY57" s="87"/>
      <c r="AZ57" s="87"/>
      <c r="BA57" s="87"/>
      <c r="BB57" s="87"/>
      <c r="BC57" s="87"/>
      <c r="BD57" s="87" t="s">
        <v>265</v>
      </c>
      <c r="BE57" s="87"/>
      <c r="BF57" s="87">
        <v>2</v>
      </c>
      <c r="BG57" s="87">
        <v>2</v>
      </c>
      <c r="BH57" s="87">
        <v>0</v>
      </c>
      <c r="BI57" s="87">
        <v>0.007463</v>
      </c>
      <c r="BJ57" s="87">
        <v>0.021793</v>
      </c>
      <c r="BK57" s="87">
        <v>0.801137</v>
      </c>
      <c r="BL57" s="87">
        <v>0</v>
      </c>
      <c r="BM57" s="87">
        <v>1</v>
      </c>
      <c r="BN57" s="87" t="s">
        <v>1055</v>
      </c>
      <c r="BO57" s="87">
        <v>141</v>
      </c>
      <c r="BP57" s="87">
        <v>344</v>
      </c>
      <c r="BQ57" s="87">
        <v>199</v>
      </c>
      <c r="BR57" s="87">
        <v>136</v>
      </c>
      <c r="BS57" s="87"/>
      <c r="BT57" s="87"/>
      <c r="BU57" s="87" t="s">
        <v>1156</v>
      </c>
      <c r="BV57" s="87" t="s">
        <v>1242</v>
      </c>
      <c r="BW57" s="87"/>
      <c r="BX57" s="144">
        <v>42193.80243055556</v>
      </c>
      <c r="BY57" s="87" t="s">
        <v>1303</v>
      </c>
      <c r="BZ57" s="87" t="b">
        <v>0</v>
      </c>
      <c r="CA57" s="87" t="b">
        <v>0</v>
      </c>
      <c r="CB57" s="87" t="b">
        <v>0</v>
      </c>
      <c r="CC57" s="87" t="s">
        <v>914</v>
      </c>
      <c r="CD57" s="87">
        <v>4</v>
      </c>
      <c r="CE57" s="87" t="s">
        <v>1312</v>
      </c>
      <c r="CF57" s="87" t="b">
        <v>0</v>
      </c>
      <c r="CG57" s="87" t="s">
        <v>66</v>
      </c>
      <c r="CH57" s="87">
        <v>1</v>
      </c>
      <c r="CI57" s="87"/>
      <c r="CJ57" s="87"/>
      <c r="CK57" s="87"/>
      <c r="CL57" s="87"/>
      <c r="CM57" s="87"/>
      <c r="CN57" s="87"/>
      <c r="CO57" s="87"/>
      <c r="CP57" s="87"/>
      <c r="CQ57" s="87"/>
      <c r="CR57" s="87"/>
      <c r="CS57" s="87"/>
      <c r="CT57" s="87"/>
      <c r="CU57" s="87"/>
      <c r="CV57" s="87" t="s">
        <v>265</v>
      </c>
      <c r="CW57" s="87"/>
      <c r="CX57" s="87">
        <v>2</v>
      </c>
      <c r="CY57" s="87">
        <v>2</v>
      </c>
      <c r="CZ57" s="87">
        <v>0</v>
      </c>
      <c r="DA57" s="87">
        <v>0.007463</v>
      </c>
      <c r="DB57" s="87">
        <v>0.021793</v>
      </c>
      <c r="DC57" s="87">
        <v>0.801137</v>
      </c>
      <c r="DD57" s="87">
        <v>0</v>
      </c>
      <c r="DE57" s="87">
        <v>1</v>
      </c>
      <c r="DF57" s="87" t="s">
        <v>1055</v>
      </c>
      <c r="DG57" s="87">
        <v>141</v>
      </c>
      <c r="DH57" s="87">
        <v>344</v>
      </c>
      <c r="DI57" s="87">
        <v>199</v>
      </c>
      <c r="DJ57" s="87">
        <v>136</v>
      </c>
      <c r="DK57" s="87"/>
      <c r="DL57" s="87"/>
      <c r="DM57" s="87" t="s">
        <v>1156</v>
      </c>
      <c r="DN57" s="87" t="s">
        <v>1242</v>
      </c>
      <c r="DO57" s="87"/>
      <c r="DP57" s="144">
        <v>42193.80243055556</v>
      </c>
      <c r="DQ57" s="87" t="s">
        <v>1303</v>
      </c>
      <c r="DR57" s="87" t="b">
        <v>0</v>
      </c>
      <c r="DS57" s="87" t="b">
        <v>0</v>
      </c>
      <c r="DT57" s="87" t="b">
        <v>0</v>
      </c>
      <c r="DU57" s="87" t="s">
        <v>914</v>
      </c>
      <c r="DV57" s="87">
        <v>4</v>
      </c>
      <c r="DW57" s="87" t="s">
        <v>1312</v>
      </c>
      <c r="DX57" s="87" t="b">
        <v>0</v>
      </c>
      <c r="DY57" s="87" t="s">
        <v>66</v>
      </c>
      <c r="DZ57" s="87">
        <v>1</v>
      </c>
      <c r="EA57" s="87"/>
      <c r="EB57" s="87"/>
      <c r="EC57" s="87"/>
      <c r="ED57" s="87"/>
      <c r="EE57" s="87"/>
      <c r="EF57" s="87"/>
      <c r="EG57" s="87"/>
      <c r="EH57" s="87"/>
      <c r="EI57" s="87"/>
      <c r="EJ57" s="87"/>
      <c r="EK57" s="87"/>
      <c r="EL57" s="87"/>
      <c r="EM57" s="87"/>
      <c r="EN57" s="87">
        <v>25</v>
      </c>
      <c r="EO57" s="87">
        <v>25</v>
      </c>
      <c r="EP57" s="87">
        <v>1</v>
      </c>
      <c r="EQ57" s="87">
        <v>1</v>
      </c>
      <c r="ER57" s="87">
        <v>-19.5</v>
      </c>
      <c r="ES57" s="87">
        <v>-19.5</v>
      </c>
    </row>
    <row r="58" spans="1:149" ht="15">
      <c r="A58" s="87" t="s">
        <v>807</v>
      </c>
      <c r="B58" s="87" t="s">
        <v>806</v>
      </c>
      <c r="C58" s="87" t="s">
        <v>250</v>
      </c>
      <c r="D58" s="87" t="s">
        <v>264</v>
      </c>
      <c r="E58" s="87" t="s">
        <v>65</v>
      </c>
      <c r="F58" s="87" t="s">
        <v>311</v>
      </c>
      <c r="G58" s="144">
        <v>43514.58204861111</v>
      </c>
      <c r="H58" s="87" t="s">
        <v>392</v>
      </c>
      <c r="I58" s="87"/>
      <c r="J58" s="87"/>
      <c r="K58" s="87"/>
      <c r="L58" s="87"/>
      <c r="M58" s="87" t="s">
        <v>570</v>
      </c>
      <c r="N58" s="144">
        <v>43514.58204861111</v>
      </c>
      <c r="O58" s="87" t="s">
        <v>673</v>
      </c>
      <c r="P58" s="87"/>
      <c r="Q58" s="87"/>
      <c r="R58" s="87" t="s">
        <v>807</v>
      </c>
      <c r="S58" s="87" t="s">
        <v>806</v>
      </c>
      <c r="T58" s="87" t="b">
        <v>0</v>
      </c>
      <c r="U58" s="87">
        <v>1</v>
      </c>
      <c r="V58" s="87" t="s">
        <v>905</v>
      </c>
      <c r="W58" s="87" t="b">
        <v>0</v>
      </c>
      <c r="X58" s="87" t="s">
        <v>914</v>
      </c>
      <c r="Y58" s="87"/>
      <c r="Z58" s="87"/>
      <c r="AA58" s="87" t="b">
        <v>0</v>
      </c>
      <c r="AB58" s="87">
        <v>0</v>
      </c>
      <c r="AC58" s="87"/>
      <c r="AD58" s="87" t="s">
        <v>935</v>
      </c>
      <c r="AE58" s="87" t="b">
        <v>0</v>
      </c>
      <c r="AF58" s="87" t="s">
        <v>806</v>
      </c>
      <c r="AG58" s="87" t="s">
        <v>196</v>
      </c>
      <c r="AH58" s="87">
        <v>0</v>
      </c>
      <c r="AI58" s="87">
        <v>0</v>
      </c>
      <c r="AJ58" s="87"/>
      <c r="AK58" s="87"/>
      <c r="AL58" s="87"/>
      <c r="AM58" s="87"/>
      <c r="AN58" s="87"/>
      <c r="AO58" s="87"/>
      <c r="AP58" s="87"/>
      <c r="AQ58" s="87"/>
      <c r="AR58" s="87">
        <v>1</v>
      </c>
      <c r="AS58" s="87">
        <v>1</v>
      </c>
      <c r="AT58" s="87">
        <v>1</v>
      </c>
      <c r="AU58" s="87"/>
      <c r="AV58" s="87"/>
      <c r="AW58" s="87"/>
      <c r="AX58" s="87"/>
      <c r="AY58" s="87"/>
      <c r="AZ58" s="87"/>
      <c r="BA58" s="87"/>
      <c r="BB58" s="87"/>
      <c r="BC58" s="87"/>
      <c r="BD58" s="87" t="s">
        <v>250</v>
      </c>
      <c r="BE58" s="87"/>
      <c r="BF58" s="87">
        <v>19</v>
      </c>
      <c r="BG58" s="87">
        <v>32</v>
      </c>
      <c r="BH58" s="87">
        <v>2826</v>
      </c>
      <c r="BI58" s="87">
        <v>0.012821</v>
      </c>
      <c r="BJ58" s="87">
        <v>0.129145</v>
      </c>
      <c r="BK58" s="87">
        <v>13.522608</v>
      </c>
      <c r="BL58" s="87">
        <v>0.00634920634920635</v>
      </c>
      <c r="BM58" s="87">
        <v>0.361111111111111</v>
      </c>
      <c r="BN58" s="87" t="s">
        <v>1006</v>
      </c>
      <c r="BO58" s="87">
        <v>7670</v>
      </c>
      <c r="BP58" s="87">
        <v>11984</v>
      </c>
      <c r="BQ58" s="87">
        <v>18497</v>
      </c>
      <c r="BR58" s="87">
        <v>3074</v>
      </c>
      <c r="BS58" s="87"/>
      <c r="BT58" s="87" t="s">
        <v>1082</v>
      </c>
      <c r="BU58" s="87" t="s">
        <v>942</v>
      </c>
      <c r="BV58" s="87" t="s">
        <v>1207</v>
      </c>
      <c r="BW58" s="87"/>
      <c r="BX58" s="144">
        <v>40499.605729166666</v>
      </c>
      <c r="BY58" s="87"/>
      <c r="BZ58" s="87" t="b">
        <v>0</v>
      </c>
      <c r="CA58" s="87" t="b">
        <v>0</v>
      </c>
      <c r="CB58" s="87" t="b">
        <v>1</v>
      </c>
      <c r="CC58" s="87" t="s">
        <v>914</v>
      </c>
      <c r="CD58" s="87">
        <v>248</v>
      </c>
      <c r="CE58" s="87" t="s">
        <v>1312</v>
      </c>
      <c r="CF58" s="87" t="b">
        <v>0</v>
      </c>
      <c r="CG58" s="87" t="s">
        <v>66</v>
      </c>
      <c r="CH58" s="87">
        <v>1</v>
      </c>
      <c r="CI58" s="87"/>
      <c r="CJ58" s="87"/>
      <c r="CK58" s="87"/>
      <c r="CL58" s="87"/>
      <c r="CM58" s="87"/>
      <c r="CN58" s="87"/>
      <c r="CO58" s="87"/>
      <c r="CP58" s="87"/>
      <c r="CQ58" s="87"/>
      <c r="CR58" s="87"/>
      <c r="CS58" s="87"/>
      <c r="CT58" s="87"/>
      <c r="CU58" s="87"/>
      <c r="CV58" s="87" t="s">
        <v>264</v>
      </c>
      <c r="CW58" s="87"/>
      <c r="CX58" s="87">
        <v>2</v>
      </c>
      <c r="CY58" s="87">
        <v>1</v>
      </c>
      <c r="CZ58" s="87">
        <v>0</v>
      </c>
      <c r="DA58" s="87">
        <v>0.007463</v>
      </c>
      <c r="DB58" s="87">
        <v>0.021793</v>
      </c>
      <c r="DC58" s="87">
        <v>0.801137</v>
      </c>
      <c r="DD58" s="87">
        <v>0</v>
      </c>
      <c r="DE58" s="87">
        <v>0</v>
      </c>
      <c r="DF58" s="87" t="s">
        <v>1054</v>
      </c>
      <c r="DG58" s="87">
        <v>4436</v>
      </c>
      <c r="DH58" s="87">
        <v>3905</v>
      </c>
      <c r="DI58" s="87">
        <v>18742</v>
      </c>
      <c r="DJ58" s="87">
        <v>1145</v>
      </c>
      <c r="DK58" s="87"/>
      <c r="DL58" s="87" t="s">
        <v>1127</v>
      </c>
      <c r="DM58" s="87" t="s">
        <v>1184</v>
      </c>
      <c r="DN58" s="87" t="s">
        <v>1241</v>
      </c>
      <c r="DO58" s="87"/>
      <c r="DP58" s="144">
        <v>39256.65699074074</v>
      </c>
      <c r="DQ58" s="87" t="s">
        <v>1302</v>
      </c>
      <c r="DR58" s="87" t="b">
        <v>0</v>
      </c>
      <c r="DS58" s="87" t="b">
        <v>0</v>
      </c>
      <c r="DT58" s="87" t="b">
        <v>1</v>
      </c>
      <c r="DU58" s="87" t="s">
        <v>914</v>
      </c>
      <c r="DV58" s="87">
        <v>152</v>
      </c>
      <c r="DW58" s="87" t="s">
        <v>1312</v>
      </c>
      <c r="DX58" s="87" t="b">
        <v>0</v>
      </c>
      <c r="DY58" s="87" t="s">
        <v>66</v>
      </c>
      <c r="DZ58" s="87">
        <v>1</v>
      </c>
      <c r="EA58" s="87"/>
      <c r="EB58" s="87"/>
      <c r="EC58" s="87"/>
      <c r="ED58" s="87"/>
      <c r="EE58" s="87"/>
      <c r="EF58" s="87"/>
      <c r="EG58" s="87"/>
      <c r="EH58" s="87"/>
      <c r="EI58" s="87"/>
      <c r="EJ58" s="87"/>
      <c r="EK58" s="87"/>
      <c r="EL58" s="87"/>
      <c r="EM58" s="87"/>
      <c r="EN58" s="87">
        <v>27</v>
      </c>
      <c r="EO58" s="87">
        <v>27</v>
      </c>
      <c r="EP58" s="87">
        <v>2</v>
      </c>
      <c r="EQ58" s="87">
        <v>1</v>
      </c>
      <c r="ER58" s="87">
        <v>-17</v>
      </c>
      <c r="ES58" s="87">
        <v>-17</v>
      </c>
    </row>
    <row r="59" spans="1:149" ht="15">
      <c r="A59" s="87" t="s">
        <v>806</v>
      </c>
      <c r="B59" s="87" t="s">
        <v>806</v>
      </c>
      <c r="C59" s="87" t="s">
        <v>264</v>
      </c>
      <c r="D59" s="87" t="s">
        <v>264</v>
      </c>
      <c r="E59" s="87" t="s">
        <v>65</v>
      </c>
      <c r="F59" s="87" t="s">
        <v>196</v>
      </c>
      <c r="G59" s="144">
        <v>43513.849803240744</v>
      </c>
      <c r="H59" s="87" t="s">
        <v>391</v>
      </c>
      <c r="I59" s="87" t="s">
        <v>460</v>
      </c>
      <c r="J59" s="87" t="s">
        <v>489</v>
      </c>
      <c r="K59" s="87" t="s">
        <v>517</v>
      </c>
      <c r="L59" s="87"/>
      <c r="M59" s="87" t="s">
        <v>581</v>
      </c>
      <c r="N59" s="144">
        <v>43513.849803240744</v>
      </c>
      <c r="O59" s="87" t="s">
        <v>672</v>
      </c>
      <c r="P59" s="87"/>
      <c r="Q59" s="87"/>
      <c r="R59" s="87" t="s">
        <v>806</v>
      </c>
      <c r="S59" s="87"/>
      <c r="T59" s="87" t="b">
        <v>0</v>
      </c>
      <c r="U59" s="87">
        <v>1</v>
      </c>
      <c r="V59" s="87"/>
      <c r="W59" s="87" t="b">
        <v>0</v>
      </c>
      <c r="X59" s="87" t="s">
        <v>915</v>
      </c>
      <c r="Y59" s="87"/>
      <c r="Z59" s="87"/>
      <c r="AA59" s="87" t="b">
        <v>0</v>
      </c>
      <c r="AB59" s="87">
        <v>0</v>
      </c>
      <c r="AC59" s="87"/>
      <c r="AD59" s="87" t="s">
        <v>937</v>
      </c>
      <c r="AE59" s="87" t="b">
        <v>0</v>
      </c>
      <c r="AF59" s="87" t="s">
        <v>806</v>
      </c>
      <c r="AG59" s="87" t="s">
        <v>196</v>
      </c>
      <c r="AH59" s="87">
        <v>0</v>
      </c>
      <c r="AI59" s="87">
        <v>0</v>
      </c>
      <c r="AJ59" s="87"/>
      <c r="AK59" s="87"/>
      <c r="AL59" s="87"/>
      <c r="AM59" s="87"/>
      <c r="AN59" s="87"/>
      <c r="AO59" s="87"/>
      <c r="AP59" s="87"/>
      <c r="AQ59" s="87"/>
      <c r="AR59" s="87">
        <v>1</v>
      </c>
      <c r="AS59" s="87">
        <v>1</v>
      </c>
      <c r="AT59" s="87">
        <v>1</v>
      </c>
      <c r="AU59" s="87"/>
      <c r="AV59" s="87"/>
      <c r="AW59" s="87"/>
      <c r="AX59" s="87"/>
      <c r="AY59" s="87"/>
      <c r="AZ59" s="87"/>
      <c r="BA59" s="87"/>
      <c r="BB59" s="87"/>
      <c r="BC59" s="87"/>
      <c r="BD59" s="87" t="s">
        <v>264</v>
      </c>
      <c r="BE59" s="87"/>
      <c r="BF59" s="87">
        <v>2</v>
      </c>
      <c r="BG59" s="87">
        <v>1</v>
      </c>
      <c r="BH59" s="87">
        <v>0</v>
      </c>
      <c r="BI59" s="87">
        <v>0.007463</v>
      </c>
      <c r="BJ59" s="87">
        <v>0.021793</v>
      </c>
      <c r="BK59" s="87">
        <v>0.801137</v>
      </c>
      <c r="BL59" s="87">
        <v>0</v>
      </c>
      <c r="BM59" s="87">
        <v>0</v>
      </c>
      <c r="BN59" s="87" t="s">
        <v>1054</v>
      </c>
      <c r="BO59" s="87">
        <v>4436</v>
      </c>
      <c r="BP59" s="87">
        <v>3905</v>
      </c>
      <c r="BQ59" s="87">
        <v>18742</v>
      </c>
      <c r="BR59" s="87">
        <v>1145</v>
      </c>
      <c r="BS59" s="87"/>
      <c r="BT59" s="87" t="s">
        <v>1127</v>
      </c>
      <c r="BU59" s="87" t="s">
        <v>1184</v>
      </c>
      <c r="BV59" s="87" t="s">
        <v>1241</v>
      </c>
      <c r="BW59" s="87"/>
      <c r="BX59" s="144">
        <v>39256.65699074074</v>
      </c>
      <c r="BY59" s="87" t="s">
        <v>1302</v>
      </c>
      <c r="BZ59" s="87" t="b">
        <v>0</v>
      </c>
      <c r="CA59" s="87" t="b">
        <v>0</v>
      </c>
      <c r="CB59" s="87" t="b">
        <v>1</v>
      </c>
      <c r="CC59" s="87" t="s">
        <v>914</v>
      </c>
      <c r="CD59" s="87">
        <v>152</v>
      </c>
      <c r="CE59" s="87" t="s">
        <v>1312</v>
      </c>
      <c r="CF59" s="87" t="b">
        <v>0</v>
      </c>
      <c r="CG59" s="87" t="s">
        <v>66</v>
      </c>
      <c r="CH59" s="87">
        <v>1</v>
      </c>
      <c r="CI59" s="87"/>
      <c r="CJ59" s="87"/>
      <c r="CK59" s="87"/>
      <c r="CL59" s="87"/>
      <c r="CM59" s="87"/>
      <c r="CN59" s="87"/>
      <c r="CO59" s="87"/>
      <c r="CP59" s="87"/>
      <c r="CQ59" s="87"/>
      <c r="CR59" s="87"/>
      <c r="CS59" s="87"/>
      <c r="CT59" s="87"/>
      <c r="CU59" s="87"/>
      <c r="CV59" s="87" t="s">
        <v>264</v>
      </c>
      <c r="CW59" s="87"/>
      <c r="CX59" s="87">
        <v>2</v>
      </c>
      <c r="CY59" s="87">
        <v>1</v>
      </c>
      <c r="CZ59" s="87">
        <v>0</v>
      </c>
      <c r="DA59" s="87">
        <v>0.007463</v>
      </c>
      <c r="DB59" s="87">
        <v>0.021793</v>
      </c>
      <c r="DC59" s="87">
        <v>0.801137</v>
      </c>
      <c r="DD59" s="87">
        <v>0</v>
      </c>
      <c r="DE59" s="87">
        <v>0</v>
      </c>
      <c r="DF59" s="87" t="s">
        <v>1054</v>
      </c>
      <c r="DG59" s="87">
        <v>4436</v>
      </c>
      <c r="DH59" s="87">
        <v>3905</v>
      </c>
      <c r="DI59" s="87">
        <v>18742</v>
      </c>
      <c r="DJ59" s="87">
        <v>1145</v>
      </c>
      <c r="DK59" s="87"/>
      <c r="DL59" s="87" t="s">
        <v>1127</v>
      </c>
      <c r="DM59" s="87" t="s">
        <v>1184</v>
      </c>
      <c r="DN59" s="87" t="s">
        <v>1241</v>
      </c>
      <c r="DO59" s="87"/>
      <c r="DP59" s="144">
        <v>39256.65699074074</v>
      </c>
      <c r="DQ59" s="87" t="s">
        <v>1302</v>
      </c>
      <c r="DR59" s="87" t="b">
        <v>0</v>
      </c>
      <c r="DS59" s="87" t="b">
        <v>0</v>
      </c>
      <c r="DT59" s="87" t="b">
        <v>1</v>
      </c>
      <c r="DU59" s="87" t="s">
        <v>914</v>
      </c>
      <c r="DV59" s="87">
        <v>152</v>
      </c>
      <c r="DW59" s="87" t="s">
        <v>1312</v>
      </c>
      <c r="DX59" s="87" t="b">
        <v>0</v>
      </c>
      <c r="DY59" s="87" t="s">
        <v>66</v>
      </c>
      <c r="DZ59" s="87">
        <v>1</v>
      </c>
      <c r="EA59" s="87"/>
      <c r="EB59" s="87"/>
      <c r="EC59" s="87"/>
      <c r="ED59" s="87"/>
      <c r="EE59" s="87"/>
      <c r="EF59" s="87"/>
      <c r="EG59" s="87"/>
      <c r="EH59" s="87"/>
      <c r="EI59" s="87"/>
      <c r="EJ59" s="87"/>
      <c r="EK59" s="87"/>
      <c r="EL59" s="87"/>
      <c r="EM59" s="87"/>
      <c r="EN59" s="87">
        <v>27</v>
      </c>
      <c r="EO59" s="87">
        <v>27</v>
      </c>
      <c r="EP59" s="87">
        <v>1</v>
      </c>
      <c r="EQ59" s="87">
        <v>1</v>
      </c>
      <c r="ER59" s="87">
        <v>-17</v>
      </c>
      <c r="ES59" s="87">
        <v>-17</v>
      </c>
    </row>
    <row r="60" spans="1:149" ht="15">
      <c r="A60" s="87" t="s">
        <v>805</v>
      </c>
      <c r="B60" s="87" t="s">
        <v>802</v>
      </c>
      <c r="C60" s="87" t="s">
        <v>250</v>
      </c>
      <c r="D60" s="87" t="s">
        <v>263</v>
      </c>
      <c r="E60" s="87" t="s">
        <v>66</v>
      </c>
      <c r="F60" s="87" t="s">
        <v>311</v>
      </c>
      <c r="G60" s="144">
        <v>43511.85150462963</v>
      </c>
      <c r="H60" s="87" t="s">
        <v>390</v>
      </c>
      <c r="I60" s="87"/>
      <c r="J60" s="87"/>
      <c r="K60" s="87"/>
      <c r="L60" s="87"/>
      <c r="M60" s="87" t="s">
        <v>570</v>
      </c>
      <c r="N60" s="144">
        <v>43511.85150462963</v>
      </c>
      <c r="O60" s="87" t="s">
        <v>671</v>
      </c>
      <c r="P60" s="87"/>
      <c r="Q60" s="87"/>
      <c r="R60" s="87" t="s">
        <v>805</v>
      </c>
      <c r="S60" s="87" t="s">
        <v>802</v>
      </c>
      <c r="T60" s="87" t="b">
        <v>0</v>
      </c>
      <c r="U60" s="87">
        <v>0</v>
      </c>
      <c r="V60" s="87" t="s">
        <v>904</v>
      </c>
      <c r="W60" s="87" t="b">
        <v>0</v>
      </c>
      <c r="X60" s="87" t="s">
        <v>914</v>
      </c>
      <c r="Y60" s="87"/>
      <c r="Z60" s="87"/>
      <c r="AA60" s="87" t="b">
        <v>0</v>
      </c>
      <c r="AB60" s="87">
        <v>0</v>
      </c>
      <c r="AC60" s="87"/>
      <c r="AD60" s="87" t="s">
        <v>932</v>
      </c>
      <c r="AE60" s="87" t="b">
        <v>0</v>
      </c>
      <c r="AF60" s="87" t="s">
        <v>802</v>
      </c>
      <c r="AG60" s="87" t="s">
        <v>196</v>
      </c>
      <c r="AH60" s="87">
        <v>0</v>
      </c>
      <c r="AI60" s="87">
        <v>0</v>
      </c>
      <c r="AJ60" s="87"/>
      <c r="AK60" s="87"/>
      <c r="AL60" s="87"/>
      <c r="AM60" s="87"/>
      <c r="AN60" s="87"/>
      <c r="AO60" s="87"/>
      <c r="AP60" s="87"/>
      <c r="AQ60" s="87"/>
      <c r="AR60" s="87">
        <v>4</v>
      </c>
      <c r="AS60" s="87">
        <v>1</v>
      </c>
      <c r="AT60" s="87">
        <v>1</v>
      </c>
      <c r="AU60" s="87"/>
      <c r="AV60" s="87"/>
      <c r="AW60" s="87"/>
      <c r="AX60" s="87"/>
      <c r="AY60" s="87"/>
      <c r="AZ60" s="87"/>
      <c r="BA60" s="87"/>
      <c r="BB60" s="87"/>
      <c r="BC60" s="87"/>
      <c r="BD60" s="87" t="s">
        <v>250</v>
      </c>
      <c r="BE60" s="87"/>
      <c r="BF60" s="87">
        <v>19</v>
      </c>
      <c r="BG60" s="87">
        <v>32</v>
      </c>
      <c r="BH60" s="87">
        <v>2826</v>
      </c>
      <c r="BI60" s="87">
        <v>0.012821</v>
      </c>
      <c r="BJ60" s="87">
        <v>0.129145</v>
      </c>
      <c r="BK60" s="87">
        <v>13.522608</v>
      </c>
      <c r="BL60" s="87">
        <v>0.00634920634920635</v>
      </c>
      <c r="BM60" s="87">
        <v>0.361111111111111</v>
      </c>
      <c r="BN60" s="87" t="s">
        <v>1006</v>
      </c>
      <c r="BO60" s="87">
        <v>7670</v>
      </c>
      <c r="BP60" s="87">
        <v>11984</v>
      </c>
      <c r="BQ60" s="87">
        <v>18497</v>
      </c>
      <c r="BR60" s="87">
        <v>3074</v>
      </c>
      <c r="BS60" s="87"/>
      <c r="BT60" s="87" t="s">
        <v>1082</v>
      </c>
      <c r="BU60" s="87" t="s">
        <v>942</v>
      </c>
      <c r="BV60" s="87" t="s">
        <v>1207</v>
      </c>
      <c r="BW60" s="87"/>
      <c r="BX60" s="144">
        <v>40499.605729166666</v>
      </c>
      <c r="BY60" s="87"/>
      <c r="BZ60" s="87" t="b">
        <v>0</v>
      </c>
      <c r="CA60" s="87" t="b">
        <v>0</v>
      </c>
      <c r="CB60" s="87" t="b">
        <v>1</v>
      </c>
      <c r="CC60" s="87" t="s">
        <v>914</v>
      </c>
      <c r="CD60" s="87">
        <v>248</v>
      </c>
      <c r="CE60" s="87" t="s">
        <v>1312</v>
      </c>
      <c r="CF60" s="87" t="b">
        <v>0</v>
      </c>
      <c r="CG60" s="87" t="s">
        <v>66</v>
      </c>
      <c r="CH60" s="87">
        <v>1</v>
      </c>
      <c r="CI60" s="87"/>
      <c r="CJ60" s="87"/>
      <c r="CK60" s="87"/>
      <c r="CL60" s="87"/>
      <c r="CM60" s="87"/>
      <c r="CN60" s="87"/>
      <c r="CO60" s="87"/>
      <c r="CP60" s="87"/>
      <c r="CQ60" s="87"/>
      <c r="CR60" s="87"/>
      <c r="CS60" s="87"/>
      <c r="CT60" s="87"/>
      <c r="CU60" s="87"/>
      <c r="CV60" s="87" t="s">
        <v>263</v>
      </c>
      <c r="CW60" s="87"/>
      <c r="CX60" s="87">
        <v>1</v>
      </c>
      <c r="CY60" s="87">
        <v>1</v>
      </c>
      <c r="CZ60" s="87">
        <v>0</v>
      </c>
      <c r="DA60" s="87">
        <v>0.007463</v>
      </c>
      <c r="DB60" s="87">
        <v>0.018647</v>
      </c>
      <c r="DC60" s="87">
        <v>0.460654</v>
      </c>
      <c r="DD60" s="87">
        <v>0</v>
      </c>
      <c r="DE60" s="87">
        <v>1</v>
      </c>
      <c r="DF60" s="87" t="s">
        <v>1053</v>
      </c>
      <c r="DG60" s="87">
        <v>2541</v>
      </c>
      <c r="DH60" s="87">
        <v>2742</v>
      </c>
      <c r="DI60" s="87">
        <v>38023</v>
      </c>
      <c r="DJ60" s="87">
        <v>76270</v>
      </c>
      <c r="DK60" s="87"/>
      <c r="DL60" s="87" t="s">
        <v>1126</v>
      </c>
      <c r="DM60" s="87" t="s">
        <v>1183</v>
      </c>
      <c r="DN60" s="87"/>
      <c r="DO60" s="87"/>
      <c r="DP60" s="144">
        <v>42579.90576388889</v>
      </c>
      <c r="DQ60" s="87" t="s">
        <v>1301</v>
      </c>
      <c r="DR60" s="87" t="b">
        <v>1</v>
      </c>
      <c r="DS60" s="87" t="b">
        <v>0</v>
      </c>
      <c r="DT60" s="87" t="b">
        <v>0</v>
      </c>
      <c r="DU60" s="87" t="s">
        <v>914</v>
      </c>
      <c r="DV60" s="87">
        <v>16</v>
      </c>
      <c r="DW60" s="87"/>
      <c r="DX60" s="87" t="b">
        <v>0</v>
      </c>
      <c r="DY60" s="87" t="s">
        <v>66</v>
      </c>
      <c r="DZ60" s="87">
        <v>1</v>
      </c>
      <c r="EA60" s="87"/>
      <c r="EB60" s="87"/>
      <c r="EC60" s="87"/>
      <c r="ED60" s="87"/>
      <c r="EE60" s="87"/>
      <c r="EF60" s="87"/>
      <c r="EG60" s="87"/>
      <c r="EH60" s="87"/>
      <c r="EI60" s="87"/>
      <c r="EJ60" s="87"/>
      <c r="EK60" s="87"/>
      <c r="EL60" s="87"/>
      <c r="EM60" s="87"/>
      <c r="EN60" s="87">
        <v>28</v>
      </c>
      <c r="EO60" s="87">
        <v>28</v>
      </c>
      <c r="EP60" s="87">
        <v>4</v>
      </c>
      <c r="EQ60" s="87">
        <v>3</v>
      </c>
      <c r="ER60" s="87">
        <v>-16</v>
      </c>
      <c r="ES60" s="87">
        <v>-16</v>
      </c>
    </row>
    <row r="61" spans="1:149" ht="15">
      <c r="A61" s="87" t="s">
        <v>804</v>
      </c>
      <c r="B61" s="87" t="s">
        <v>801</v>
      </c>
      <c r="C61" s="87" t="s">
        <v>250</v>
      </c>
      <c r="D61" s="87" t="s">
        <v>263</v>
      </c>
      <c r="E61" s="87" t="s">
        <v>66</v>
      </c>
      <c r="F61" s="87" t="s">
        <v>311</v>
      </c>
      <c r="G61" s="144">
        <v>43511.80504629629</v>
      </c>
      <c r="H61" s="87" t="s">
        <v>389</v>
      </c>
      <c r="I61" s="87" t="s">
        <v>459</v>
      </c>
      <c r="J61" s="87" t="s">
        <v>488</v>
      </c>
      <c r="K61" s="87"/>
      <c r="L61" s="87"/>
      <c r="M61" s="87" t="s">
        <v>570</v>
      </c>
      <c r="N61" s="144">
        <v>43511.80504629629</v>
      </c>
      <c r="O61" s="87" t="s">
        <v>670</v>
      </c>
      <c r="P61" s="87"/>
      <c r="Q61" s="87"/>
      <c r="R61" s="87" t="s">
        <v>804</v>
      </c>
      <c r="S61" s="87" t="s">
        <v>801</v>
      </c>
      <c r="T61" s="87" t="b">
        <v>0</v>
      </c>
      <c r="U61" s="87">
        <v>0</v>
      </c>
      <c r="V61" s="87" t="s">
        <v>904</v>
      </c>
      <c r="W61" s="87" t="b">
        <v>0</v>
      </c>
      <c r="X61" s="87" t="s">
        <v>914</v>
      </c>
      <c r="Y61" s="87"/>
      <c r="Z61" s="87"/>
      <c r="AA61" s="87" t="b">
        <v>0</v>
      </c>
      <c r="AB61" s="87">
        <v>0</v>
      </c>
      <c r="AC61" s="87"/>
      <c r="AD61" s="87" t="s">
        <v>932</v>
      </c>
      <c r="AE61" s="87" t="b">
        <v>0</v>
      </c>
      <c r="AF61" s="87" t="s">
        <v>801</v>
      </c>
      <c r="AG61" s="87" t="s">
        <v>196</v>
      </c>
      <c r="AH61" s="87">
        <v>0</v>
      </c>
      <c r="AI61" s="87">
        <v>0</v>
      </c>
      <c r="AJ61" s="87"/>
      <c r="AK61" s="87"/>
      <c r="AL61" s="87"/>
      <c r="AM61" s="87"/>
      <c r="AN61" s="87"/>
      <c r="AO61" s="87"/>
      <c r="AP61" s="87"/>
      <c r="AQ61" s="87"/>
      <c r="AR61" s="87">
        <v>4</v>
      </c>
      <c r="AS61" s="87">
        <v>1</v>
      </c>
      <c r="AT61" s="87">
        <v>1</v>
      </c>
      <c r="AU61" s="87"/>
      <c r="AV61" s="87"/>
      <c r="AW61" s="87"/>
      <c r="AX61" s="87"/>
      <c r="AY61" s="87"/>
      <c r="AZ61" s="87"/>
      <c r="BA61" s="87"/>
      <c r="BB61" s="87"/>
      <c r="BC61" s="87"/>
      <c r="BD61" s="87" t="s">
        <v>250</v>
      </c>
      <c r="BE61" s="87"/>
      <c r="BF61" s="87">
        <v>19</v>
      </c>
      <c r="BG61" s="87">
        <v>32</v>
      </c>
      <c r="BH61" s="87">
        <v>2826</v>
      </c>
      <c r="BI61" s="87">
        <v>0.012821</v>
      </c>
      <c r="BJ61" s="87">
        <v>0.129145</v>
      </c>
      <c r="BK61" s="87">
        <v>13.522608</v>
      </c>
      <c r="BL61" s="87">
        <v>0.00634920634920635</v>
      </c>
      <c r="BM61" s="87">
        <v>0.361111111111111</v>
      </c>
      <c r="BN61" s="87" t="s">
        <v>1006</v>
      </c>
      <c r="BO61" s="87">
        <v>7670</v>
      </c>
      <c r="BP61" s="87">
        <v>11984</v>
      </c>
      <c r="BQ61" s="87">
        <v>18497</v>
      </c>
      <c r="BR61" s="87">
        <v>3074</v>
      </c>
      <c r="BS61" s="87"/>
      <c r="BT61" s="87" t="s">
        <v>1082</v>
      </c>
      <c r="BU61" s="87" t="s">
        <v>942</v>
      </c>
      <c r="BV61" s="87" t="s">
        <v>1207</v>
      </c>
      <c r="BW61" s="87"/>
      <c r="BX61" s="144">
        <v>40499.605729166666</v>
      </c>
      <c r="BY61" s="87"/>
      <c r="BZ61" s="87" t="b">
        <v>0</v>
      </c>
      <c r="CA61" s="87" t="b">
        <v>0</v>
      </c>
      <c r="CB61" s="87" t="b">
        <v>1</v>
      </c>
      <c r="CC61" s="87" t="s">
        <v>914</v>
      </c>
      <c r="CD61" s="87">
        <v>248</v>
      </c>
      <c r="CE61" s="87" t="s">
        <v>1312</v>
      </c>
      <c r="CF61" s="87" t="b">
        <v>0</v>
      </c>
      <c r="CG61" s="87" t="s">
        <v>66</v>
      </c>
      <c r="CH61" s="87">
        <v>1</v>
      </c>
      <c r="CI61" s="87"/>
      <c r="CJ61" s="87"/>
      <c r="CK61" s="87"/>
      <c r="CL61" s="87"/>
      <c r="CM61" s="87"/>
      <c r="CN61" s="87"/>
      <c r="CO61" s="87"/>
      <c r="CP61" s="87"/>
      <c r="CQ61" s="87"/>
      <c r="CR61" s="87"/>
      <c r="CS61" s="87"/>
      <c r="CT61" s="87"/>
      <c r="CU61" s="87"/>
      <c r="CV61" s="87" t="s">
        <v>263</v>
      </c>
      <c r="CW61" s="87"/>
      <c r="CX61" s="87">
        <v>1</v>
      </c>
      <c r="CY61" s="87">
        <v>1</v>
      </c>
      <c r="CZ61" s="87">
        <v>0</v>
      </c>
      <c r="DA61" s="87">
        <v>0.007463</v>
      </c>
      <c r="DB61" s="87">
        <v>0.018647</v>
      </c>
      <c r="DC61" s="87">
        <v>0.460654</v>
      </c>
      <c r="DD61" s="87">
        <v>0</v>
      </c>
      <c r="DE61" s="87">
        <v>1</v>
      </c>
      <c r="DF61" s="87" t="s">
        <v>1053</v>
      </c>
      <c r="DG61" s="87">
        <v>2541</v>
      </c>
      <c r="DH61" s="87">
        <v>2742</v>
      </c>
      <c r="DI61" s="87">
        <v>38023</v>
      </c>
      <c r="DJ61" s="87">
        <v>76270</v>
      </c>
      <c r="DK61" s="87"/>
      <c r="DL61" s="87" t="s">
        <v>1126</v>
      </c>
      <c r="DM61" s="87" t="s">
        <v>1183</v>
      </c>
      <c r="DN61" s="87"/>
      <c r="DO61" s="87"/>
      <c r="DP61" s="144">
        <v>42579.90576388889</v>
      </c>
      <c r="DQ61" s="87" t="s">
        <v>1301</v>
      </c>
      <c r="DR61" s="87" t="b">
        <v>1</v>
      </c>
      <c r="DS61" s="87" t="b">
        <v>0</v>
      </c>
      <c r="DT61" s="87" t="b">
        <v>0</v>
      </c>
      <c r="DU61" s="87" t="s">
        <v>914</v>
      </c>
      <c r="DV61" s="87">
        <v>16</v>
      </c>
      <c r="DW61" s="87"/>
      <c r="DX61" s="87" t="b">
        <v>0</v>
      </c>
      <c r="DY61" s="87" t="s">
        <v>66</v>
      </c>
      <c r="DZ61" s="87">
        <v>1</v>
      </c>
      <c r="EA61" s="87"/>
      <c r="EB61" s="87"/>
      <c r="EC61" s="87"/>
      <c r="ED61" s="87"/>
      <c r="EE61" s="87"/>
      <c r="EF61" s="87"/>
      <c r="EG61" s="87"/>
      <c r="EH61" s="87"/>
      <c r="EI61" s="87"/>
      <c r="EJ61" s="87"/>
      <c r="EK61" s="87"/>
      <c r="EL61" s="87"/>
      <c r="EM61" s="87"/>
      <c r="EN61" s="87">
        <v>28</v>
      </c>
      <c r="EO61" s="87">
        <v>28</v>
      </c>
      <c r="EP61" s="87">
        <v>2</v>
      </c>
      <c r="EQ61" s="87">
        <v>1</v>
      </c>
      <c r="ER61" s="87">
        <v>-16</v>
      </c>
      <c r="ES61" s="87">
        <v>-16</v>
      </c>
    </row>
    <row r="62" spans="1:149" ht="15">
      <c r="A62" s="87" t="s">
        <v>803</v>
      </c>
      <c r="B62" s="87" t="s">
        <v>805</v>
      </c>
      <c r="C62" s="87" t="s">
        <v>263</v>
      </c>
      <c r="D62" s="87" t="s">
        <v>250</v>
      </c>
      <c r="E62" s="87" t="s">
        <v>66</v>
      </c>
      <c r="F62" s="87" t="s">
        <v>311</v>
      </c>
      <c r="G62" s="144">
        <v>43511.85638888889</v>
      </c>
      <c r="H62" s="87" t="s">
        <v>388</v>
      </c>
      <c r="I62" s="87"/>
      <c r="J62" s="87"/>
      <c r="K62" s="87"/>
      <c r="L62" s="87"/>
      <c r="M62" s="87" t="s">
        <v>580</v>
      </c>
      <c r="N62" s="144">
        <v>43511.85638888889</v>
      </c>
      <c r="O62" s="87" t="s">
        <v>669</v>
      </c>
      <c r="P62" s="87"/>
      <c r="Q62" s="87"/>
      <c r="R62" s="87" t="s">
        <v>803</v>
      </c>
      <c r="S62" s="87" t="s">
        <v>805</v>
      </c>
      <c r="T62" s="87" t="b">
        <v>0</v>
      </c>
      <c r="U62" s="87">
        <v>0</v>
      </c>
      <c r="V62" s="87" t="s">
        <v>883</v>
      </c>
      <c r="W62" s="87" t="b">
        <v>0</v>
      </c>
      <c r="X62" s="87" t="s">
        <v>914</v>
      </c>
      <c r="Y62" s="87"/>
      <c r="Z62" s="87"/>
      <c r="AA62" s="87" t="b">
        <v>0</v>
      </c>
      <c r="AB62" s="87">
        <v>0</v>
      </c>
      <c r="AC62" s="87"/>
      <c r="AD62" s="87" t="s">
        <v>929</v>
      </c>
      <c r="AE62" s="87" t="b">
        <v>0</v>
      </c>
      <c r="AF62" s="87" t="s">
        <v>805</v>
      </c>
      <c r="AG62" s="87" t="s">
        <v>196</v>
      </c>
      <c r="AH62" s="87">
        <v>0</v>
      </c>
      <c r="AI62" s="87">
        <v>0</v>
      </c>
      <c r="AJ62" s="87"/>
      <c r="AK62" s="87"/>
      <c r="AL62" s="87"/>
      <c r="AM62" s="87"/>
      <c r="AN62" s="87"/>
      <c r="AO62" s="87"/>
      <c r="AP62" s="87"/>
      <c r="AQ62" s="87"/>
      <c r="AR62" s="87">
        <v>9</v>
      </c>
      <c r="AS62" s="87">
        <v>1</v>
      </c>
      <c r="AT62" s="87">
        <v>1</v>
      </c>
      <c r="AU62" s="87"/>
      <c r="AV62" s="87"/>
      <c r="AW62" s="87"/>
      <c r="AX62" s="87"/>
      <c r="AY62" s="87"/>
      <c r="AZ62" s="87"/>
      <c r="BA62" s="87"/>
      <c r="BB62" s="87"/>
      <c r="BC62" s="87"/>
      <c r="BD62" s="87" t="s">
        <v>263</v>
      </c>
      <c r="BE62" s="87"/>
      <c r="BF62" s="87">
        <v>1</v>
      </c>
      <c r="BG62" s="87">
        <v>1</v>
      </c>
      <c r="BH62" s="87">
        <v>0</v>
      </c>
      <c r="BI62" s="87">
        <v>0.007463</v>
      </c>
      <c r="BJ62" s="87">
        <v>0.018647</v>
      </c>
      <c r="BK62" s="87">
        <v>0.460654</v>
      </c>
      <c r="BL62" s="87">
        <v>0</v>
      </c>
      <c r="BM62" s="87">
        <v>1</v>
      </c>
      <c r="BN62" s="87" t="s">
        <v>1053</v>
      </c>
      <c r="BO62" s="87">
        <v>2541</v>
      </c>
      <c r="BP62" s="87">
        <v>2742</v>
      </c>
      <c r="BQ62" s="87">
        <v>38023</v>
      </c>
      <c r="BR62" s="87">
        <v>76270</v>
      </c>
      <c r="BS62" s="87"/>
      <c r="BT62" s="87" t="s">
        <v>1126</v>
      </c>
      <c r="BU62" s="87" t="s">
        <v>1183</v>
      </c>
      <c r="BV62" s="87"/>
      <c r="BW62" s="87"/>
      <c r="BX62" s="144">
        <v>42579.90576388889</v>
      </c>
      <c r="BY62" s="87" t="s">
        <v>1301</v>
      </c>
      <c r="BZ62" s="87" t="b">
        <v>1</v>
      </c>
      <c r="CA62" s="87" t="b">
        <v>0</v>
      </c>
      <c r="CB62" s="87" t="b">
        <v>0</v>
      </c>
      <c r="CC62" s="87" t="s">
        <v>914</v>
      </c>
      <c r="CD62" s="87">
        <v>16</v>
      </c>
      <c r="CE62" s="87"/>
      <c r="CF62" s="87" t="b">
        <v>0</v>
      </c>
      <c r="CG62" s="87" t="s">
        <v>66</v>
      </c>
      <c r="CH62" s="87">
        <v>1</v>
      </c>
      <c r="CI62" s="87"/>
      <c r="CJ62" s="87"/>
      <c r="CK62" s="87"/>
      <c r="CL62" s="87"/>
      <c r="CM62" s="87"/>
      <c r="CN62" s="87"/>
      <c r="CO62" s="87"/>
      <c r="CP62" s="87"/>
      <c r="CQ62" s="87"/>
      <c r="CR62" s="87"/>
      <c r="CS62" s="87"/>
      <c r="CT62" s="87"/>
      <c r="CU62" s="87"/>
      <c r="CV62" s="87" t="s">
        <v>250</v>
      </c>
      <c r="CW62" s="87"/>
      <c r="CX62" s="87">
        <v>19</v>
      </c>
      <c r="CY62" s="87">
        <v>32</v>
      </c>
      <c r="CZ62" s="87">
        <v>2826</v>
      </c>
      <c r="DA62" s="87">
        <v>0.012821</v>
      </c>
      <c r="DB62" s="87">
        <v>0.129145</v>
      </c>
      <c r="DC62" s="87">
        <v>13.522608</v>
      </c>
      <c r="DD62" s="87">
        <v>0.00634920634920635</v>
      </c>
      <c r="DE62" s="87">
        <v>0.361111111111111</v>
      </c>
      <c r="DF62" s="87" t="s">
        <v>1006</v>
      </c>
      <c r="DG62" s="87">
        <v>7670</v>
      </c>
      <c r="DH62" s="87">
        <v>11984</v>
      </c>
      <c r="DI62" s="87">
        <v>18497</v>
      </c>
      <c r="DJ62" s="87">
        <v>3074</v>
      </c>
      <c r="DK62" s="87"/>
      <c r="DL62" s="87" t="s">
        <v>1082</v>
      </c>
      <c r="DM62" s="87" t="s">
        <v>942</v>
      </c>
      <c r="DN62" s="87" t="s">
        <v>1207</v>
      </c>
      <c r="DO62" s="87"/>
      <c r="DP62" s="144">
        <v>40499.605729166666</v>
      </c>
      <c r="DQ62" s="87"/>
      <c r="DR62" s="87" t="b">
        <v>0</v>
      </c>
      <c r="DS62" s="87" t="b">
        <v>0</v>
      </c>
      <c r="DT62" s="87" t="b">
        <v>1</v>
      </c>
      <c r="DU62" s="87" t="s">
        <v>914</v>
      </c>
      <c r="DV62" s="87">
        <v>248</v>
      </c>
      <c r="DW62" s="87" t="s">
        <v>1312</v>
      </c>
      <c r="DX62" s="87" t="b">
        <v>0</v>
      </c>
      <c r="DY62" s="87" t="s">
        <v>66</v>
      </c>
      <c r="DZ62" s="87">
        <v>1</v>
      </c>
      <c r="EA62" s="87"/>
      <c r="EB62" s="87"/>
      <c r="EC62" s="87"/>
      <c r="ED62" s="87"/>
      <c r="EE62" s="87"/>
      <c r="EF62" s="87"/>
      <c r="EG62" s="87"/>
      <c r="EH62" s="87"/>
      <c r="EI62" s="87"/>
      <c r="EJ62" s="87"/>
      <c r="EK62" s="87"/>
      <c r="EL62" s="87"/>
      <c r="EM62" s="87"/>
      <c r="EN62" s="87">
        <v>28</v>
      </c>
      <c r="EO62" s="87">
        <v>28</v>
      </c>
      <c r="EP62" s="87">
        <v>5</v>
      </c>
      <c r="EQ62" s="87">
        <v>4</v>
      </c>
      <c r="ER62" s="87">
        <v>-16</v>
      </c>
      <c r="ES62" s="87">
        <v>-16</v>
      </c>
    </row>
    <row r="63" spans="1:149" ht="15">
      <c r="A63" s="87" t="s">
        <v>802</v>
      </c>
      <c r="B63" s="87" t="s">
        <v>804</v>
      </c>
      <c r="C63" s="87" t="s">
        <v>263</v>
      </c>
      <c r="D63" s="87" t="s">
        <v>250</v>
      </c>
      <c r="E63" s="87" t="s">
        <v>66</v>
      </c>
      <c r="F63" s="87" t="s">
        <v>311</v>
      </c>
      <c r="G63" s="144">
        <v>43511.82677083334</v>
      </c>
      <c r="H63" s="87" t="s">
        <v>387</v>
      </c>
      <c r="I63" s="87"/>
      <c r="J63" s="87"/>
      <c r="K63" s="87"/>
      <c r="L63" s="87"/>
      <c r="M63" s="87" t="s">
        <v>580</v>
      </c>
      <c r="N63" s="144">
        <v>43511.82677083334</v>
      </c>
      <c r="O63" s="87" t="s">
        <v>668</v>
      </c>
      <c r="P63" s="87"/>
      <c r="Q63" s="87"/>
      <c r="R63" s="87" t="s">
        <v>802</v>
      </c>
      <c r="S63" s="87" t="s">
        <v>804</v>
      </c>
      <c r="T63" s="87" t="b">
        <v>0</v>
      </c>
      <c r="U63" s="87">
        <v>0</v>
      </c>
      <c r="V63" s="87" t="s">
        <v>883</v>
      </c>
      <c r="W63" s="87" t="b">
        <v>0</v>
      </c>
      <c r="X63" s="87" t="s">
        <v>914</v>
      </c>
      <c r="Y63" s="87"/>
      <c r="Z63" s="87"/>
      <c r="AA63" s="87" t="b">
        <v>0</v>
      </c>
      <c r="AB63" s="87">
        <v>0</v>
      </c>
      <c r="AC63" s="87"/>
      <c r="AD63" s="87" t="s">
        <v>929</v>
      </c>
      <c r="AE63" s="87" t="b">
        <v>0</v>
      </c>
      <c r="AF63" s="87" t="s">
        <v>804</v>
      </c>
      <c r="AG63" s="87" t="s">
        <v>196</v>
      </c>
      <c r="AH63" s="87">
        <v>0</v>
      </c>
      <c r="AI63" s="87">
        <v>0</v>
      </c>
      <c r="AJ63" s="87"/>
      <c r="AK63" s="87"/>
      <c r="AL63" s="87"/>
      <c r="AM63" s="87"/>
      <c r="AN63" s="87"/>
      <c r="AO63" s="87"/>
      <c r="AP63" s="87"/>
      <c r="AQ63" s="87"/>
      <c r="AR63" s="87">
        <v>9</v>
      </c>
      <c r="AS63" s="87">
        <v>1</v>
      </c>
      <c r="AT63" s="87">
        <v>1</v>
      </c>
      <c r="AU63" s="87"/>
      <c r="AV63" s="87"/>
      <c r="AW63" s="87"/>
      <c r="AX63" s="87"/>
      <c r="AY63" s="87"/>
      <c r="AZ63" s="87"/>
      <c r="BA63" s="87"/>
      <c r="BB63" s="87"/>
      <c r="BC63" s="87"/>
      <c r="BD63" s="87" t="s">
        <v>263</v>
      </c>
      <c r="BE63" s="87"/>
      <c r="BF63" s="87">
        <v>1</v>
      </c>
      <c r="BG63" s="87">
        <v>1</v>
      </c>
      <c r="BH63" s="87">
        <v>0</v>
      </c>
      <c r="BI63" s="87">
        <v>0.007463</v>
      </c>
      <c r="BJ63" s="87">
        <v>0.018647</v>
      </c>
      <c r="BK63" s="87">
        <v>0.460654</v>
      </c>
      <c r="BL63" s="87">
        <v>0</v>
      </c>
      <c r="BM63" s="87">
        <v>1</v>
      </c>
      <c r="BN63" s="87" t="s">
        <v>1053</v>
      </c>
      <c r="BO63" s="87">
        <v>2541</v>
      </c>
      <c r="BP63" s="87">
        <v>2742</v>
      </c>
      <c r="BQ63" s="87">
        <v>38023</v>
      </c>
      <c r="BR63" s="87">
        <v>76270</v>
      </c>
      <c r="BS63" s="87"/>
      <c r="BT63" s="87" t="s">
        <v>1126</v>
      </c>
      <c r="BU63" s="87" t="s">
        <v>1183</v>
      </c>
      <c r="BV63" s="87"/>
      <c r="BW63" s="87"/>
      <c r="BX63" s="144">
        <v>42579.90576388889</v>
      </c>
      <c r="BY63" s="87" t="s">
        <v>1301</v>
      </c>
      <c r="BZ63" s="87" t="b">
        <v>1</v>
      </c>
      <c r="CA63" s="87" t="b">
        <v>0</v>
      </c>
      <c r="CB63" s="87" t="b">
        <v>0</v>
      </c>
      <c r="CC63" s="87" t="s">
        <v>914</v>
      </c>
      <c r="CD63" s="87">
        <v>16</v>
      </c>
      <c r="CE63" s="87"/>
      <c r="CF63" s="87" t="b">
        <v>0</v>
      </c>
      <c r="CG63" s="87" t="s">
        <v>66</v>
      </c>
      <c r="CH63" s="87">
        <v>1</v>
      </c>
      <c r="CI63" s="87"/>
      <c r="CJ63" s="87"/>
      <c r="CK63" s="87"/>
      <c r="CL63" s="87"/>
      <c r="CM63" s="87"/>
      <c r="CN63" s="87"/>
      <c r="CO63" s="87"/>
      <c r="CP63" s="87"/>
      <c r="CQ63" s="87"/>
      <c r="CR63" s="87"/>
      <c r="CS63" s="87"/>
      <c r="CT63" s="87"/>
      <c r="CU63" s="87"/>
      <c r="CV63" s="87" t="s">
        <v>250</v>
      </c>
      <c r="CW63" s="87"/>
      <c r="CX63" s="87">
        <v>19</v>
      </c>
      <c r="CY63" s="87">
        <v>32</v>
      </c>
      <c r="CZ63" s="87">
        <v>2826</v>
      </c>
      <c r="DA63" s="87">
        <v>0.012821</v>
      </c>
      <c r="DB63" s="87">
        <v>0.129145</v>
      </c>
      <c r="DC63" s="87">
        <v>13.522608</v>
      </c>
      <c r="DD63" s="87">
        <v>0.00634920634920635</v>
      </c>
      <c r="DE63" s="87">
        <v>0.361111111111111</v>
      </c>
      <c r="DF63" s="87" t="s">
        <v>1006</v>
      </c>
      <c r="DG63" s="87">
        <v>7670</v>
      </c>
      <c r="DH63" s="87">
        <v>11984</v>
      </c>
      <c r="DI63" s="87">
        <v>18497</v>
      </c>
      <c r="DJ63" s="87">
        <v>3074</v>
      </c>
      <c r="DK63" s="87"/>
      <c r="DL63" s="87" t="s">
        <v>1082</v>
      </c>
      <c r="DM63" s="87" t="s">
        <v>942</v>
      </c>
      <c r="DN63" s="87" t="s">
        <v>1207</v>
      </c>
      <c r="DO63" s="87"/>
      <c r="DP63" s="144">
        <v>40499.605729166666</v>
      </c>
      <c r="DQ63" s="87"/>
      <c r="DR63" s="87" t="b">
        <v>0</v>
      </c>
      <c r="DS63" s="87" t="b">
        <v>0</v>
      </c>
      <c r="DT63" s="87" t="b">
        <v>1</v>
      </c>
      <c r="DU63" s="87" t="s">
        <v>914</v>
      </c>
      <c r="DV63" s="87">
        <v>248</v>
      </c>
      <c r="DW63" s="87" t="s">
        <v>1312</v>
      </c>
      <c r="DX63" s="87" t="b">
        <v>0</v>
      </c>
      <c r="DY63" s="87" t="s">
        <v>66</v>
      </c>
      <c r="DZ63" s="87">
        <v>1</v>
      </c>
      <c r="EA63" s="87"/>
      <c r="EB63" s="87"/>
      <c r="EC63" s="87"/>
      <c r="ED63" s="87"/>
      <c r="EE63" s="87"/>
      <c r="EF63" s="87"/>
      <c r="EG63" s="87"/>
      <c r="EH63" s="87"/>
      <c r="EI63" s="87"/>
      <c r="EJ63" s="87"/>
      <c r="EK63" s="87"/>
      <c r="EL63" s="87"/>
      <c r="EM63" s="87"/>
      <c r="EN63" s="87">
        <v>28</v>
      </c>
      <c r="EO63" s="87">
        <v>28</v>
      </c>
      <c r="EP63" s="87">
        <v>3</v>
      </c>
      <c r="EQ63" s="87">
        <v>2</v>
      </c>
      <c r="ER63" s="87">
        <v>-16</v>
      </c>
      <c r="ES63" s="87">
        <v>-16</v>
      </c>
    </row>
    <row r="64" spans="1:149" ht="15">
      <c r="A64" s="87" t="s">
        <v>801</v>
      </c>
      <c r="B64" s="87" t="s">
        <v>801</v>
      </c>
      <c r="C64" s="87" t="s">
        <v>263</v>
      </c>
      <c r="D64" s="87" t="s">
        <v>250</v>
      </c>
      <c r="E64" s="87" t="s">
        <v>66</v>
      </c>
      <c r="F64" s="87" t="s">
        <v>311</v>
      </c>
      <c r="G64" s="144">
        <v>43510.766076388885</v>
      </c>
      <c r="H64" s="87" t="s">
        <v>386</v>
      </c>
      <c r="I64" s="87"/>
      <c r="J64" s="87"/>
      <c r="K64" s="87"/>
      <c r="L64" s="87"/>
      <c r="M64" s="87" t="s">
        <v>580</v>
      </c>
      <c r="N64" s="144">
        <v>43510.766076388885</v>
      </c>
      <c r="O64" s="87" t="s">
        <v>667</v>
      </c>
      <c r="P64" s="87"/>
      <c r="Q64" s="87"/>
      <c r="R64" s="87" t="s">
        <v>801</v>
      </c>
      <c r="S64" s="87"/>
      <c r="T64" s="87" t="b">
        <v>0</v>
      </c>
      <c r="U64" s="87">
        <v>0</v>
      </c>
      <c r="V64" s="87" t="s">
        <v>883</v>
      </c>
      <c r="W64" s="87" t="b">
        <v>0</v>
      </c>
      <c r="X64" s="87" t="s">
        <v>914</v>
      </c>
      <c r="Y64" s="87"/>
      <c r="Z64" s="87"/>
      <c r="AA64" s="87" t="b">
        <v>0</v>
      </c>
      <c r="AB64" s="87">
        <v>0</v>
      </c>
      <c r="AC64" s="87"/>
      <c r="AD64" s="87" t="s">
        <v>929</v>
      </c>
      <c r="AE64" s="87" t="b">
        <v>0</v>
      </c>
      <c r="AF64" s="87" t="s">
        <v>801</v>
      </c>
      <c r="AG64" s="87" t="s">
        <v>196</v>
      </c>
      <c r="AH64" s="87">
        <v>0</v>
      </c>
      <c r="AI64" s="87">
        <v>0</v>
      </c>
      <c r="AJ64" s="87"/>
      <c r="AK64" s="87"/>
      <c r="AL64" s="87"/>
      <c r="AM64" s="87"/>
      <c r="AN64" s="87"/>
      <c r="AO64" s="87"/>
      <c r="AP64" s="87"/>
      <c r="AQ64" s="87"/>
      <c r="AR64" s="87">
        <v>9</v>
      </c>
      <c r="AS64" s="87">
        <v>1</v>
      </c>
      <c r="AT64" s="87">
        <v>1</v>
      </c>
      <c r="AU64" s="87"/>
      <c r="AV64" s="87"/>
      <c r="AW64" s="87"/>
      <c r="AX64" s="87"/>
      <c r="AY64" s="87"/>
      <c r="AZ64" s="87"/>
      <c r="BA64" s="87"/>
      <c r="BB64" s="87"/>
      <c r="BC64" s="87"/>
      <c r="BD64" s="87" t="s">
        <v>263</v>
      </c>
      <c r="BE64" s="87"/>
      <c r="BF64" s="87">
        <v>1</v>
      </c>
      <c r="BG64" s="87">
        <v>1</v>
      </c>
      <c r="BH64" s="87">
        <v>0</v>
      </c>
      <c r="BI64" s="87">
        <v>0.007463</v>
      </c>
      <c r="BJ64" s="87">
        <v>0.018647</v>
      </c>
      <c r="BK64" s="87">
        <v>0.460654</v>
      </c>
      <c r="BL64" s="87">
        <v>0</v>
      </c>
      <c r="BM64" s="87">
        <v>1</v>
      </c>
      <c r="BN64" s="87" t="s">
        <v>1053</v>
      </c>
      <c r="BO64" s="87">
        <v>2541</v>
      </c>
      <c r="BP64" s="87">
        <v>2742</v>
      </c>
      <c r="BQ64" s="87">
        <v>38023</v>
      </c>
      <c r="BR64" s="87">
        <v>76270</v>
      </c>
      <c r="BS64" s="87"/>
      <c r="BT64" s="87" t="s">
        <v>1126</v>
      </c>
      <c r="BU64" s="87" t="s">
        <v>1183</v>
      </c>
      <c r="BV64" s="87"/>
      <c r="BW64" s="87"/>
      <c r="BX64" s="144">
        <v>42579.90576388889</v>
      </c>
      <c r="BY64" s="87" t="s">
        <v>1301</v>
      </c>
      <c r="BZ64" s="87" t="b">
        <v>1</v>
      </c>
      <c r="CA64" s="87" t="b">
        <v>0</v>
      </c>
      <c r="CB64" s="87" t="b">
        <v>0</v>
      </c>
      <c r="CC64" s="87" t="s">
        <v>914</v>
      </c>
      <c r="CD64" s="87">
        <v>16</v>
      </c>
      <c r="CE64" s="87"/>
      <c r="CF64" s="87" t="b">
        <v>0</v>
      </c>
      <c r="CG64" s="87" t="s">
        <v>66</v>
      </c>
      <c r="CH64" s="87">
        <v>1</v>
      </c>
      <c r="CI64" s="87"/>
      <c r="CJ64" s="87"/>
      <c r="CK64" s="87"/>
      <c r="CL64" s="87"/>
      <c r="CM64" s="87"/>
      <c r="CN64" s="87"/>
      <c r="CO64" s="87"/>
      <c r="CP64" s="87"/>
      <c r="CQ64" s="87"/>
      <c r="CR64" s="87"/>
      <c r="CS64" s="87"/>
      <c r="CT64" s="87"/>
      <c r="CU64" s="87"/>
      <c r="CV64" s="87" t="s">
        <v>250</v>
      </c>
      <c r="CW64" s="87"/>
      <c r="CX64" s="87">
        <v>19</v>
      </c>
      <c r="CY64" s="87">
        <v>32</v>
      </c>
      <c r="CZ64" s="87">
        <v>2826</v>
      </c>
      <c r="DA64" s="87">
        <v>0.012821</v>
      </c>
      <c r="DB64" s="87">
        <v>0.129145</v>
      </c>
      <c r="DC64" s="87">
        <v>13.522608</v>
      </c>
      <c r="DD64" s="87">
        <v>0.00634920634920635</v>
      </c>
      <c r="DE64" s="87">
        <v>0.361111111111111</v>
      </c>
      <c r="DF64" s="87" t="s">
        <v>1006</v>
      </c>
      <c r="DG64" s="87">
        <v>7670</v>
      </c>
      <c r="DH64" s="87">
        <v>11984</v>
      </c>
      <c r="DI64" s="87">
        <v>18497</v>
      </c>
      <c r="DJ64" s="87">
        <v>3074</v>
      </c>
      <c r="DK64" s="87"/>
      <c r="DL64" s="87" t="s">
        <v>1082</v>
      </c>
      <c r="DM64" s="87" t="s">
        <v>942</v>
      </c>
      <c r="DN64" s="87" t="s">
        <v>1207</v>
      </c>
      <c r="DO64" s="87"/>
      <c r="DP64" s="144">
        <v>40499.605729166666</v>
      </c>
      <c r="DQ64" s="87"/>
      <c r="DR64" s="87" t="b">
        <v>0</v>
      </c>
      <c r="DS64" s="87" t="b">
        <v>0</v>
      </c>
      <c r="DT64" s="87" t="b">
        <v>1</v>
      </c>
      <c r="DU64" s="87" t="s">
        <v>914</v>
      </c>
      <c r="DV64" s="87">
        <v>248</v>
      </c>
      <c r="DW64" s="87" t="s">
        <v>1312</v>
      </c>
      <c r="DX64" s="87" t="b">
        <v>0</v>
      </c>
      <c r="DY64" s="87" t="s">
        <v>66</v>
      </c>
      <c r="DZ64" s="87">
        <v>1</v>
      </c>
      <c r="EA64" s="87"/>
      <c r="EB64" s="87"/>
      <c r="EC64" s="87"/>
      <c r="ED64" s="87"/>
      <c r="EE64" s="87"/>
      <c r="EF64" s="87"/>
      <c r="EG64" s="87"/>
      <c r="EH64" s="87"/>
      <c r="EI64" s="87"/>
      <c r="EJ64" s="87"/>
      <c r="EK64" s="87"/>
      <c r="EL64" s="87"/>
      <c r="EM64" s="87"/>
      <c r="EN64" s="87">
        <v>28</v>
      </c>
      <c r="EO64" s="87">
        <v>28</v>
      </c>
      <c r="EP64" s="87">
        <v>1</v>
      </c>
      <c r="EQ64" s="87">
        <v>1</v>
      </c>
      <c r="ER64" s="87">
        <v>-16</v>
      </c>
      <c r="ES64" s="87">
        <v>-16</v>
      </c>
    </row>
    <row r="65" spans="1:149" ht="15">
      <c r="A65" s="87" t="s">
        <v>800</v>
      </c>
      <c r="B65" s="87" t="s">
        <v>798</v>
      </c>
      <c r="C65" s="87" t="s">
        <v>250</v>
      </c>
      <c r="D65" s="87" t="s">
        <v>262</v>
      </c>
      <c r="E65" s="87" t="s">
        <v>66</v>
      </c>
      <c r="F65" s="87" t="s">
        <v>311</v>
      </c>
      <c r="G65" s="144">
        <v>43511.79900462963</v>
      </c>
      <c r="H65" s="87" t="s">
        <v>385</v>
      </c>
      <c r="I65" s="87"/>
      <c r="J65" s="87"/>
      <c r="K65" s="87"/>
      <c r="L65" s="87"/>
      <c r="M65" s="87" t="s">
        <v>570</v>
      </c>
      <c r="N65" s="144">
        <v>43511.79900462963</v>
      </c>
      <c r="O65" s="87" t="s">
        <v>666</v>
      </c>
      <c r="P65" s="87"/>
      <c r="Q65" s="87"/>
      <c r="R65" s="87" t="s">
        <v>800</v>
      </c>
      <c r="S65" s="87" t="s">
        <v>798</v>
      </c>
      <c r="T65" s="87" t="b">
        <v>0</v>
      </c>
      <c r="U65" s="87">
        <v>0</v>
      </c>
      <c r="V65" s="87" t="s">
        <v>903</v>
      </c>
      <c r="W65" s="87" t="b">
        <v>0</v>
      </c>
      <c r="X65" s="87" t="s">
        <v>914</v>
      </c>
      <c r="Y65" s="87"/>
      <c r="Z65" s="87"/>
      <c r="AA65" s="87" t="b">
        <v>0</v>
      </c>
      <c r="AB65" s="87">
        <v>0</v>
      </c>
      <c r="AC65" s="87"/>
      <c r="AD65" s="87" t="s">
        <v>935</v>
      </c>
      <c r="AE65" s="87" t="b">
        <v>0</v>
      </c>
      <c r="AF65" s="87" t="s">
        <v>798</v>
      </c>
      <c r="AG65" s="87" t="s">
        <v>196</v>
      </c>
      <c r="AH65" s="87">
        <v>0</v>
      </c>
      <c r="AI65" s="87">
        <v>0</v>
      </c>
      <c r="AJ65" s="87"/>
      <c r="AK65" s="87"/>
      <c r="AL65" s="87"/>
      <c r="AM65" s="87"/>
      <c r="AN65" s="87"/>
      <c r="AO65" s="87"/>
      <c r="AP65" s="87"/>
      <c r="AQ65" s="87"/>
      <c r="AR65" s="87">
        <v>4</v>
      </c>
      <c r="AS65" s="87">
        <v>1</v>
      </c>
      <c r="AT65" s="87">
        <v>3</v>
      </c>
      <c r="AU65" s="87"/>
      <c r="AV65" s="87"/>
      <c r="AW65" s="87"/>
      <c r="AX65" s="87"/>
      <c r="AY65" s="87"/>
      <c r="AZ65" s="87"/>
      <c r="BA65" s="87"/>
      <c r="BB65" s="87"/>
      <c r="BC65" s="87"/>
      <c r="BD65" s="87" t="s">
        <v>250</v>
      </c>
      <c r="BE65" s="87"/>
      <c r="BF65" s="87">
        <v>19</v>
      </c>
      <c r="BG65" s="87">
        <v>32</v>
      </c>
      <c r="BH65" s="87">
        <v>2826</v>
      </c>
      <c r="BI65" s="87">
        <v>0.012821</v>
      </c>
      <c r="BJ65" s="87">
        <v>0.129145</v>
      </c>
      <c r="BK65" s="87">
        <v>13.522608</v>
      </c>
      <c r="BL65" s="87">
        <v>0.00634920634920635</v>
      </c>
      <c r="BM65" s="87">
        <v>0.361111111111111</v>
      </c>
      <c r="BN65" s="87" t="s">
        <v>1006</v>
      </c>
      <c r="BO65" s="87">
        <v>7670</v>
      </c>
      <c r="BP65" s="87">
        <v>11984</v>
      </c>
      <c r="BQ65" s="87">
        <v>18497</v>
      </c>
      <c r="BR65" s="87">
        <v>3074</v>
      </c>
      <c r="BS65" s="87"/>
      <c r="BT65" s="87" t="s">
        <v>1082</v>
      </c>
      <c r="BU65" s="87" t="s">
        <v>942</v>
      </c>
      <c r="BV65" s="87" t="s">
        <v>1207</v>
      </c>
      <c r="BW65" s="87"/>
      <c r="BX65" s="144">
        <v>40499.605729166666</v>
      </c>
      <c r="BY65" s="87"/>
      <c r="BZ65" s="87" t="b">
        <v>0</v>
      </c>
      <c r="CA65" s="87" t="b">
        <v>0</v>
      </c>
      <c r="CB65" s="87" t="b">
        <v>1</v>
      </c>
      <c r="CC65" s="87" t="s">
        <v>914</v>
      </c>
      <c r="CD65" s="87">
        <v>248</v>
      </c>
      <c r="CE65" s="87" t="s">
        <v>1312</v>
      </c>
      <c r="CF65" s="87" t="b">
        <v>0</v>
      </c>
      <c r="CG65" s="87" t="s">
        <v>66</v>
      </c>
      <c r="CH65" s="87">
        <v>1</v>
      </c>
      <c r="CI65" s="87"/>
      <c r="CJ65" s="87"/>
      <c r="CK65" s="87"/>
      <c r="CL65" s="87"/>
      <c r="CM65" s="87"/>
      <c r="CN65" s="87"/>
      <c r="CO65" s="87"/>
      <c r="CP65" s="87"/>
      <c r="CQ65" s="87"/>
      <c r="CR65" s="87"/>
      <c r="CS65" s="87"/>
      <c r="CT65" s="87"/>
      <c r="CU65" s="87"/>
      <c r="CV65" s="87" t="s">
        <v>262</v>
      </c>
      <c r="CW65" s="87"/>
      <c r="CX65" s="87">
        <v>1</v>
      </c>
      <c r="CY65" s="87">
        <v>1</v>
      </c>
      <c r="CZ65" s="87">
        <v>0</v>
      </c>
      <c r="DA65" s="87">
        <v>0.007463</v>
      </c>
      <c r="DB65" s="87">
        <v>0.018647</v>
      </c>
      <c r="DC65" s="87">
        <v>0.460654</v>
      </c>
      <c r="DD65" s="87">
        <v>0</v>
      </c>
      <c r="DE65" s="87">
        <v>1</v>
      </c>
      <c r="DF65" s="87" t="s">
        <v>1052</v>
      </c>
      <c r="DG65" s="87">
        <v>1260</v>
      </c>
      <c r="DH65" s="87">
        <v>2663</v>
      </c>
      <c r="DI65" s="87">
        <v>9850</v>
      </c>
      <c r="DJ65" s="87">
        <v>2662</v>
      </c>
      <c r="DK65" s="87"/>
      <c r="DL65" s="87" t="s">
        <v>1125</v>
      </c>
      <c r="DM65" s="87"/>
      <c r="DN65" s="87"/>
      <c r="DO65" s="87"/>
      <c r="DP65" s="144">
        <v>41267.621875</v>
      </c>
      <c r="DQ65" s="87" t="s">
        <v>1300</v>
      </c>
      <c r="DR65" s="87" t="b">
        <v>1</v>
      </c>
      <c r="DS65" s="87" t="b">
        <v>0</v>
      </c>
      <c r="DT65" s="87" t="b">
        <v>0</v>
      </c>
      <c r="DU65" s="87" t="s">
        <v>914</v>
      </c>
      <c r="DV65" s="87">
        <v>81</v>
      </c>
      <c r="DW65" s="87" t="s">
        <v>1312</v>
      </c>
      <c r="DX65" s="87" t="b">
        <v>1</v>
      </c>
      <c r="DY65" s="87" t="s">
        <v>66</v>
      </c>
      <c r="DZ65" s="87">
        <v>3</v>
      </c>
      <c r="EA65" s="87"/>
      <c r="EB65" s="87"/>
      <c r="EC65" s="87"/>
      <c r="ED65" s="87"/>
      <c r="EE65" s="87"/>
      <c r="EF65" s="87"/>
      <c r="EG65" s="87"/>
      <c r="EH65" s="87"/>
      <c r="EI65" s="87"/>
      <c r="EJ65" s="87"/>
      <c r="EK65" s="87"/>
      <c r="EL65" s="87"/>
      <c r="EM65" s="87"/>
      <c r="EN65" s="87">
        <v>1</v>
      </c>
      <c r="EO65" s="87">
        <v>1</v>
      </c>
      <c r="EP65" s="87">
        <v>6</v>
      </c>
      <c r="EQ65" s="87">
        <v>5</v>
      </c>
      <c r="ER65" s="87">
        <v>-44</v>
      </c>
      <c r="ES65" s="87">
        <v>-44</v>
      </c>
    </row>
    <row r="66" spans="1:149" ht="15">
      <c r="A66" s="87" t="s">
        <v>799</v>
      </c>
      <c r="B66" s="87" t="s">
        <v>872</v>
      </c>
      <c r="C66" s="87" t="s">
        <v>250</v>
      </c>
      <c r="D66" s="87" t="s">
        <v>262</v>
      </c>
      <c r="E66" s="87" t="s">
        <v>66</v>
      </c>
      <c r="F66" s="87" t="s">
        <v>311</v>
      </c>
      <c r="G66" s="144">
        <v>43511.74171296296</v>
      </c>
      <c r="H66" s="87" t="s">
        <v>384</v>
      </c>
      <c r="I66" s="87"/>
      <c r="J66" s="87"/>
      <c r="K66" s="87"/>
      <c r="L66" s="87"/>
      <c r="M66" s="87" t="s">
        <v>570</v>
      </c>
      <c r="N66" s="144">
        <v>43511.74171296296</v>
      </c>
      <c r="O66" s="87" t="s">
        <v>665</v>
      </c>
      <c r="P66" s="87"/>
      <c r="Q66" s="87"/>
      <c r="R66" s="87" t="s">
        <v>799</v>
      </c>
      <c r="S66" s="87" t="s">
        <v>872</v>
      </c>
      <c r="T66" s="87" t="b">
        <v>0</v>
      </c>
      <c r="U66" s="87">
        <v>0</v>
      </c>
      <c r="V66" s="87" t="s">
        <v>903</v>
      </c>
      <c r="W66" s="87" t="b">
        <v>0</v>
      </c>
      <c r="X66" s="87" t="s">
        <v>914</v>
      </c>
      <c r="Y66" s="87"/>
      <c r="Z66" s="87"/>
      <c r="AA66" s="87" t="b">
        <v>0</v>
      </c>
      <c r="AB66" s="87">
        <v>0</v>
      </c>
      <c r="AC66" s="87"/>
      <c r="AD66" s="87" t="s">
        <v>935</v>
      </c>
      <c r="AE66" s="87" t="b">
        <v>0</v>
      </c>
      <c r="AF66" s="87" t="s">
        <v>872</v>
      </c>
      <c r="AG66" s="87" t="s">
        <v>196</v>
      </c>
      <c r="AH66" s="87">
        <v>0</v>
      </c>
      <c r="AI66" s="87">
        <v>0</v>
      </c>
      <c r="AJ66" s="87"/>
      <c r="AK66" s="87"/>
      <c r="AL66" s="87"/>
      <c r="AM66" s="87"/>
      <c r="AN66" s="87"/>
      <c r="AO66" s="87"/>
      <c r="AP66" s="87"/>
      <c r="AQ66" s="87"/>
      <c r="AR66" s="87">
        <v>4</v>
      </c>
      <c r="AS66" s="87">
        <v>1</v>
      </c>
      <c r="AT66" s="87">
        <v>3</v>
      </c>
      <c r="AU66" s="87"/>
      <c r="AV66" s="87"/>
      <c r="AW66" s="87"/>
      <c r="AX66" s="87"/>
      <c r="AY66" s="87"/>
      <c r="AZ66" s="87"/>
      <c r="BA66" s="87"/>
      <c r="BB66" s="87"/>
      <c r="BC66" s="87"/>
      <c r="BD66" s="87" t="s">
        <v>250</v>
      </c>
      <c r="BE66" s="87"/>
      <c r="BF66" s="87">
        <v>19</v>
      </c>
      <c r="BG66" s="87">
        <v>32</v>
      </c>
      <c r="BH66" s="87">
        <v>2826</v>
      </c>
      <c r="BI66" s="87">
        <v>0.012821</v>
      </c>
      <c r="BJ66" s="87">
        <v>0.129145</v>
      </c>
      <c r="BK66" s="87">
        <v>13.522608</v>
      </c>
      <c r="BL66" s="87">
        <v>0.00634920634920635</v>
      </c>
      <c r="BM66" s="87">
        <v>0.361111111111111</v>
      </c>
      <c r="BN66" s="87" t="s">
        <v>1006</v>
      </c>
      <c r="BO66" s="87">
        <v>7670</v>
      </c>
      <c r="BP66" s="87">
        <v>11984</v>
      </c>
      <c r="BQ66" s="87">
        <v>18497</v>
      </c>
      <c r="BR66" s="87">
        <v>3074</v>
      </c>
      <c r="BS66" s="87"/>
      <c r="BT66" s="87" t="s">
        <v>1082</v>
      </c>
      <c r="BU66" s="87" t="s">
        <v>942</v>
      </c>
      <c r="BV66" s="87" t="s">
        <v>1207</v>
      </c>
      <c r="BW66" s="87"/>
      <c r="BX66" s="144">
        <v>40499.605729166666</v>
      </c>
      <c r="BY66" s="87"/>
      <c r="BZ66" s="87" t="b">
        <v>0</v>
      </c>
      <c r="CA66" s="87" t="b">
        <v>0</v>
      </c>
      <c r="CB66" s="87" t="b">
        <v>1</v>
      </c>
      <c r="CC66" s="87" t="s">
        <v>914</v>
      </c>
      <c r="CD66" s="87">
        <v>248</v>
      </c>
      <c r="CE66" s="87" t="s">
        <v>1312</v>
      </c>
      <c r="CF66" s="87" t="b">
        <v>0</v>
      </c>
      <c r="CG66" s="87" t="s">
        <v>66</v>
      </c>
      <c r="CH66" s="87">
        <v>1</v>
      </c>
      <c r="CI66" s="87"/>
      <c r="CJ66" s="87"/>
      <c r="CK66" s="87"/>
      <c r="CL66" s="87"/>
      <c r="CM66" s="87"/>
      <c r="CN66" s="87"/>
      <c r="CO66" s="87"/>
      <c r="CP66" s="87"/>
      <c r="CQ66" s="87"/>
      <c r="CR66" s="87"/>
      <c r="CS66" s="87"/>
      <c r="CT66" s="87"/>
      <c r="CU66" s="87"/>
      <c r="CV66" s="87" t="s">
        <v>262</v>
      </c>
      <c r="CW66" s="87"/>
      <c r="CX66" s="87">
        <v>1</v>
      </c>
      <c r="CY66" s="87">
        <v>1</v>
      </c>
      <c r="CZ66" s="87">
        <v>0</v>
      </c>
      <c r="DA66" s="87">
        <v>0.007463</v>
      </c>
      <c r="DB66" s="87">
        <v>0.018647</v>
      </c>
      <c r="DC66" s="87">
        <v>0.460654</v>
      </c>
      <c r="DD66" s="87">
        <v>0</v>
      </c>
      <c r="DE66" s="87">
        <v>1</v>
      </c>
      <c r="DF66" s="87" t="s">
        <v>1052</v>
      </c>
      <c r="DG66" s="87">
        <v>1260</v>
      </c>
      <c r="DH66" s="87">
        <v>2663</v>
      </c>
      <c r="DI66" s="87">
        <v>9850</v>
      </c>
      <c r="DJ66" s="87">
        <v>2662</v>
      </c>
      <c r="DK66" s="87"/>
      <c r="DL66" s="87" t="s">
        <v>1125</v>
      </c>
      <c r="DM66" s="87"/>
      <c r="DN66" s="87"/>
      <c r="DO66" s="87"/>
      <c r="DP66" s="144">
        <v>41267.621875</v>
      </c>
      <c r="DQ66" s="87" t="s">
        <v>1300</v>
      </c>
      <c r="DR66" s="87" t="b">
        <v>1</v>
      </c>
      <c r="DS66" s="87" t="b">
        <v>0</v>
      </c>
      <c r="DT66" s="87" t="b">
        <v>0</v>
      </c>
      <c r="DU66" s="87" t="s">
        <v>914</v>
      </c>
      <c r="DV66" s="87">
        <v>81</v>
      </c>
      <c r="DW66" s="87" t="s">
        <v>1312</v>
      </c>
      <c r="DX66" s="87" t="b">
        <v>1</v>
      </c>
      <c r="DY66" s="87" t="s">
        <v>66</v>
      </c>
      <c r="DZ66" s="87">
        <v>3</v>
      </c>
      <c r="EA66" s="87"/>
      <c r="EB66" s="87"/>
      <c r="EC66" s="87"/>
      <c r="ED66" s="87"/>
      <c r="EE66" s="87"/>
      <c r="EF66" s="87"/>
      <c r="EG66" s="87"/>
      <c r="EH66" s="87"/>
      <c r="EI66" s="87"/>
      <c r="EJ66" s="87"/>
      <c r="EK66" s="87"/>
      <c r="EL66" s="87"/>
      <c r="EM66" s="87"/>
      <c r="EN66" s="87">
        <v>1</v>
      </c>
      <c r="EO66" s="87">
        <v>1</v>
      </c>
      <c r="EP66" s="87">
        <v>4</v>
      </c>
      <c r="EQ66" s="87">
        <v>3</v>
      </c>
      <c r="ER66" s="87">
        <v>-44</v>
      </c>
      <c r="ES66" s="87">
        <v>-44</v>
      </c>
    </row>
    <row r="67" spans="1:149" ht="15">
      <c r="A67" s="87" t="s">
        <v>798</v>
      </c>
      <c r="B67" s="87" t="s">
        <v>799</v>
      </c>
      <c r="C67" s="87" t="s">
        <v>262</v>
      </c>
      <c r="D67" s="87" t="s">
        <v>250</v>
      </c>
      <c r="E67" s="87" t="s">
        <v>66</v>
      </c>
      <c r="F67" s="87" t="s">
        <v>311</v>
      </c>
      <c r="G67" s="144">
        <v>43511.74251157408</v>
      </c>
      <c r="H67" s="87" t="s">
        <v>383</v>
      </c>
      <c r="I67" s="87"/>
      <c r="J67" s="87"/>
      <c r="K67" s="87"/>
      <c r="L67" s="87"/>
      <c r="M67" s="87" t="s">
        <v>579</v>
      </c>
      <c r="N67" s="144">
        <v>43511.74251157408</v>
      </c>
      <c r="O67" s="87" t="s">
        <v>664</v>
      </c>
      <c r="P67" s="87"/>
      <c r="Q67" s="87"/>
      <c r="R67" s="87" t="s">
        <v>798</v>
      </c>
      <c r="S67" s="87" t="s">
        <v>799</v>
      </c>
      <c r="T67" s="87" t="b">
        <v>0</v>
      </c>
      <c r="U67" s="87">
        <v>0</v>
      </c>
      <c r="V67" s="87" t="s">
        <v>883</v>
      </c>
      <c r="W67" s="87" t="b">
        <v>0</v>
      </c>
      <c r="X67" s="87" t="s">
        <v>914</v>
      </c>
      <c r="Y67" s="87"/>
      <c r="Z67" s="87"/>
      <c r="AA67" s="87" t="b">
        <v>0</v>
      </c>
      <c r="AB67" s="87">
        <v>0</v>
      </c>
      <c r="AC67" s="87"/>
      <c r="AD67" s="87" t="s">
        <v>930</v>
      </c>
      <c r="AE67" s="87" t="b">
        <v>0</v>
      </c>
      <c r="AF67" s="87" t="s">
        <v>799</v>
      </c>
      <c r="AG67" s="87" t="s">
        <v>196</v>
      </c>
      <c r="AH67" s="87">
        <v>0</v>
      </c>
      <c r="AI67" s="87">
        <v>0</v>
      </c>
      <c r="AJ67" s="87"/>
      <c r="AK67" s="87"/>
      <c r="AL67" s="87"/>
      <c r="AM67" s="87"/>
      <c r="AN67" s="87"/>
      <c r="AO67" s="87"/>
      <c r="AP67" s="87"/>
      <c r="AQ67" s="87"/>
      <c r="AR67" s="87">
        <v>1</v>
      </c>
      <c r="AS67" s="87">
        <v>3</v>
      </c>
      <c r="AT67" s="87">
        <v>1</v>
      </c>
      <c r="AU67" s="87"/>
      <c r="AV67" s="87"/>
      <c r="AW67" s="87"/>
      <c r="AX67" s="87"/>
      <c r="AY67" s="87"/>
      <c r="AZ67" s="87"/>
      <c r="BA67" s="87"/>
      <c r="BB67" s="87"/>
      <c r="BC67" s="87"/>
      <c r="BD67" s="87" t="s">
        <v>262</v>
      </c>
      <c r="BE67" s="87"/>
      <c r="BF67" s="87">
        <v>1</v>
      </c>
      <c r="BG67" s="87">
        <v>1</v>
      </c>
      <c r="BH67" s="87">
        <v>0</v>
      </c>
      <c r="BI67" s="87">
        <v>0.007463</v>
      </c>
      <c r="BJ67" s="87">
        <v>0.018647</v>
      </c>
      <c r="BK67" s="87">
        <v>0.460654</v>
      </c>
      <c r="BL67" s="87">
        <v>0</v>
      </c>
      <c r="BM67" s="87">
        <v>1</v>
      </c>
      <c r="BN67" s="87" t="s">
        <v>1052</v>
      </c>
      <c r="BO67" s="87">
        <v>1260</v>
      </c>
      <c r="BP67" s="87">
        <v>2663</v>
      </c>
      <c r="BQ67" s="87">
        <v>9850</v>
      </c>
      <c r="BR67" s="87">
        <v>2662</v>
      </c>
      <c r="BS67" s="87"/>
      <c r="BT67" s="87" t="s">
        <v>1125</v>
      </c>
      <c r="BU67" s="87"/>
      <c r="BV67" s="87"/>
      <c r="BW67" s="87"/>
      <c r="BX67" s="144">
        <v>41267.621875</v>
      </c>
      <c r="BY67" s="87" t="s">
        <v>1300</v>
      </c>
      <c r="BZ67" s="87" t="b">
        <v>1</v>
      </c>
      <c r="CA67" s="87" t="b">
        <v>0</v>
      </c>
      <c r="CB67" s="87" t="b">
        <v>0</v>
      </c>
      <c r="CC67" s="87" t="s">
        <v>914</v>
      </c>
      <c r="CD67" s="87">
        <v>81</v>
      </c>
      <c r="CE67" s="87" t="s">
        <v>1312</v>
      </c>
      <c r="CF67" s="87" t="b">
        <v>1</v>
      </c>
      <c r="CG67" s="87" t="s">
        <v>66</v>
      </c>
      <c r="CH67" s="87">
        <v>3</v>
      </c>
      <c r="CI67" s="87"/>
      <c r="CJ67" s="87"/>
      <c r="CK67" s="87"/>
      <c r="CL67" s="87"/>
      <c r="CM67" s="87"/>
      <c r="CN67" s="87"/>
      <c r="CO67" s="87"/>
      <c r="CP67" s="87"/>
      <c r="CQ67" s="87"/>
      <c r="CR67" s="87"/>
      <c r="CS67" s="87"/>
      <c r="CT67" s="87"/>
      <c r="CU67" s="87"/>
      <c r="CV67" s="87" t="s">
        <v>250</v>
      </c>
      <c r="CW67" s="87"/>
      <c r="CX67" s="87">
        <v>19</v>
      </c>
      <c r="CY67" s="87">
        <v>32</v>
      </c>
      <c r="CZ67" s="87">
        <v>2826</v>
      </c>
      <c r="DA67" s="87">
        <v>0.012821</v>
      </c>
      <c r="DB67" s="87">
        <v>0.129145</v>
      </c>
      <c r="DC67" s="87">
        <v>13.522608</v>
      </c>
      <c r="DD67" s="87">
        <v>0.00634920634920635</v>
      </c>
      <c r="DE67" s="87">
        <v>0.361111111111111</v>
      </c>
      <c r="DF67" s="87" t="s">
        <v>1006</v>
      </c>
      <c r="DG67" s="87">
        <v>7670</v>
      </c>
      <c r="DH67" s="87">
        <v>11984</v>
      </c>
      <c r="DI67" s="87">
        <v>18497</v>
      </c>
      <c r="DJ67" s="87">
        <v>3074</v>
      </c>
      <c r="DK67" s="87"/>
      <c r="DL67" s="87" t="s">
        <v>1082</v>
      </c>
      <c r="DM67" s="87" t="s">
        <v>942</v>
      </c>
      <c r="DN67" s="87" t="s">
        <v>1207</v>
      </c>
      <c r="DO67" s="87"/>
      <c r="DP67" s="144">
        <v>40499.605729166666</v>
      </c>
      <c r="DQ67" s="87"/>
      <c r="DR67" s="87" t="b">
        <v>0</v>
      </c>
      <c r="DS67" s="87" t="b">
        <v>0</v>
      </c>
      <c r="DT67" s="87" t="b">
        <v>1</v>
      </c>
      <c r="DU67" s="87" t="s">
        <v>914</v>
      </c>
      <c r="DV67" s="87">
        <v>248</v>
      </c>
      <c r="DW67" s="87" t="s">
        <v>1312</v>
      </c>
      <c r="DX67" s="87" t="b">
        <v>0</v>
      </c>
      <c r="DY67" s="87" t="s">
        <v>66</v>
      </c>
      <c r="DZ67" s="87">
        <v>1</v>
      </c>
      <c r="EA67" s="87"/>
      <c r="EB67" s="87"/>
      <c r="EC67" s="87"/>
      <c r="ED67" s="87"/>
      <c r="EE67" s="87"/>
      <c r="EF67" s="87"/>
      <c r="EG67" s="87"/>
      <c r="EH67" s="87"/>
      <c r="EI67" s="87"/>
      <c r="EJ67" s="87"/>
      <c r="EK67" s="87"/>
      <c r="EL67" s="87"/>
      <c r="EM67" s="87"/>
      <c r="EN67" s="87">
        <v>1</v>
      </c>
      <c r="EO67" s="87">
        <v>1</v>
      </c>
      <c r="EP67" s="87">
        <v>5</v>
      </c>
      <c r="EQ67" s="87">
        <v>4</v>
      </c>
      <c r="ER67" s="87">
        <v>-44</v>
      </c>
      <c r="ES67" s="87">
        <v>-44</v>
      </c>
    </row>
    <row r="68" spans="1:149" ht="15">
      <c r="A68" s="87" t="s">
        <v>871</v>
      </c>
      <c r="B68" s="87" t="s">
        <v>871</v>
      </c>
      <c r="C68" s="87" t="s">
        <v>306</v>
      </c>
      <c r="D68" s="87" t="s">
        <v>306</v>
      </c>
      <c r="E68" s="87"/>
      <c r="F68" s="87" t="s">
        <v>196</v>
      </c>
      <c r="G68" s="144">
        <v>43511.73501157408</v>
      </c>
      <c r="H68" s="87" t="s">
        <v>1569</v>
      </c>
      <c r="I68" s="87" t="s">
        <v>1597</v>
      </c>
      <c r="J68" s="87" t="s">
        <v>481</v>
      </c>
      <c r="K68" s="87"/>
      <c r="L68" s="87"/>
      <c r="M68" s="87" t="s">
        <v>1362</v>
      </c>
      <c r="N68" s="144">
        <v>43511.73501157408</v>
      </c>
      <c r="O68" s="87" t="s">
        <v>1618</v>
      </c>
      <c r="P68" s="87"/>
      <c r="Q68" s="87"/>
      <c r="R68" s="87" t="s">
        <v>871</v>
      </c>
      <c r="S68" s="87"/>
      <c r="T68" s="87" t="b">
        <v>0</v>
      </c>
      <c r="U68" s="87">
        <v>1</v>
      </c>
      <c r="V68" s="87"/>
      <c r="W68" s="87" t="b">
        <v>0</v>
      </c>
      <c r="X68" s="87" t="s">
        <v>914</v>
      </c>
      <c r="Y68" s="87"/>
      <c r="Z68" s="87"/>
      <c r="AA68" s="87" t="b">
        <v>0</v>
      </c>
      <c r="AB68" s="87">
        <v>0</v>
      </c>
      <c r="AC68" s="87"/>
      <c r="AD68" s="87" t="s">
        <v>1654</v>
      </c>
      <c r="AE68" s="87" t="b">
        <v>0</v>
      </c>
      <c r="AF68" s="87" t="s">
        <v>871</v>
      </c>
      <c r="AG68" s="87" t="s">
        <v>1656</v>
      </c>
      <c r="AH68" s="87">
        <v>0</v>
      </c>
      <c r="AI68" s="87">
        <v>0</v>
      </c>
      <c r="AJ68" s="87"/>
      <c r="AK68" s="87"/>
      <c r="AL68" s="87"/>
      <c r="AM68" s="87"/>
      <c r="AN68" s="87"/>
      <c r="AO68" s="87"/>
      <c r="AP68" s="87"/>
      <c r="AQ68" s="87"/>
      <c r="AR68" s="87">
        <v>1</v>
      </c>
      <c r="AS68" s="87">
        <v>1</v>
      </c>
      <c r="AT68" s="87">
        <v>1</v>
      </c>
      <c r="AU68" s="87"/>
      <c r="AV68" s="87"/>
      <c r="AW68" s="87"/>
      <c r="AX68" s="87"/>
      <c r="AY68" s="87"/>
      <c r="AZ68" s="87"/>
      <c r="BA68" s="87"/>
      <c r="BB68" s="87"/>
      <c r="BC68" s="87"/>
      <c r="BD68" s="87" t="s">
        <v>306</v>
      </c>
      <c r="BE68" s="87"/>
      <c r="BF68" s="87">
        <v>1</v>
      </c>
      <c r="BG68" s="87">
        <v>0</v>
      </c>
      <c r="BH68" s="87">
        <v>0</v>
      </c>
      <c r="BI68" s="87">
        <v>0.007463</v>
      </c>
      <c r="BJ68" s="87">
        <v>0.018647</v>
      </c>
      <c r="BK68" s="87">
        <v>0.460654</v>
      </c>
      <c r="BL68" s="87">
        <v>0</v>
      </c>
      <c r="BM68" s="87">
        <v>0</v>
      </c>
      <c r="BN68" s="87" t="s">
        <v>1051</v>
      </c>
      <c r="BO68" s="87">
        <v>1468</v>
      </c>
      <c r="BP68" s="87">
        <v>1417</v>
      </c>
      <c r="BQ68" s="87">
        <v>12662</v>
      </c>
      <c r="BR68" s="87">
        <v>1360</v>
      </c>
      <c r="BS68" s="87"/>
      <c r="BT68" s="87" t="s">
        <v>1124</v>
      </c>
      <c r="BU68" s="87"/>
      <c r="BV68" s="87" t="s">
        <v>1240</v>
      </c>
      <c r="BW68" s="87"/>
      <c r="BX68" s="144">
        <v>41309.11010416667</v>
      </c>
      <c r="BY68" s="87" t="s">
        <v>1299</v>
      </c>
      <c r="BZ68" s="87" t="b">
        <v>0</v>
      </c>
      <c r="CA68" s="87" t="b">
        <v>0</v>
      </c>
      <c r="CB68" s="87" t="b">
        <v>0</v>
      </c>
      <c r="CC68" s="87" t="s">
        <v>914</v>
      </c>
      <c r="CD68" s="87">
        <v>38</v>
      </c>
      <c r="CE68" s="87" t="s">
        <v>1312</v>
      </c>
      <c r="CF68" s="87" t="b">
        <v>0</v>
      </c>
      <c r="CG68" s="87" t="s">
        <v>66</v>
      </c>
      <c r="CH68" s="87">
        <v>1</v>
      </c>
      <c r="CI68" s="87"/>
      <c r="CJ68" s="87"/>
      <c r="CK68" s="87"/>
      <c r="CL68" s="87"/>
      <c r="CM68" s="87"/>
      <c r="CN68" s="87"/>
      <c r="CO68" s="87"/>
      <c r="CP68" s="87"/>
      <c r="CQ68" s="87"/>
      <c r="CR68" s="87"/>
      <c r="CS68" s="87"/>
      <c r="CT68" s="87"/>
      <c r="CU68" s="87"/>
      <c r="CV68" s="87" t="s">
        <v>306</v>
      </c>
      <c r="CW68" s="87"/>
      <c r="CX68" s="87">
        <v>1</v>
      </c>
      <c r="CY68" s="87">
        <v>0</v>
      </c>
      <c r="CZ68" s="87">
        <v>0</v>
      </c>
      <c r="DA68" s="87">
        <v>0.007463</v>
      </c>
      <c r="DB68" s="87">
        <v>0.018647</v>
      </c>
      <c r="DC68" s="87">
        <v>0.460654</v>
      </c>
      <c r="DD68" s="87">
        <v>0</v>
      </c>
      <c r="DE68" s="87">
        <v>0</v>
      </c>
      <c r="DF68" s="87" t="s">
        <v>1051</v>
      </c>
      <c r="DG68" s="87">
        <v>1468</v>
      </c>
      <c r="DH68" s="87">
        <v>1417</v>
      </c>
      <c r="DI68" s="87">
        <v>12662</v>
      </c>
      <c r="DJ68" s="87">
        <v>1360</v>
      </c>
      <c r="DK68" s="87"/>
      <c r="DL68" s="87" t="s">
        <v>1124</v>
      </c>
      <c r="DM68" s="87"/>
      <c r="DN68" s="87" t="s">
        <v>1240</v>
      </c>
      <c r="DO68" s="87"/>
      <c r="DP68" s="144">
        <v>41309.11010416667</v>
      </c>
      <c r="DQ68" s="87" t="s">
        <v>1299</v>
      </c>
      <c r="DR68" s="87" t="b">
        <v>0</v>
      </c>
      <c r="DS68" s="87" t="b">
        <v>0</v>
      </c>
      <c r="DT68" s="87" t="b">
        <v>0</v>
      </c>
      <c r="DU68" s="87" t="s">
        <v>914</v>
      </c>
      <c r="DV68" s="87">
        <v>38</v>
      </c>
      <c r="DW68" s="87" t="s">
        <v>1312</v>
      </c>
      <c r="DX68" s="87" t="b">
        <v>0</v>
      </c>
      <c r="DY68" s="87" t="s">
        <v>66</v>
      </c>
      <c r="DZ68" s="87">
        <v>1</v>
      </c>
      <c r="EA68" s="87"/>
      <c r="EB68" s="87"/>
      <c r="EC68" s="87"/>
      <c r="ED68" s="87"/>
      <c r="EE68" s="87"/>
      <c r="EF68" s="87"/>
      <c r="EG68" s="87"/>
      <c r="EH68" s="87"/>
      <c r="EI68" s="87"/>
      <c r="EJ68" s="87"/>
      <c r="EK68" s="87"/>
      <c r="EL68" s="87"/>
      <c r="EM68" s="87"/>
      <c r="EN68" s="87">
        <v>29</v>
      </c>
      <c r="EO68" s="87">
        <v>29</v>
      </c>
      <c r="EP68" s="87">
        <v>1</v>
      </c>
      <c r="EQ68" s="87">
        <v>1</v>
      </c>
      <c r="ER68" s="87">
        <v>-15</v>
      </c>
      <c r="ES68" s="87">
        <v>-15</v>
      </c>
    </row>
    <row r="69" spans="1:149" ht="15">
      <c r="A69" s="87" t="s">
        <v>797</v>
      </c>
      <c r="B69" s="87" t="s">
        <v>871</v>
      </c>
      <c r="C69" s="87" t="s">
        <v>250</v>
      </c>
      <c r="D69" s="87" t="s">
        <v>306</v>
      </c>
      <c r="E69" s="87" t="s">
        <v>65</v>
      </c>
      <c r="F69" s="87" t="s">
        <v>311</v>
      </c>
      <c r="G69" s="144">
        <v>43511.742893518516</v>
      </c>
      <c r="H69" s="87" t="s">
        <v>382</v>
      </c>
      <c r="I69" s="87"/>
      <c r="J69" s="87"/>
      <c r="K69" s="87"/>
      <c r="L69" s="87"/>
      <c r="M69" s="87" t="s">
        <v>570</v>
      </c>
      <c r="N69" s="144">
        <v>43511.742893518516</v>
      </c>
      <c r="O69" s="87" t="s">
        <v>663</v>
      </c>
      <c r="P69" s="87"/>
      <c r="Q69" s="87"/>
      <c r="R69" s="87" t="s">
        <v>797</v>
      </c>
      <c r="S69" s="87" t="s">
        <v>871</v>
      </c>
      <c r="T69" s="87" t="b">
        <v>0</v>
      </c>
      <c r="U69" s="87">
        <v>0</v>
      </c>
      <c r="V69" s="87" t="s">
        <v>902</v>
      </c>
      <c r="W69" s="87" t="b">
        <v>0</v>
      </c>
      <c r="X69" s="87" t="s">
        <v>914</v>
      </c>
      <c r="Y69" s="87"/>
      <c r="Z69" s="87"/>
      <c r="AA69" s="87" t="b">
        <v>0</v>
      </c>
      <c r="AB69" s="87">
        <v>0</v>
      </c>
      <c r="AC69" s="87"/>
      <c r="AD69" s="87" t="s">
        <v>935</v>
      </c>
      <c r="AE69" s="87" t="b">
        <v>0</v>
      </c>
      <c r="AF69" s="87" t="s">
        <v>871</v>
      </c>
      <c r="AG69" s="87" t="s">
        <v>196</v>
      </c>
      <c r="AH69" s="87">
        <v>0</v>
      </c>
      <c r="AI69" s="87">
        <v>0</v>
      </c>
      <c r="AJ69" s="87"/>
      <c r="AK69" s="87"/>
      <c r="AL69" s="87"/>
      <c r="AM69" s="87"/>
      <c r="AN69" s="87"/>
      <c r="AO69" s="87"/>
      <c r="AP69" s="87"/>
      <c r="AQ69" s="87"/>
      <c r="AR69" s="87">
        <v>1</v>
      </c>
      <c r="AS69" s="87">
        <v>1</v>
      </c>
      <c r="AT69" s="87">
        <v>1</v>
      </c>
      <c r="AU69" s="87"/>
      <c r="AV69" s="87"/>
      <c r="AW69" s="87"/>
      <c r="AX69" s="87"/>
      <c r="AY69" s="87"/>
      <c r="AZ69" s="87"/>
      <c r="BA69" s="87"/>
      <c r="BB69" s="87"/>
      <c r="BC69" s="87"/>
      <c r="BD69" s="87" t="s">
        <v>250</v>
      </c>
      <c r="BE69" s="87"/>
      <c r="BF69" s="87">
        <v>19</v>
      </c>
      <c r="BG69" s="87">
        <v>32</v>
      </c>
      <c r="BH69" s="87">
        <v>2826</v>
      </c>
      <c r="BI69" s="87">
        <v>0.012821</v>
      </c>
      <c r="BJ69" s="87">
        <v>0.129145</v>
      </c>
      <c r="BK69" s="87">
        <v>13.522608</v>
      </c>
      <c r="BL69" s="87">
        <v>0.00634920634920635</v>
      </c>
      <c r="BM69" s="87">
        <v>0.361111111111111</v>
      </c>
      <c r="BN69" s="87" t="s">
        <v>1006</v>
      </c>
      <c r="BO69" s="87">
        <v>7670</v>
      </c>
      <c r="BP69" s="87">
        <v>11984</v>
      </c>
      <c r="BQ69" s="87">
        <v>18497</v>
      </c>
      <c r="BR69" s="87">
        <v>3074</v>
      </c>
      <c r="BS69" s="87"/>
      <c r="BT69" s="87" t="s">
        <v>1082</v>
      </c>
      <c r="BU69" s="87" t="s">
        <v>942</v>
      </c>
      <c r="BV69" s="87" t="s">
        <v>1207</v>
      </c>
      <c r="BW69" s="87"/>
      <c r="BX69" s="144">
        <v>40499.605729166666</v>
      </c>
      <c r="BY69" s="87"/>
      <c r="BZ69" s="87" t="b">
        <v>0</v>
      </c>
      <c r="CA69" s="87" t="b">
        <v>0</v>
      </c>
      <c r="CB69" s="87" t="b">
        <v>1</v>
      </c>
      <c r="CC69" s="87" t="s">
        <v>914</v>
      </c>
      <c r="CD69" s="87">
        <v>248</v>
      </c>
      <c r="CE69" s="87" t="s">
        <v>1312</v>
      </c>
      <c r="CF69" s="87" t="b">
        <v>0</v>
      </c>
      <c r="CG69" s="87" t="s">
        <v>66</v>
      </c>
      <c r="CH69" s="87">
        <v>1</v>
      </c>
      <c r="CI69" s="87"/>
      <c r="CJ69" s="87"/>
      <c r="CK69" s="87"/>
      <c r="CL69" s="87"/>
      <c r="CM69" s="87"/>
      <c r="CN69" s="87"/>
      <c r="CO69" s="87"/>
      <c r="CP69" s="87"/>
      <c r="CQ69" s="87"/>
      <c r="CR69" s="87"/>
      <c r="CS69" s="87"/>
      <c r="CT69" s="87"/>
      <c r="CU69" s="87"/>
      <c r="CV69" s="87" t="s">
        <v>306</v>
      </c>
      <c r="CW69" s="87"/>
      <c r="CX69" s="87">
        <v>1</v>
      </c>
      <c r="CY69" s="87">
        <v>0</v>
      </c>
      <c r="CZ69" s="87">
        <v>0</v>
      </c>
      <c r="DA69" s="87">
        <v>0.007463</v>
      </c>
      <c r="DB69" s="87">
        <v>0.018647</v>
      </c>
      <c r="DC69" s="87">
        <v>0.460654</v>
      </c>
      <c r="DD69" s="87">
        <v>0</v>
      </c>
      <c r="DE69" s="87">
        <v>0</v>
      </c>
      <c r="DF69" s="87" t="s">
        <v>1051</v>
      </c>
      <c r="DG69" s="87">
        <v>1468</v>
      </c>
      <c r="DH69" s="87">
        <v>1417</v>
      </c>
      <c r="DI69" s="87">
        <v>12662</v>
      </c>
      <c r="DJ69" s="87">
        <v>1360</v>
      </c>
      <c r="DK69" s="87"/>
      <c r="DL69" s="87" t="s">
        <v>1124</v>
      </c>
      <c r="DM69" s="87"/>
      <c r="DN69" s="87" t="s">
        <v>1240</v>
      </c>
      <c r="DO69" s="87"/>
      <c r="DP69" s="144">
        <v>41309.11010416667</v>
      </c>
      <c r="DQ69" s="87" t="s">
        <v>1299</v>
      </c>
      <c r="DR69" s="87" t="b">
        <v>0</v>
      </c>
      <c r="DS69" s="87" t="b">
        <v>0</v>
      </c>
      <c r="DT69" s="87" t="b">
        <v>0</v>
      </c>
      <c r="DU69" s="87" t="s">
        <v>914</v>
      </c>
      <c r="DV69" s="87">
        <v>38</v>
      </c>
      <c r="DW69" s="87" t="s">
        <v>1312</v>
      </c>
      <c r="DX69" s="87" t="b">
        <v>0</v>
      </c>
      <c r="DY69" s="87" t="s">
        <v>66</v>
      </c>
      <c r="DZ69" s="87">
        <v>1</v>
      </c>
      <c r="EA69" s="87"/>
      <c r="EB69" s="87"/>
      <c r="EC69" s="87"/>
      <c r="ED69" s="87"/>
      <c r="EE69" s="87"/>
      <c r="EF69" s="87"/>
      <c r="EG69" s="87"/>
      <c r="EH69" s="87"/>
      <c r="EI69" s="87"/>
      <c r="EJ69" s="87"/>
      <c r="EK69" s="87"/>
      <c r="EL69" s="87"/>
      <c r="EM69" s="87"/>
      <c r="EN69" s="87">
        <v>29</v>
      </c>
      <c r="EO69" s="87">
        <v>29</v>
      </c>
      <c r="EP69" s="87">
        <v>2</v>
      </c>
      <c r="EQ69" s="87">
        <v>1</v>
      </c>
      <c r="ER69" s="87">
        <v>-15</v>
      </c>
      <c r="ES69" s="87">
        <v>-15</v>
      </c>
    </row>
    <row r="70" spans="1:149" ht="15">
      <c r="A70" s="87" t="s">
        <v>870</v>
      </c>
      <c r="B70" s="87" t="s">
        <v>870</v>
      </c>
      <c r="C70" s="87" t="s">
        <v>305</v>
      </c>
      <c r="D70" s="87" t="s">
        <v>305</v>
      </c>
      <c r="E70" s="87"/>
      <c r="F70" s="87" t="s">
        <v>196</v>
      </c>
      <c r="G70" s="144">
        <v>43511.73583333333</v>
      </c>
      <c r="H70" s="87" t="s">
        <v>1582</v>
      </c>
      <c r="I70" s="87"/>
      <c r="J70" s="87"/>
      <c r="K70" s="87"/>
      <c r="L70" s="87"/>
      <c r="M70" s="87" t="s">
        <v>1361</v>
      </c>
      <c r="N70" s="144">
        <v>43511.73583333333</v>
      </c>
      <c r="O70" s="87" t="s">
        <v>1631</v>
      </c>
      <c r="P70" s="87"/>
      <c r="Q70" s="87"/>
      <c r="R70" s="87" t="s">
        <v>870</v>
      </c>
      <c r="S70" s="87"/>
      <c r="T70" s="87" t="b">
        <v>0</v>
      </c>
      <c r="U70" s="87">
        <v>0</v>
      </c>
      <c r="V70" s="87"/>
      <c r="W70" s="87" t="b">
        <v>0</v>
      </c>
      <c r="X70" s="87" t="s">
        <v>914</v>
      </c>
      <c r="Y70" s="87"/>
      <c r="Z70" s="87"/>
      <c r="AA70" s="87" t="b">
        <v>0</v>
      </c>
      <c r="AB70" s="87">
        <v>0</v>
      </c>
      <c r="AC70" s="87"/>
      <c r="AD70" s="87" t="s">
        <v>930</v>
      </c>
      <c r="AE70" s="87" t="b">
        <v>0</v>
      </c>
      <c r="AF70" s="87" t="s">
        <v>870</v>
      </c>
      <c r="AG70" s="87" t="s">
        <v>1656</v>
      </c>
      <c r="AH70" s="87">
        <v>0</v>
      </c>
      <c r="AI70" s="87">
        <v>0</v>
      </c>
      <c r="AJ70" s="87"/>
      <c r="AK70" s="87"/>
      <c r="AL70" s="87"/>
      <c r="AM70" s="87"/>
      <c r="AN70" s="87"/>
      <c r="AO70" s="87"/>
      <c r="AP70" s="87"/>
      <c r="AQ70" s="87"/>
      <c r="AR70" s="87">
        <v>1</v>
      </c>
      <c r="AS70" s="87">
        <v>1</v>
      </c>
      <c r="AT70" s="87">
        <v>1</v>
      </c>
      <c r="AU70" s="87"/>
      <c r="AV70" s="87"/>
      <c r="AW70" s="87"/>
      <c r="AX70" s="87"/>
      <c r="AY70" s="87"/>
      <c r="AZ70" s="87"/>
      <c r="BA70" s="87"/>
      <c r="BB70" s="87"/>
      <c r="BC70" s="87"/>
      <c r="BD70" s="87" t="s">
        <v>305</v>
      </c>
      <c r="BE70" s="87"/>
      <c r="BF70" s="87">
        <v>1</v>
      </c>
      <c r="BG70" s="87">
        <v>0</v>
      </c>
      <c r="BH70" s="87">
        <v>0</v>
      </c>
      <c r="BI70" s="87">
        <v>0.007463</v>
      </c>
      <c r="BJ70" s="87">
        <v>0.018647</v>
      </c>
      <c r="BK70" s="87">
        <v>0.460654</v>
      </c>
      <c r="BL70" s="87">
        <v>0</v>
      </c>
      <c r="BM70" s="87">
        <v>0</v>
      </c>
      <c r="BN70" s="87" t="s">
        <v>1050</v>
      </c>
      <c r="BO70" s="87">
        <v>260</v>
      </c>
      <c r="BP70" s="87">
        <v>338</v>
      </c>
      <c r="BQ70" s="87">
        <v>23555</v>
      </c>
      <c r="BR70" s="87">
        <v>14002</v>
      </c>
      <c r="BS70" s="87"/>
      <c r="BT70" s="87" t="s">
        <v>1123</v>
      </c>
      <c r="BU70" s="87" t="s">
        <v>1182</v>
      </c>
      <c r="BV70" s="87"/>
      <c r="BW70" s="87"/>
      <c r="BX70" s="144">
        <v>40644.24800925926</v>
      </c>
      <c r="BY70" s="87" t="s">
        <v>1298</v>
      </c>
      <c r="BZ70" s="87" t="b">
        <v>0</v>
      </c>
      <c r="CA70" s="87" t="b">
        <v>0</v>
      </c>
      <c r="CB70" s="87" t="b">
        <v>1</v>
      </c>
      <c r="CC70" s="87" t="s">
        <v>914</v>
      </c>
      <c r="CD70" s="87">
        <v>1</v>
      </c>
      <c r="CE70" s="87" t="s">
        <v>1312</v>
      </c>
      <c r="CF70" s="87" t="b">
        <v>0</v>
      </c>
      <c r="CG70" s="87" t="s">
        <v>66</v>
      </c>
      <c r="CH70" s="87">
        <v>1</v>
      </c>
      <c r="CI70" s="87"/>
      <c r="CJ70" s="87"/>
      <c r="CK70" s="87"/>
      <c r="CL70" s="87"/>
      <c r="CM70" s="87"/>
      <c r="CN70" s="87"/>
      <c r="CO70" s="87"/>
      <c r="CP70" s="87"/>
      <c r="CQ70" s="87"/>
      <c r="CR70" s="87"/>
      <c r="CS70" s="87"/>
      <c r="CT70" s="87"/>
      <c r="CU70" s="87"/>
      <c r="CV70" s="87" t="s">
        <v>305</v>
      </c>
      <c r="CW70" s="87"/>
      <c r="CX70" s="87">
        <v>1</v>
      </c>
      <c r="CY70" s="87">
        <v>0</v>
      </c>
      <c r="CZ70" s="87">
        <v>0</v>
      </c>
      <c r="DA70" s="87">
        <v>0.007463</v>
      </c>
      <c r="DB70" s="87">
        <v>0.018647</v>
      </c>
      <c r="DC70" s="87">
        <v>0.460654</v>
      </c>
      <c r="DD70" s="87">
        <v>0</v>
      </c>
      <c r="DE70" s="87">
        <v>0</v>
      </c>
      <c r="DF70" s="87" t="s">
        <v>1050</v>
      </c>
      <c r="DG70" s="87">
        <v>260</v>
      </c>
      <c r="DH70" s="87">
        <v>338</v>
      </c>
      <c r="DI70" s="87">
        <v>23555</v>
      </c>
      <c r="DJ70" s="87">
        <v>14002</v>
      </c>
      <c r="DK70" s="87"/>
      <c r="DL70" s="87" t="s">
        <v>1123</v>
      </c>
      <c r="DM70" s="87" t="s">
        <v>1182</v>
      </c>
      <c r="DN70" s="87"/>
      <c r="DO70" s="87"/>
      <c r="DP70" s="144">
        <v>40644.24800925926</v>
      </c>
      <c r="DQ70" s="87" t="s">
        <v>1298</v>
      </c>
      <c r="DR70" s="87" t="b">
        <v>0</v>
      </c>
      <c r="DS70" s="87" t="b">
        <v>0</v>
      </c>
      <c r="DT70" s="87" t="b">
        <v>1</v>
      </c>
      <c r="DU70" s="87" t="s">
        <v>914</v>
      </c>
      <c r="DV70" s="87">
        <v>1</v>
      </c>
      <c r="DW70" s="87" t="s">
        <v>1312</v>
      </c>
      <c r="DX70" s="87" t="b">
        <v>0</v>
      </c>
      <c r="DY70" s="87" t="s">
        <v>66</v>
      </c>
      <c r="DZ70" s="87">
        <v>1</v>
      </c>
      <c r="EA70" s="87"/>
      <c r="EB70" s="87"/>
      <c r="EC70" s="87"/>
      <c r="ED70" s="87"/>
      <c r="EE70" s="87"/>
      <c r="EF70" s="87"/>
      <c r="EG70" s="87"/>
      <c r="EH70" s="87"/>
      <c r="EI70" s="87"/>
      <c r="EJ70" s="87"/>
      <c r="EK70" s="87"/>
      <c r="EL70" s="87"/>
      <c r="EM70" s="87"/>
      <c r="EN70" s="87">
        <v>30</v>
      </c>
      <c r="EO70" s="87">
        <v>30</v>
      </c>
      <c r="EP70" s="87">
        <v>1</v>
      </c>
      <c r="EQ70" s="87">
        <v>1</v>
      </c>
      <c r="ER70" s="87">
        <v>-14</v>
      </c>
      <c r="ES70" s="87">
        <v>-14</v>
      </c>
    </row>
    <row r="71" spans="1:149" ht="15">
      <c r="A71" s="87" t="s">
        <v>796</v>
      </c>
      <c r="B71" s="87" t="s">
        <v>870</v>
      </c>
      <c r="C71" s="87" t="s">
        <v>250</v>
      </c>
      <c r="D71" s="87" t="s">
        <v>305</v>
      </c>
      <c r="E71" s="87" t="s">
        <v>65</v>
      </c>
      <c r="F71" s="87" t="s">
        <v>311</v>
      </c>
      <c r="G71" s="144">
        <v>43511.74018518518</v>
      </c>
      <c r="H71" s="87" t="s">
        <v>381</v>
      </c>
      <c r="I71" s="87"/>
      <c r="J71" s="87"/>
      <c r="K71" s="87"/>
      <c r="L71" s="87"/>
      <c r="M71" s="87" t="s">
        <v>570</v>
      </c>
      <c r="N71" s="144">
        <v>43511.74018518518</v>
      </c>
      <c r="O71" s="87" t="s">
        <v>662</v>
      </c>
      <c r="P71" s="87"/>
      <c r="Q71" s="87"/>
      <c r="R71" s="87" t="s">
        <v>796</v>
      </c>
      <c r="S71" s="87" t="s">
        <v>870</v>
      </c>
      <c r="T71" s="87" t="b">
        <v>0</v>
      </c>
      <c r="U71" s="87">
        <v>0</v>
      </c>
      <c r="V71" s="87" t="s">
        <v>901</v>
      </c>
      <c r="W71" s="87" t="b">
        <v>0</v>
      </c>
      <c r="X71" s="87" t="s">
        <v>914</v>
      </c>
      <c r="Y71" s="87"/>
      <c r="Z71" s="87"/>
      <c r="AA71" s="87" t="b">
        <v>0</v>
      </c>
      <c r="AB71" s="87">
        <v>0</v>
      </c>
      <c r="AC71" s="87"/>
      <c r="AD71" s="87" t="s">
        <v>935</v>
      </c>
      <c r="AE71" s="87" t="b">
        <v>0</v>
      </c>
      <c r="AF71" s="87" t="s">
        <v>870</v>
      </c>
      <c r="AG71" s="87" t="s">
        <v>196</v>
      </c>
      <c r="AH71" s="87">
        <v>0</v>
      </c>
      <c r="AI71" s="87">
        <v>0</v>
      </c>
      <c r="AJ71" s="87"/>
      <c r="AK71" s="87"/>
      <c r="AL71" s="87"/>
      <c r="AM71" s="87"/>
      <c r="AN71" s="87"/>
      <c r="AO71" s="87"/>
      <c r="AP71" s="87"/>
      <c r="AQ71" s="87"/>
      <c r="AR71" s="87">
        <v>1</v>
      </c>
      <c r="AS71" s="87">
        <v>1</v>
      </c>
      <c r="AT71" s="87">
        <v>1</v>
      </c>
      <c r="AU71" s="87"/>
      <c r="AV71" s="87"/>
      <c r="AW71" s="87"/>
      <c r="AX71" s="87"/>
      <c r="AY71" s="87"/>
      <c r="AZ71" s="87"/>
      <c r="BA71" s="87"/>
      <c r="BB71" s="87"/>
      <c r="BC71" s="87"/>
      <c r="BD71" s="87" t="s">
        <v>250</v>
      </c>
      <c r="BE71" s="87"/>
      <c r="BF71" s="87">
        <v>19</v>
      </c>
      <c r="BG71" s="87">
        <v>32</v>
      </c>
      <c r="BH71" s="87">
        <v>2826</v>
      </c>
      <c r="BI71" s="87">
        <v>0.012821</v>
      </c>
      <c r="BJ71" s="87">
        <v>0.129145</v>
      </c>
      <c r="BK71" s="87">
        <v>13.522608</v>
      </c>
      <c r="BL71" s="87">
        <v>0.00634920634920635</v>
      </c>
      <c r="BM71" s="87">
        <v>0.361111111111111</v>
      </c>
      <c r="BN71" s="87" t="s">
        <v>1006</v>
      </c>
      <c r="BO71" s="87">
        <v>7670</v>
      </c>
      <c r="BP71" s="87">
        <v>11984</v>
      </c>
      <c r="BQ71" s="87">
        <v>18497</v>
      </c>
      <c r="BR71" s="87">
        <v>3074</v>
      </c>
      <c r="BS71" s="87"/>
      <c r="BT71" s="87" t="s">
        <v>1082</v>
      </c>
      <c r="BU71" s="87" t="s">
        <v>942</v>
      </c>
      <c r="BV71" s="87" t="s">
        <v>1207</v>
      </c>
      <c r="BW71" s="87"/>
      <c r="BX71" s="144">
        <v>40499.605729166666</v>
      </c>
      <c r="BY71" s="87"/>
      <c r="BZ71" s="87" t="b">
        <v>0</v>
      </c>
      <c r="CA71" s="87" t="b">
        <v>0</v>
      </c>
      <c r="CB71" s="87" t="b">
        <v>1</v>
      </c>
      <c r="CC71" s="87" t="s">
        <v>914</v>
      </c>
      <c r="CD71" s="87">
        <v>248</v>
      </c>
      <c r="CE71" s="87" t="s">
        <v>1312</v>
      </c>
      <c r="CF71" s="87" t="b">
        <v>0</v>
      </c>
      <c r="CG71" s="87" t="s">
        <v>66</v>
      </c>
      <c r="CH71" s="87">
        <v>1</v>
      </c>
      <c r="CI71" s="87"/>
      <c r="CJ71" s="87"/>
      <c r="CK71" s="87"/>
      <c r="CL71" s="87"/>
      <c r="CM71" s="87"/>
      <c r="CN71" s="87"/>
      <c r="CO71" s="87"/>
      <c r="CP71" s="87"/>
      <c r="CQ71" s="87"/>
      <c r="CR71" s="87"/>
      <c r="CS71" s="87"/>
      <c r="CT71" s="87"/>
      <c r="CU71" s="87"/>
      <c r="CV71" s="87" t="s">
        <v>305</v>
      </c>
      <c r="CW71" s="87"/>
      <c r="CX71" s="87">
        <v>1</v>
      </c>
      <c r="CY71" s="87">
        <v>0</v>
      </c>
      <c r="CZ71" s="87">
        <v>0</v>
      </c>
      <c r="DA71" s="87">
        <v>0.007463</v>
      </c>
      <c r="DB71" s="87">
        <v>0.018647</v>
      </c>
      <c r="DC71" s="87">
        <v>0.460654</v>
      </c>
      <c r="DD71" s="87">
        <v>0</v>
      </c>
      <c r="DE71" s="87">
        <v>0</v>
      </c>
      <c r="DF71" s="87" t="s">
        <v>1050</v>
      </c>
      <c r="DG71" s="87">
        <v>260</v>
      </c>
      <c r="DH71" s="87">
        <v>338</v>
      </c>
      <c r="DI71" s="87">
        <v>23555</v>
      </c>
      <c r="DJ71" s="87">
        <v>14002</v>
      </c>
      <c r="DK71" s="87"/>
      <c r="DL71" s="87" t="s">
        <v>1123</v>
      </c>
      <c r="DM71" s="87" t="s">
        <v>1182</v>
      </c>
      <c r="DN71" s="87"/>
      <c r="DO71" s="87"/>
      <c r="DP71" s="144">
        <v>40644.24800925926</v>
      </c>
      <c r="DQ71" s="87" t="s">
        <v>1298</v>
      </c>
      <c r="DR71" s="87" t="b">
        <v>0</v>
      </c>
      <c r="DS71" s="87" t="b">
        <v>0</v>
      </c>
      <c r="DT71" s="87" t="b">
        <v>1</v>
      </c>
      <c r="DU71" s="87" t="s">
        <v>914</v>
      </c>
      <c r="DV71" s="87">
        <v>1</v>
      </c>
      <c r="DW71" s="87" t="s">
        <v>1312</v>
      </c>
      <c r="DX71" s="87" t="b">
        <v>0</v>
      </c>
      <c r="DY71" s="87" t="s">
        <v>66</v>
      </c>
      <c r="DZ71" s="87">
        <v>1</v>
      </c>
      <c r="EA71" s="87"/>
      <c r="EB71" s="87"/>
      <c r="EC71" s="87"/>
      <c r="ED71" s="87"/>
      <c r="EE71" s="87"/>
      <c r="EF71" s="87"/>
      <c r="EG71" s="87"/>
      <c r="EH71" s="87"/>
      <c r="EI71" s="87"/>
      <c r="EJ71" s="87"/>
      <c r="EK71" s="87"/>
      <c r="EL71" s="87"/>
      <c r="EM71" s="87"/>
      <c r="EN71" s="87">
        <v>30</v>
      </c>
      <c r="EO71" s="87">
        <v>30</v>
      </c>
      <c r="EP71" s="87">
        <v>2</v>
      </c>
      <c r="EQ71" s="87">
        <v>1</v>
      </c>
      <c r="ER71" s="87">
        <v>-14</v>
      </c>
      <c r="ES71" s="87">
        <v>-14</v>
      </c>
    </row>
    <row r="72" spans="1:149" ht="15">
      <c r="A72" s="87" t="s">
        <v>795</v>
      </c>
      <c r="B72" s="87" t="s">
        <v>794</v>
      </c>
      <c r="C72" s="87" t="s">
        <v>250</v>
      </c>
      <c r="D72" s="87" t="s">
        <v>261</v>
      </c>
      <c r="E72" s="87" t="s">
        <v>66</v>
      </c>
      <c r="F72" s="87" t="s">
        <v>311</v>
      </c>
      <c r="G72" s="144">
        <v>43511.728425925925</v>
      </c>
      <c r="H72" s="87" t="s">
        <v>380</v>
      </c>
      <c r="I72" s="87"/>
      <c r="J72" s="87"/>
      <c r="K72" s="87"/>
      <c r="L72" s="87"/>
      <c r="M72" s="87" t="s">
        <v>570</v>
      </c>
      <c r="N72" s="144">
        <v>43511.728425925925</v>
      </c>
      <c r="O72" s="87" t="s">
        <v>661</v>
      </c>
      <c r="P72" s="87"/>
      <c r="Q72" s="87"/>
      <c r="R72" s="87" t="s">
        <v>795</v>
      </c>
      <c r="S72" s="87" t="s">
        <v>794</v>
      </c>
      <c r="T72" s="87" t="b">
        <v>0</v>
      </c>
      <c r="U72" s="87">
        <v>0</v>
      </c>
      <c r="V72" s="87" t="s">
        <v>900</v>
      </c>
      <c r="W72" s="87" t="b">
        <v>0</v>
      </c>
      <c r="X72" s="87" t="s">
        <v>914</v>
      </c>
      <c r="Y72" s="87"/>
      <c r="Z72" s="87"/>
      <c r="AA72" s="87" t="b">
        <v>0</v>
      </c>
      <c r="AB72" s="87">
        <v>0</v>
      </c>
      <c r="AC72" s="87"/>
      <c r="AD72" s="87" t="s">
        <v>935</v>
      </c>
      <c r="AE72" s="87" t="b">
        <v>0</v>
      </c>
      <c r="AF72" s="87" t="s">
        <v>794</v>
      </c>
      <c r="AG72" s="87" t="s">
        <v>196</v>
      </c>
      <c r="AH72" s="87">
        <v>0</v>
      </c>
      <c r="AI72" s="87">
        <v>0</v>
      </c>
      <c r="AJ72" s="87"/>
      <c r="AK72" s="87"/>
      <c r="AL72" s="87"/>
      <c r="AM72" s="87"/>
      <c r="AN72" s="87"/>
      <c r="AO72" s="87"/>
      <c r="AP72" s="87"/>
      <c r="AQ72" s="87"/>
      <c r="AR72" s="87">
        <v>1</v>
      </c>
      <c r="AS72" s="87">
        <v>1</v>
      </c>
      <c r="AT72" s="87">
        <v>1</v>
      </c>
      <c r="AU72" s="87"/>
      <c r="AV72" s="87"/>
      <c r="AW72" s="87"/>
      <c r="AX72" s="87"/>
      <c r="AY72" s="87"/>
      <c r="AZ72" s="87"/>
      <c r="BA72" s="87"/>
      <c r="BB72" s="87"/>
      <c r="BC72" s="87"/>
      <c r="BD72" s="87" t="s">
        <v>250</v>
      </c>
      <c r="BE72" s="87"/>
      <c r="BF72" s="87">
        <v>19</v>
      </c>
      <c r="BG72" s="87">
        <v>32</v>
      </c>
      <c r="BH72" s="87">
        <v>2826</v>
      </c>
      <c r="BI72" s="87">
        <v>0.012821</v>
      </c>
      <c r="BJ72" s="87">
        <v>0.129145</v>
      </c>
      <c r="BK72" s="87">
        <v>13.522608</v>
      </c>
      <c r="BL72" s="87">
        <v>0.00634920634920635</v>
      </c>
      <c r="BM72" s="87">
        <v>0.361111111111111</v>
      </c>
      <c r="BN72" s="87" t="s">
        <v>1006</v>
      </c>
      <c r="BO72" s="87">
        <v>7670</v>
      </c>
      <c r="BP72" s="87">
        <v>11984</v>
      </c>
      <c r="BQ72" s="87">
        <v>18497</v>
      </c>
      <c r="BR72" s="87">
        <v>3074</v>
      </c>
      <c r="BS72" s="87"/>
      <c r="BT72" s="87" t="s">
        <v>1082</v>
      </c>
      <c r="BU72" s="87" t="s">
        <v>942</v>
      </c>
      <c r="BV72" s="87" t="s">
        <v>1207</v>
      </c>
      <c r="BW72" s="87"/>
      <c r="BX72" s="144">
        <v>40499.605729166666</v>
      </c>
      <c r="BY72" s="87"/>
      <c r="BZ72" s="87" t="b">
        <v>0</v>
      </c>
      <c r="CA72" s="87" t="b">
        <v>0</v>
      </c>
      <c r="CB72" s="87" t="b">
        <v>1</v>
      </c>
      <c r="CC72" s="87" t="s">
        <v>914</v>
      </c>
      <c r="CD72" s="87">
        <v>248</v>
      </c>
      <c r="CE72" s="87" t="s">
        <v>1312</v>
      </c>
      <c r="CF72" s="87" t="b">
        <v>0</v>
      </c>
      <c r="CG72" s="87" t="s">
        <v>66</v>
      </c>
      <c r="CH72" s="87">
        <v>1</v>
      </c>
      <c r="CI72" s="87"/>
      <c r="CJ72" s="87"/>
      <c r="CK72" s="87"/>
      <c r="CL72" s="87"/>
      <c r="CM72" s="87"/>
      <c r="CN72" s="87"/>
      <c r="CO72" s="87"/>
      <c r="CP72" s="87"/>
      <c r="CQ72" s="87"/>
      <c r="CR72" s="87"/>
      <c r="CS72" s="87"/>
      <c r="CT72" s="87"/>
      <c r="CU72" s="87"/>
      <c r="CV72" s="87" t="s">
        <v>261</v>
      </c>
      <c r="CW72" s="87"/>
      <c r="CX72" s="87">
        <v>1</v>
      </c>
      <c r="CY72" s="87">
        <v>1</v>
      </c>
      <c r="CZ72" s="87">
        <v>0</v>
      </c>
      <c r="DA72" s="87">
        <v>0.007463</v>
      </c>
      <c r="DB72" s="87">
        <v>0.018647</v>
      </c>
      <c r="DC72" s="87">
        <v>0.460654</v>
      </c>
      <c r="DD72" s="87">
        <v>0</v>
      </c>
      <c r="DE72" s="87">
        <v>1</v>
      </c>
      <c r="DF72" s="87" t="s">
        <v>1049</v>
      </c>
      <c r="DG72" s="87">
        <v>132</v>
      </c>
      <c r="DH72" s="87">
        <v>899</v>
      </c>
      <c r="DI72" s="87">
        <v>771</v>
      </c>
      <c r="DJ72" s="87">
        <v>576</v>
      </c>
      <c r="DK72" s="87"/>
      <c r="DL72" s="87" t="s">
        <v>1122</v>
      </c>
      <c r="DM72" s="87"/>
      <c r="DN72" s="87" t="s">
        <v>1239</v>
      </c>
      <c r="DO72" s="87"/>
      <c r="DP72" s="144">
        <v>41784.39561342593</v>
      </c>
      <c r="DQ72" s="87" t="s">
        <v>1297</v>
      </c>
      <c r="DR72" s="87" t="b">
        <v>0</v>
      </c>
      <c r="DS72" s="87" t="b">
        <v>0</v>
      </c>
      <c r="DT72" s="87" t="b">
        <v>0</v>
      </c>
      <c r="DU72" s="87" t="s">
        <v>1310</v>
      </c>
      <c r="DV72" s="87">
        <v>17</v>
      </c>
      <c r="DW72" s="87" t="s">
        <v>1312</v>
      </c>
      <c r="DX72" s="87" t="b">
        <v>0</v>
      </c>
      <c r="DY72" s="87" t="s">
        <v>66</v>
      </c>
      <c r="DZ72" s="87">
        <v>1</v>
      </c>
      <c r="EA72" s="87"/>
      <c r="EB72" s="87"/>
      <c r="EC72" s="87"/>
      <c r="ED72" s="87"/>
      <c r="EE72" s="87"/>
      <c r="EF72" s="87"/>
      <c r="EG72" s="87"/>
      <c r="EH72" s="87"/>
      <c r="EI72" s="87"/>
      <c r="EJ72" s="87"/>
      <c r="EK72" s="87"/>
      <c r="EL72" s="87"/>
      <c r="EM72" s="87"/>
      <c r="EN72" s="87">
        <v>31</v>
      </c>
      <c r="EO72" s="87">
        <v>31</v>
      </c>
      <c r="EP72" s="87">
        <v>3</v>
      </c>
      <c r="EQ72" s="87">
        <v>2</v>
      </c>
      <c r="ER72" s="87">
        <v>-13</v>
      </c>
      <c r="ES72" s="87">
        <v>-13</v>
      </c>
    </row>
    <row r="73" spans="1:149" ht="15">
      <c r="A73" s="87" t="s">
        <v>794</v>
      </c>
      <c r="B73" s="87" t="s">
        <v>836</v>
      </c>
      <c r="C73" s="87" t="s">
        <v>261</v>
      </c>
      <c r="D73" s="87" t="s">
        <v>250</v>
      </c>
      <c r="E73" s="87" t="s">
        <v>66</v>
      </c>
      <c r="F73" s="87" t="s">
        <v>311</v>
      </c>
      <c r="G73" s="144">
        <v>43511.412997685184</v>
      </c>
      <c r="H73" s="87" t="s">
        <v>379</v>
      </c>
      <c r="I73" s="87"/>
      <c r="J73" s="87"/>
      <c r="K73" s="87"/>
      <c r="L73" s="87"/>
      <c r="M73" s="87" t="s">
        <v>578</v>
      </c>
      <c r="N73" s="144">
        <v>43511.412997685184</v>
      </c>
      <c r="O73" s="87" t="s">
        <v>660</v>
      </c>
      <c r="P73" s="87"/>
      <c r="Q73" s="87"/>
      <c r="R73" s="87" t="s">
        <v>794</v>
      </c>
      <c r="S73" s="87" t="s">
        <v>836</v>
      </c>
      <c r="T73" s="87" t="b">
        <v>0</v>
      </c>
      <c r="U73" s="87">
        <v>0</v>
      </c>
      <c r="V73" s="87" t="s">
        <v>883</v>
      </c>
      <c r="W73" s="87" t="b">
        <v>0</v>
      </c>
      <c r="X73" s="87" t="s">
        <v>914</v>
      </c>
      <c r="Y73" s="87"/>
      <c r="Z73" s="87"/>
      <c r="AA73" s="87" t="b">
        <v>0</v>
      </c>
      <c r="AB73" s="87">
        <v>0</v>
      </c>
      <c r="AC73" s="87"/>
      <c r="AD73" s="87" t="s">
        <v>928</v>
      </c>
      <c r="AE73" s="87" t="b">
        <v>0</v>
      </c>
      <c r="AF73" s="87" t="s">
        <v>836</v>
      </c>
      <c r="AG73" s="87" t="s">
        <v>196</v>
      </c>
      <c r="AH73" s="87">
        <v>0</v>
      </c>
      <c r="AI73" s="87">
        <v>0</v>
      </c>
      <c r="AJ73" s="87"/>
      <c r="AK73" s="87"/>
      <c r="AL73" s="87"/>
      <c r="AM73" s="87"/>
      <c r="AN73" s="87"/>
      <c r="AO73" s="87"/>
      <c r="AP73" s="87"/>
      <c r="AQ73" s="87"/>
      <c r="AR73" s="87">
        <v>1</v>
      </c>
      <c r="AS73" s="87">
        <v>1</v>
      </c>
      <c r="AT73" s="87">
        <v>1</v>
      </c>
      <c r="AU73" s="87"/>
      <c r="AV73" s="87"/>
      <c r="AW73" s="87"/>
      <c r="AX73" s="87"/>
      <c r="AY73" s="87"/>
      <c r="AZ73" s="87"/>
      <c r="BA73" s="87"/>
      <c r="BB73" s="87"/>
      <c r="BC73" s="87"/>
      <c r="BD73" s="87" t="s">
        <v>261</v>
      </c>
      <c r="BE73" s="87"/>
      <c r="BF73" s="87">
        <v>1</v>
      </c>
      <c r="BG73" s="87">
        <v>1</v>
      </c>
      <c r="BH73" s="87">
        <v>0</v>
      </c>
      <c r="BI73" s="87">
        <v>0.007463</v>
      </c>
      <c r="BJ73" s="87">
        <v>0.018647</v>
      </c>
      <c r="BK73" s="87">
        <v>0.460654</v>
      </c>
      <c r="BL73" s="87">
        <v>0</v>
      </c>
      <c r="BM73" s="87">
        <v>1</v>
      </c>
      <c r="BN73" s="87" t="s">
        <v>1049</v>
      </c>
      <c r="BO73" s="87">
        <v>132</v>
      </c>
      <c r="BP73" s="87">
        <v>899</v>
      </c>
      <c r="BQ73" s="87">
        <v>771</v>
      </c>
      <c r="BR73" s="87">
        <v>576</v>
      </c>
      <c r="BS73" s="87"/>
      <c r="BT73" s="87" t="s">
        <v>1122</v>
      </c>
      <c r="BU73" s="87"/>
      <c r="BV73" s="87" t="s">
        <v>1239</v>
      </c>
      <c r="BW73" s="87"/>
      <c r="BX73" s="144">
        <v>41784.39561342593</v>
      </c>
      <c r="BY73" s="87" t="s">
        <v>1297</v>
      </c>
      <c r="BZ73" s="87" t="b">
        <v>0</v>
      </c>
      <c r="CA73" s="87" t="b">
        <v>0</v>
      </c>
      <c r="CB73" s="87" t="b">
        <v>0</v>
      </c>
      <c r="CC73" s="87" t="s">
        <v>1310</v>
      </c>
      <c r="CD73" s="87">
        <v>17</v>
      </c>
      <c r="CE73" s="87" t="s">
        <v>1312</v>
      </c>
      <c r="CF73" s="87" t="b">
        <v>0</v>
      </c>
      <c r="CG73" s="87" t="s">
        <v>66</v>
      </c>
      <c r="CH73" s="87">
        <v>1</v>
      </c>
      <c r="CI73" s="87"/>
      <c r="CJ73" s="87"/>
      <c r="CK73" s="87"/>
      <c r="CL73" s="87"/>
      <c r="CM73" s="87"/>
      <c r="CN73" s="87"/>
      <c r="CO73" s="87"/>
      <c r="CP73" s="87"/>
      <c r="CQ73" s="87"/>
      <c r="CR73" s="87"/>
      <c r="CS73" s="87"/>
      <c r="CT73" s="87"/>
      <c r="CU73" s="87"/>
      <c r="CV73" s="87" t="s">
        <v>250</v>
      </c>
      <c r="CW73" s="87"/>
      <c r="CX73" s="87">
        <v>19</v>
      </c>
      <c r="CY73" s="87">
        <v>32</v>
      </c>
      <c r="CZ73" s="87">
        <v>2826</v>
      </c>
      <c r="DA73" s="87">
        <v>0.012821</v>
      </c>
      <c r="DB73" s="87">
        <v>0.129145</v>
      </c>
      <c r="DC73" s="87">
        <v>13.522608</v>
      </c>
      <c r="DD73" s="87">
        <v>0.00634920634920635</v>
      </c>
      <c r="DE73" s="87">
        <v>0.361111111111111</v>
      </c>
      <c r="DF73" s="87" t="s">
        <v>1006</v>
      </c>
      <c r="DG73" s="87">
        <v>7670</v>
      </c>
      <c r="DH73" s="87">
        <v>11984</v>
      </c>
      <c r="DI73" s="87">
        <v>18497</v>
      </c>
      <c r="DJ73" s="87">
        <v>3074</v>
      </c>
      <c r="DK73" s="87"/>
      <c r="DL73" s="87" t="s">
        <v>1082</v>
      </c>
      <c r="DM73" s="87" t="s">
        <v>942</v>
      </c>
      <c r="DN73" s="87" t="s">
        <v>1207</v>
      </c>
      <c r="DO73" s="87"/>
      <c r="DP73" s="144">
        <v>40499.605729166666</v>
      </c>
      <c r="DQ73" s="87"/>
      <c r="DR73" s="87" t="b">
        <v>0</v>
      </c>
      <c r="DS73" s="87" t="b">
        <v>0</v>
      </c>
      <c r="DT73" s="87" t="b">
        <v>1</v>
      </c>
      <c r="DU73" s="87" t="s">
        <v>914</v>
      </c>
      <c r="DV73" s="87">
        <v>248</v>
      </c>
      <c r="DW73" s="87" t="s">
        <v>1312</v>
      </c>
      <c r="DX73" s="87" t="b">
        <v>0</v>
      </c>
      <c r="DY73" s="87" t="s">
        <v>66</v>
      </c>
      <c r="DZ73" s="87">
        <v>1</v>
      </c>
      <c r="EA73" s="87"/>
      <c r="EB73" s="87"/>
      <c r="EC73" s="87"/>
      <c r="ED73" s="87"/>
      <c r="EE73" s="87"/>
      <c r="EF73" s="87"/>
      <c r="EG73" s="87"/>
      <c r="EH73" s="87"/>
      <c r="EI73" s="87"/>
      <c r="EJ73" s="87"/>
      <c r="EK73" s="87"/>
      <c r="EL73" s="87"/>
      <c r="EM73" s="87"/>
      <c r="EN73" s="87">
        <v>31</v>
      </c>
      <c r="EO73" s="87">
        <v>31</v>
      </c>
      <c r="EP73" s="87">
        <v>2</v>
      </c>
      <c r="EQ73" s="87">
        <v>1</v>
      </c>
      <c r="ER73" s="87">
        <v>-13</v>
      </c>
      <c r="ES73" s="87">
        <v>-13</v>
      </c>
    </row>
    <row r="74" spans="1:149" ht="15">
      <c r="A74" s="87" t="s">
        <v>869</v>
      </c>
      <c r="B74" s="87" t="s">
        <v>869</v>
      </c>
      <c r="C74" s="87" t="s">
        <v>304</v>
      </c>
      <c r="D74" s="87" t="s">
        <v>290</v>
      </c>
      <c r="E74" s="87"/>
      <c r="F74" s="87" t="s">
        <v>310</v>
      </c>
      <c r="G74" s="144">
        <v>43510.723391203705</v>
      </c>
      <c r="H74" s="87" t="s">
        <v>1580</v>
      </c>
      <c r="I74" s="87"/>
      <c r="J74" s="87"/>
      <c r="K74" s="87" t="s">
        <v>1604</v>
      </c>
      <c r="L74" s="87"/>
      <c r="M74" s="87" t="s">
        <v>1360</v>
      </c>
      <c r="N74" s="144">
        <v>43510.723391203705</v>
      </c>
      <c r="O74" s="87" t="s">
        <v>1629</v>
      </c>
      <c r="P74" s="87"/>
      <c r="Q74" s="87"/>
      <c r="R74" s="87" t="s">
        <v>869</v>
      </c>
      <c r="S74" s="87"/>
      <c r="T74" s="87" t="b">
        <v>0</v>
      </c>
      <c r="U74" s="87">
        <v>0</v>
      </c>
      <c r="V74" s="87"/>
      <c r="W74" s="87" t="b">
        <v>0</v>
      </c>
      <c r="X74" s="87" t="s">
        <v>914</v>
      </c>
      <c r="Y74" s="87"/>
      <c r="Z74" s="87"/>
      <c r="AA74" s="87" t="b">
        <v>0</v>
      </c>
      <c r="AB74" s="87">
        <v>0</v>
      </c>
      <c r="AC74" s="87"/>
      <c r="AD74" s="87" t="s">
        <v>930</v>
      </c>
      <c r="AE74" s="87" t="b">
        <v>0</v>
      </c>
      <c r="AF74" s="87" t="s">
        <v>869</v>
      </c>
      <c r="AG74" s="87" t="s">
        <v>1656</v>
      </c>
      <c r="AH74" s="87">
        <v>0</v>
      </c>
      <c r="AI74" s="87">
        <v>0</v>
      </c>
      <c r="AJ74" s="87" t="s">
        <v>1659</v>
      </c>
      <c r="AK74" s="87" t="s">
        <v>942</v>
      </c>
      <c r="AL74" s="87" t="s">
        <v>944</v>
      </c>
      <c r="AM74" s="87" t="s">
        <v>1662</v>
      </c>
      <c r="AN74" s="87" t="s">
        <v>1665</v>
      </c>
      <c r="AO74" s="87" t="s">
        <v>1668</v>
      </c>
      <c r="AP74" s="87" t="s">
        <v>959</v>
      </c>
      <c r="AQ74" s="87" t="s">
        <v>1671</v>
      </c>
      <c r="AR74" s="87">
        <v>1</v>
      </c>
      <c r="AS74" s="87">
        <v>4</v>
      </c>
      <c r="AT74" s="87">
        <v>4</v>
      </c>
      <c r="AU74" s="87"/>
      <c r="AV74" s="87"/>
      <c r="AW74" s="87"/>
      <c r="AX74" s="87"/>
      <c r="AY74" s="87"/>
      <c r="AZ74" s="87"/>
      <c r="BA74" s="87"/>
      <c r="BB74" s="87"/>
      <c r="BC74" s="87"/>
      <c r="BD74" s="87" t="s">
        <v>304</v>
      </c>
      <c r="BE74" s="87"/>
      <c r="BF74" s="87">
        <v>1</v>
      </c>
      <c r="BG74" s="87">
        <v>0</v>
      </c>
      <c r="BH74" s="87">
        <v>0</v>
      </c>
      <c r="BI74" s="87">
        <v>0.007463</v>
      </c>
      <c r="BJ74" s="87">
        <v>0.018647</v>
      </c>
      <c r="BK74" s="87">
        <v>0.460654</v>
      </c>
      <c r="BL74" s="87">
        <v>0</v>
      </c>
      <c r="BM74" s="87">
        <v>0</v>
      </c>
      <c r="BN74" s="87" t="s">
        <v>1048</v>
      </c>
      <c r="BO74" s="87">
        <v>355</v>
      </c>
      <c r="BP74" s="87">
        <v>258</v>
      </c>
      <c r="BQ74" s="87">
        <v>4063</v>
      </c>
      <c r="BR74" s="87">
        <v>2987</v>
      </c>
      <c r="BS74" s="87"/>
      <c r="BT74" s="87" t="s">
        <v>1121</v>
      </c>
      <c r="BU74" s="87" t="s">
        <v>1181</v>
      </c>
      <c r="BV74" s="87" t="s">
        <v>1238</v>
      </c>
      <c r="BW74" s="87"/>
      <c r="BX74" s="144">
        <v>40893.04958333333</v>
      </c>
      <c r="BY74" s="87" t="s">
        <v>1296</v>
      </c>
      <c r="BZ74" s="87" t="b">
        <v>0</v>
      </c>
      <c r="CA74" s="87" t="b">
        <v>0</v>
      </c>
      <c r="CB74" s="87" t="b">
        <v>1</v>
      </c>
      <c r="CC74" s="87" t="s">
        <v>914</v>
      </c>
      <c r="CD74" s="87">
        <v>4</v>
      </c>
      <c r="CE74" s="87" t="s">
        <v>1321</v>
      </c>
      <c r="CF74" s="87" t="b">
        <v>0</v>
      </c>
      <c r="CG74" s="87" t="s">
        <v>66</v>
      </c>
      <c r="CH74" s="87">
        <v>4</v>
      </c>
      <c r="CI74" s="87"/>
      <c r="CJ74" s="87"/>
      <c r="CK74" s="87"/>
      <c r="CL74" s="87"/>
      <c r="CM74" s="87"/>
      <c r="CN74" s="87"/>
      <c r="CO74" s="87"/>
      <c r="CP74" s="87"/>
      <c r="CQ74" s="87"/>
      <c r="CR74" s="87"/>
      <c r="CS74" s="87"/>
      <c r="CT74" s="87"/>
      <c r="CU74" s="87"/>
      <c r="CV74" s="87" t="s">
        <v>290</v>
      </c>
      <c r="CW74" s="87"/>
      <c r="CX74" s="87">
        <v>1</v>
      </c>
      <c r="CY74" s="87">
        <v>0</v>
      </c>
      <c r="CZ74" s="87">
        <v>0</v>
      </c>
      <c r="DA74" s="87">
        <v>0.2</v>
      </c>
      <c r="DB74" s="87">
        <v>0</v>
      </c>
      <c r="DC74" s="87">
        <v>0.693689</v>
      </c>
      <c r="DD74" s="87">
        <v>0</v>
      </c>
      <c r="DE74" s="87">
        <v>0</v>
      </c>
      <c r="DF74" s="87" t="s">
        <v>1009</v>
      </c>
      <c r="DG74" s="87">
        <v>0</v>
      </c>
      <c r="DH74" s="87">
        <v>6256</v>
      </c>
      <c r="DI74" s="87">
        <v>0</v>
      </c>
      <c r="DJ74" s="87">
        <v>0</v>
      </c>
      <c r="DK74" s="87"/>
      <c r="DL74" s="87" t="s">
        <v>1085</v>
      </c>
      <c r="DM74" s="87" t="s">
        <v>1150</v>
      </c>
      <c r="DN74" s="87" t="s">
        <v>1210</v>
      </c>
      <c r="DO74" s="87"/>
      <c r="DP74" s="144">
        <v>39842.19207175926</v>
      </c>
      <c r="DQ74" s="87"/>
      <c r="DR74" s="87" t="b">
        <v>0</v>
      </c>
      <c r="DS74" s="87" t="b">
        <v>0</v>
      </c>
      <c r="DT74" s="87" t="b">
        <v>0</v>
      </c>
      <c r="DU74" s="87" t="s">
        <v>914</v>
      </c>
      <c r="DV74" s="87">
        <v>113</v>
      </c>
      <c r="DW74" s="87" t="s">
        <v>1312</v>
      </c>
      <c r="DX74" s="87" t="b">
        <v>0</v>
      </c>
      <c r="DY74" s="87" t="s">
        <v>65</v>
      </c>
      <c r="DZ74" s="87">
        <v>4</v>
      </c>
      <c r="EA74" s="87"/>
      <c r="EB74" s="87"/>
      <c r="EC74" s="87"/>
      <c r="ED74" s="87"/>
      <c r="EE74" s="87"/>
      <c r="EF74" s="87"/>
      <c r="EG74" s="87"/>
      <c r="EH74" s="87"/>
      <c r="EI74" s="87"/>
      <c r="EJ74" s="87"/>
      <c r="EK74" s="87"/>
      <c r="EL74" s="87"/>
      <c r="EM74" s="87"/>
      <c r="EN74" s="87">
        <v>32</v>
      </c>
      <c r="EO74" s="87">
        <v>32</v>
      </c>
      <c r="EP74" s="87">
        <v>1</v>
      </c>
      <c r="EQ74" s="87">
        <v>1</v>
      </c>
      <c r="ER74" s="87">
        <v>-12</v>
      </c>
      <c r="ES74" s="87">
        <v>-12</v>
      </c>
    </row>
    <row r="75" spans="1:149" ht="15">
      <c r="A75" s="87" t="s">
        <v>793</v>
      </c>
      <c r="B75" s="87" t="s">
        <v>869</v>
      </c>
      <c r="C75" s="87" t="s">
        <v>250</v>
      </c>
      <c r="D75" s="87" t="s">
        <v>304</v>
      </c>
      <c r="E75" s="87" t="s">
        <v>65</v>
      </c>
      <c r="F75" s="87" t="s">
        <v>311</v>
      </c>
      <c r="G75" s="144">
        <v>43510.894849537035</v>
      </c>
      <c r="H75" s="87" t="s">
        <v>378</v>
      </c>
      <c r="I75" s="87"/>
      <c r="J75" s="87"/>
      <c r="K75" s="87" t="s">
        <v>516</v>
      </c>
      <c r="L75" s="87"/>
      <c r="M75" s="87" t="s">
        <v>570</v>
      </c>
      <c r="N75" s="144">
        <v>43510.894849537035</v>
      </c>
      <c r="O75" s="87" t="s">
        <v>659</v>
      </c>
      <c r="P75" s="87"/>
      <c r="Q75" s="87"/>
      <c r="R75" s="87" t="s">
        <v>793</v>
      </c>
      <c r="S75" s="87" t="s">
        <v>869</v>
      </c>
      <c r="T75" s="87" t="b">
        <v>0</v>
      </c>
      <c r="U75" s="87">
        <v>0</v>
      </c>
      <c r="V75" s="87" t="s">
        <v>899</v>
      </c>
      <c r="W75" s="87" t="b">
        <v>0</v>
      </c>
      <c r="X75" s="87" t="s">
        <v>914</v>
      </c>
      <c r="Y75" s="87"/>
      <c r="Z75" s="87"/>
      <c r="AA75" s="87" t="b">
        <v>0</v>
      </c>
      <c r="AB75" s="87">
        <v>0</v>
      </c>
      <c r="AC75" s="87"/>
      <c r="AD75" s="87" t="s">
        <v>935</v>
      </c>
      <c r="AE75" s="87" t="b">
        <v>0</v>
      </c>
      <c r="AF75" s="87" t="s">
        <v>869</v>
      </c>
      <c r="AG75" s="87" t="s">
        <v>196</v>
      </c>
      <c r="AH75" s="87">
        <v>0</v>
      </c>
      <c r="AI75" s="87">
        <v>0</v>
      </c>
      <c r="AJ75" s="87"/>
      <c r="AK75" s="87"/>
      <c r="AL75" s="87"/>
      <c r="AM75" s="87"/>
      <c r="AN75" s="87"/>
      <c r="AO75" s="87"/>
      <c r="AP75" s="87"/>
      <c r="AQ75" s="87"/>
      <c r="AR75" s="87">
        <v>1</v>
      </c>
      <c r="AS75" s="87">
        <v>1</v>
      </c>
      <c r="AT75" s="87">
        <v>4</v>
      </c>
      <c r="AU75" s="87"/>
      <c r="AV75" s="87"/>
      <c r="AW75" s="87"/>
      <c r="AX75" s="87"/>
      <c r="AY75" s="87"/>
      <c r="AZ75" s="87"/>
      <c r="BA75" s="87"/>
      <c r="BB75" s="87"/>
      <c r="BC75" s="87"/>
      <c r="BD75" s="87" t="s">
        <v>250</v>
      </c>
      <c r="BE75" s="87"/>
      <c r="BF75" s="87">
        <v>19</v>
      </c>
      <c r="BG75" s="87">
        <v>32</v>
      </c>
      <c r="BH75" s="87">
        <v>2826</v>
      </c>
      <c r="BI75" s="87">
        <v>0.012821</v>
      </c>
      <c r="BJ75" s="87">
        <v>0.129145</v>
      </c>
      <c r="BK75" s="87">
        <v>13.522608</v>
      </c>
      <c r="BL75" s="87">
        <v>0.00634920634920635</v>
      </c>
      <c r="BM75" s="87">
        <v>0.361111111111111</v>
      </c>
      <c r="BN75" s="87" t="s">
        <v>1006</v>
      </c>
      <c r="BO75" s="87">
        <v>7670</v>
      </c>
      <c r="BP75" s="87">
        <v>11984</v>
      </c>
      <c r="BQ75" s="87">
        <v>18497</v>
      </c>
      <c r="BR75" s="87">
        <v>3074</v>
      </c>
      <c r="BS75" s="87"/>
      <c r="BT75" s="87" t="s">
        <v>1082</v>
      </c>
      <c r="BU75" s="87" t="s">
        <v>942</v>
      </c>
      <c r="BV75" s="87" t="s">
        <v>1207</v>
      </c>
      <c r="BW75" s="87"/>
      <c r="BX75" s="144">
        <v>40499.605729166666</v>
      </c>
      <c r="BY75" s="87"/>
      <c r="BZ75" s="87" t="b">
        <v>0</v>
      </c>
      <c r="CA75" s="87" t="b">
        <v>0</v>
      </c>
      <c r="CB75" s="87" t="b">
        <v>1</v>
      </c>
      <c r="CC75" s="87" t="s">
        <v>914</v>
      </c>
      <c r="CD75" s="87">
        <v>248</v>
      </c>
      <c r="CE75" s="87" t="s">
        <v>1312</v>
      </c>
      <c r="CF75" s="87" t="b">
        <v>0</v>
      </c>
      <c r="CG75" s="87" t="s">
        <v>66</v>
      </c>
      <c r="CH75" s="87">
        <v>1</v>
      </c>
      <c r="CI75" s="87"/>
      <c r="CJ75" s="87"/>
      <c r="CK75" s="87"/>
      <c r="CL75" s="87"/>
      <c r="CM75" s="87"/>
      <c r="CN75" s="87"/>
      <c r="CO75" s="87"/>
      <c r="CP75" s="87"/>
      <c r="CQ75" s="87"/>
      <c r="CR75" s="87"/>
      <c r="CS75" s="87"/>
      <c r="CT75" s="87"/>
      <c r="CU75" s="87"/>
      <c r="CV75" s="87" t="s">
        <v>304</v>
      </c>
      <c r="CW75" s="87"/>
      <c r="CX75" s="87">
        <v>1</v>
      </c>
      <c r="CY75" s="87">
        <v>0</v>
      </c>
      <c r="CZ75" s="87">
        <v>0</v>
      </c>
      <c r="DA75" s="87">
        <v>0.007463</v>
      </c>
      <c r="DB75" s="87">
        <v>0.018647</v>
      </c>
      <c r="DC75" s="87">
        <v>0.460654</v>
      </c>
      <c r="DD75" s="87">
        <v>0</v>
      </c>
      <c r="DE75" s="87">
        <v>0</v>
      </c>
      <c r="DF75" s="87" t="s">
        <v>1048</v>
      </c>
      <c r="DG75" s="87">
        <v>355</v>
      </c>
      <c r="DH75" s="87">
        <v>258</v>
      </c>
      <c r="DI75" s="87">
        <v>4063</v>
      </c>
      <c r="DJ75" s="87">
        <v>2987</v>
      </c>
      <c r="DK75" s="87"/>
      <c r="DL75" s="87" t="s">
        <v>1121</v>
      </c>
      <c r="DM75" s="87" t="s">
        <v>1181</v>
      </c>
      <c r="DN75" s="87" t="s">
        <v>1238</v>
      </c>
      <c r="DO75" s="87"/>
      <c r="DP75" s="144">
        <v>40893.04958333333</v>
      </c>
      <c r="DQ75" s="87" t="s">
        <v>1296</v>
      </c>
      <c r="DR75" s="87" t="b">
        <v>0</v>
      </c>
      <c r="DS75" s="87" t="b">
        <v>0</v>
      </c>
      <c r="DT75" s="87" t="b">
        <v>1</v>
      </c>
      <c r="DU75" s="87" t="s">
        <v>914</v>
      </c>
      <c r="DV75" s="87">
        <v>4</v>
      </c>
      <c r="DW75" s="87" t="s">
        <v>1321</v>
      </c>
      <c r="DX75" s="87" t="b">
        <v>0</v>
      </c>
      <c r="DY75" s="87" t="s">
        <v>66</v>
      </c>
      <c r="DZ75" s="87">
        <v>4</v>
      </c>
      <c r="EA75" s="87"/>
      <c r="EB75" s="87"/>
      <c r="EC75" s="87"/>
      <c r="ED75" s="87"/>
      <c r="EE75" s="87"/>
      <c r="EF75" s="87"/>
      <c r="EG75" s="87"/>
      <c r="EH75" s="87"/>
      <c r="EI75" s="87"/>
      <c r="EJ75" s="87"/>
      <c r="EK75" s="87"/>
      <c r="EL75" s="87"/>
      <c r="EM75" s="87"/>
      <c r="EN75" s="87">
        <v>32</v>
      </c>
      <c r="EO75" s="87">
        <v>32</v>
      </c>
      <c r="EP75" s="87">
        <v>2</v>
      </c>
      <c r="EQ75" s="87">
        <v>1</v>
      </c>
      <c r="ER75" s="87">
        <v>-12</v>
      </c>
      <c r="ES75" s="87">
        <v>-12</v>
      </c>
    </row>
    <row r="76" spans="1:149" ht="15">
      <c r="A76" s="87" t="s">
        <v>868</v>
      </c>
      <c r="B76" s="87" t="s">
        <v>868</v>
      </c>
      <c r="C76" s="87" t="s">
        <v>303</v>
      </c>
      <c r="D76" s="87" t="s">
        <v>303</v>
      </c>
      <c r="E76" s="87"/>
      <c r="F76" s="87" t="s">
        <v>196</v>
      </c>
      <c r="G76" s="144">
        <v>43509.23539351852</v>
      </c>
      <c r="H76" s="87" t="s">
        <v>1592</v>
      </c>
      <c r="I76" s="87"/>
      <c r="J76" s="87"/>
      <c r="K76" s="87" t="s">
        <v>515</v>
      </c>
      <c r="L76" s="87" t="s">
        <v>1614</v>
      </c>
      <c r="M76" s="87" t="s">
        <v>1614</v>
      </c>
      <c r="N76" s="144">
        <v>43509.23539351852</v>
      </c>
      <c r="O76" s="87" t="s">
        <v>1640</v>
      </c>
      <c r="P76" s="87"/>
      <c r="Q76" s="87"/>
      <c r="R76" s="87" t="s">
        <v>868</v>
      </c>
      <c r="S76" s="87"/>
      <c r="T76" s="87" t="b">
        <v>0</v>
      </c>
      <c r="U76" s="87">
        <v>29</v>
      </c>
      <c r="V76" s="87"/>
      <c r="W76" s="87" t="b">
        <v>0</v>
      </c>
      <c r="X76" s="87" t="s">
        <v>914</v>
      </c>
      <c r="Y76" s="87"/>
      <c r="Z76" s="87"/>
      <c r="AA76" s="87" t="b">
        <v>0</v>
      </c>
      <c r="AB76" s="87">
        <v>0</v>
      </c>
      <c r="AC76" s="87"/>
      <c r="AD76" s="87" t="s">
        <v>930</v>
      </c>
      <c r="AE76" s="87" t="b">
        <v>0</v>
      </c>
      <c r="AF76" s="87" t="s">
        <v>868</v>
      </c>
      <c r="AG76" s="87" t="s">
        <v>1656</v>
      </c>
      <c r="AH76" s="87">
        <v>0</v>
      </c>
      <c r="AI76" s="87">
        <v>0</v>
      </c>
      <c r="AJ76" s="87"/>
      <c r="AK76" s="87"/>
      <c r="AL76" s="87"/>
      <c r="AM76" s="87"/>
      <c r="AN76" s="87"/>
      <c r="AO76" s="87"/>
      <c r="AP76" s="87"/>
      <c r="AQ76" s="87"/>
      <c r="AR76" s="87">
        <v>1</v>
      </c>
      <c r="AS76" s="87">
        <v>1</v>
      </c>
      <c r="AT76" s="87">
        <v>1</v>
      </c>
      <c r="AU76" s="87"/>
      <c r="AV76" s="87"/>
      <c r="AW76" s="87"/>
      <c r="AX76" s="87"/>
      <c r="AY76" s="87"/>
      <c r="AZ76" s="87"/>
      <c r="BA76" s="87"/>
      <c r="BB76" s="87"/>
      <c r="BC76" s="87"/>
      <c r="BD76" s="87" t="s">
        <v>303</v>
      </c>
      <c r="BE76" s="87"/>
      <c r="BF76" s="87">
        <v>1</v>
      </c>
      <c r="BG76" s="87">
        <v>0</v>
      </c>
      <c r="BH76" s="87">
        <v>0</v>
      </c>
      <c r="BI76" s="87">
        <v>0.007463</v>
      </c>
      <c r="BJ76" s="87">
        <v>0.018647</v>
      </c>
      <c r="BK76" s="87">
        <v>0.460654</v>
      </c>
      <c r="BL76" s="87">
        <v>0</v>
      </c>
      <c r="BM76" s="87">
        <v>0</v>
      </c>
      <c r="BN76" s="87" t="s">
        <v>1047</v>
      </c>
      <c r="BO76" s="87">
        <v>2604</v>
      </c>
      <c r="BP76" s="87">
        <v>2563</v>
      </c>
      <c r="BQ76" s="87">
        <v>18258</v>
      </c>
      <c r="BR76" s="87">
        <v>31413</v>
      </c>
      <c r="BS76" s="87"/>
      <c r="BT76" s="87" t="s">
        <v>1120</v>
      </c>
      <c r="BU76" s="87" t="s">
        <v>1180</v>
      </c>
      <c r="BV76" s="87" t="s">
        <v>1237</v>
      </c>
      <c r="BW76" s="87"/>
      <c r="BX76" s="144">
        <v>39816.74002314815</v>
      </c>
      <c r="BY76" s="87" t="s">
        <v>1295</v>
      </c>
      <c r="BZ76" s="87" t="b">
        <v>0</v>
      </c>
      <c r="CA76" s="87" t="b">
        <v>0</v>
      </c>
      <c r="CB76" s="87" t="b">
        <v>1</v>
      </c>
      <c r="CC76" s="87" t="s">
        <v>914</v>
      </c>
      <c r="CD76" s="87">
        <v>76</v>
      </c>
      <c r="CE76" s="87" t="s">
        <v>1315</v>
      </c>
      <c r="CF76" s="87" t="b">
        <v>0</v>
      </c>
      <c r="CG76" s="87" t="s">
        <v>66</v>
      </c>
      <c r="CH76" s="87">
        <v>1</v>
      </c>
      <c r="CI76" s="87"/>
      <c r="CJ76" s="87"/>
      <c r="CK76" s="87"/>
      <c r="CL76" s="87"/>
      <c r="CM76" s="87"/>
      <c r="CN76" s="87"/>
      <c r="CO76" s="87"/>
      <c r="CP76" s="87"/>
      <c r="CQ76" s="87"/>
      <c r="CR76" s="87"/>
      <c r="CS76" s="87"/>
      <c r="CT76" s="87"/>
      <c r="CU76" s="87"/>
      <c r="CV76" s="87" t="s">
        <v>303</v>
      </c>
      <c r="CW76" s="87"/>
      <c r="CX76" s="87">
        <v>1</v>
      </c>
      <c r="CY76" s="87">
        <v>0</v>
      </c>
      <c r="CZ76" s="87">
        <v>0</v>
      </c>
      <c r="DA76" s="87">
        <v>0.007463</v>
      </c>
      <c r="DB76" s="87">
        <v>0.018647</v>
      </c>
      <c r="DC76" s="87">
        <v>0.460654</v>
      </c>
      <c r="DD76" s="87">
        <v>0</v>
      </c>
      <c r="DE76" s="87">
        <v>0</v>
      </c>
      <c r="DF76" s="87" t="s">
        <v>1047</v>
      </c>
      <c r="DG76" s="87">
        <v>2604</v>
      </c>
      <c r="DH76" s="87">
        <v>2563</v>
      </c>
      <c r="DI76" s="87">
        <v>18258</v>
      </c>
      <c r="DJ76" s="87">
        <v>31413</v>
      </c>
      <c r="DK76" s="87"/>
      <c r="DL76" s="87" t="s">
        <v>1120</v>
      </c>
      <c r="DM76" s="87" t="s">
        <v>1180</v>
      </c>
      <c r="DN76" s="87" t="s">
        <v>1237</v>
      </c>
      <c r="DO76" s="87"/>
      <c r="DP76" s="144">
        <v>39816.74002314815</v>
      </c>
      <c r="DQ76" s="87" t="s">
        <v>1295</v>
      </c>
      <c r="DR76" s="87" t="b">
        <v>0</v>
      </c>
      <c r="DS76" s="87" t="b">
        <v>0</v>
      </c>
      <c r="DT76" s="87" t="b">
        <v>1</v>
      </c>
      <c r="DU76" s="87" t="s">
        <v>914</v>
      </c>
      <c r="DV76" s="87">
        <v>76</v>
      </c>
      <c r="DW76" s="87" t="s">
        <v>1315</v>
      </c>
      <c r="DX76" s="87" t="b">
        <v>0</v>
      </c>
      <c r="DY76" s="87" t="s">
        <v>66</v>
      </c>
      <c r="DZ76" s="87">
        <v>1</v>
      </c>
      <c r="EA76" s="87"/>
      <c r="EB76" s="87"/>
      <c r="EC76" s="87"/>
      <c r="ED76" s="87"/>
      <c r="EE76" s="87"/>
      <c r="EF76" s="87"/>
      <c r="EG76" s="87"/>
      <c r="EH76" s="87"/>
      <c r="EI76" s="87"/>
      <c r="EJ76" s="87"/>
      <c r="EK76" s="87"/>
      <c r="EL76" s="87"/>
      <c r="EM76" s="87"/>
      <c r="EN76" s="87">
        <v>33</v>
      </c>
      <c r="EO76" s="87">
        <v>33</v>
      </c>
      <c r="EP76" s="87">
        <v>1</v>
      </c>
      <c r="EQ76" s="87">
        <v>1</v>
      </c>
      <c r="ER76" s="87">
        <v>-11</v>
      </c>
      <c r="ES76" s="87">
        <v>-11</v>
      </c>
    </row>
    <row r="77" spans="1:149" ht="15">
      <c r="A77" s="87" t="s">
        <v>792</v>
      </c>
      <c r="B77" s="87" t="s">
        <v>868</v>
      </c>
      <c r="C77" s="87" t="s">
        <v>250</v>
      </c>
      <c r="D77" s="87" t="s">
        <v>303</v>
      </c>
      <c r="E77" s="87" t="s">
        <v>65</v>
      </c>
      <c r="F77" s="87" t="s">
        <v>311</v>
      </c>
      <c r="G77" s="144">
        <v>43510.862858796296</v>
      </c>
      <c r="H77" s="87" t="s">
        <v>377</v>
      </c>
      <c r="I77" s="87"/>
      <c r="J77" s="87"/>
      <c r="K77" s="87"/>
      <c r="L77" s="87"/>
      <c r="M77" s="87" t="s">
        <v>570</v>
      </c>
      <c r="N77" s="144">
        <v>43510.862858796296</v>
      </c>
      <c r="O77" s="87" t="s">
        <v>658</v>
      </c>
      <c r="P77" s="87"/>
      <c r="Q77" s="87"/>
      <c r="R77" s="87" t="s">
        <v>792</v>
      </c>
      <c r="S77" s="87" t="s">
        <v>868</v>
      </c>
      <c r="T77" s="87" t="b">
        <v>0</v>
      </c>
      <c r="U77" s="87">
        <v>1</v>
      </c>
      <c r="V77" s="87" t="s">
        <v>898</v>
      </c>
      <c r="W77" s="87" t="b">
        <v>0</v>
      </c>
      <c r="X77" s="87" t="s">
        <v>914</v>
      </c>
      <c r="Y77" s="87"/>
      <c r="Z77" s="87"/>
      <c r="AA77" s="87" t="b">
        <v>0</v>
      </c>
      <c r="AB77" s="87">
        <v>0</v>
      </c>
      <c r="AC77" s="87"/>
      <c r="AD77" s="87" t="s">
        <v>935</v>
      </c>
      <c r="AE77" s="87" t="b">
        <v>0</v>
      </c>
      <c r="AF77" s="87" t="s">
        <v>868</v>
      </c>
      <c r="AG77" s="87" t="s">
        <v>196</v>
      </c>
      <c r="AH77" s="87">
        <v>0</v>
      </c>
      <c r="AI77" s="87">
        <v>0</v>
      </c>
      <c r="AJ77" s="87"/>
      <c r="AK77" s="87"/>
      <c r="AL77" s="87"/>
      <c r="AM77" s="87"/>
      <c r="AN77" s="87"/>
      <c r="AO77" s="87"/>
      <c r="AP77" s="87"/>
      <c r="AQ77" s="87"/>
      <c r="AR77" s="87">
        <v>1</v>
      </c>
      <c r="AS77" s="87">
        <v>1</v>
      </c>
      <c r="AT77" s="87">
        <v>1</v>
      </c>
      <c r="AU77" s="87"/>
      <c r="AV77" s="87"/>
      <c r="AW77" s="87"/>
      <c r="AX77" s="87"/>
      <c r="AY77" s="87"/>
      <c r="AZ77" s="87"/>
      <c r="BA77" s="87"/>
      <c r="BB77" s="87"/>
      <c r="BC77" s="87"/>
      <c r="BD77" s="87" t="s">
        <v>250</v>
      </c>
      <c r="BE77" s="87"/>
      <c r="BF77" s="87">
        <v>19</v>
      </c>
      <c r="BG77" s="87">
        <v>32</v>
      </c>
      <c r="BH77" s="87">
        <v>2826</v>
      </c>
      <c r="BI77" s="87">
        <v>0.012821</v>
      </c>
      <c r="BJ77" s="87">
        <v>0.129145</v>
      </c>
      <c r="BK77" s="87">
        <v>13.522608</v>
      </c>
      <c r="BL77" s="87">
        <v>0.00634920634920635</v>
      </c>
      <c r="BM77" s="87">
        <v>0.361111111111111</v>
      </c>
      <c r="BN77" s="87" t="s">
        <v>1006</v>
      </c>
      <c r="BO77" s="87">
        <v>7670</v>
      </c>
      <c r="BP77" s="87">
        <v>11984</v>
      </c>
      <c r="BQ77" s="87">
        <v>18497</v>
      </c>
      <c r="BR77" s="87">
        <v>3074</v>
      </c>
      <c r="BS77" s="87"/>
      <c r="BT77" s="87" t="s">
        <v>1082</v>
      </c>
      <c r="BU77" s="87" t="s">
        <v>942</v>
      </c>
      <c r="BV77" s="87" t="s">
        <v>1207</v>
      </c>
      <c r="BW77" s="87"/>
      <c r="BX77" s="144">
        <v>40499.605729166666</v>
      </c>
      <c r="BY77" s="87"/>
      <c r="BZ77" s="87" t="b">
        <v>0</v>
      </c>
      <c r="CA77" s="87" t="b">
        <v>0</v>
      </c>
      <c r="CB77" s="87" t="b">
        <v>1</v>
      </c>
      <c r="CC77" s="87" t="s">
        <v>914</v>
      </c>
      <c r="CD77" s="87">
        <v>248</v>
      </c>
      <c r="CE77" s="87" t="s">
        <v>1312</v>
      </c>
      <c r="CF77" s="87" t="b">
        <v>0</v>
      </c>
      <c r="CG77" s="87" t="s">
        <v>66</v>
      </c>
      <c r="CH77" s="87">
        <v>1</v>
      </c>
      <c r="CI77" s="87"/>
      <c r="CJ77" s="87"/>
      <c r="CK77" s="87"/>
      <c r="CL77" s="87"/>
      <c r="CM77" s="87"/>
      <c r="CN77" s="87"/>
      <c r="CO77" s="87"/>
      <c r="CP77" s="87"/>
      <c r="CQ77" s="87"/>
      <c r="CR77" s="87"/>
      <c r="CS77" s="87"/>
      <c r="CT77" s="87"/>
      <c r="CU77" s="87"/>
      <c r="CV77" s="87" t="s">
        <v>303</v>
      </c>
      <c r="CW77" s="87"/>
      <c r="CX77" s="87">
        <v>1</v>
      </c>
      <c r="CY77" s="87">
        <v>0</v>
      </c>
      <c r="CZ77" s="87">
        <v>0</v>
      </c>
      <c r="DA77" s="87">
        <v>0.007463</v>
      </c>
      <c r="DB77" s="87">
        <v>0.018647</v>
      </c>
      <c r="DC77" s="87">
        <v>0.460654</v>
      </c>
      <c r="DD77" s="87">
        <v>0</v>
      </c>
      <c r="DE77" s="87">
        <v>0</v>
      </c>
      <c r="DF77" s="87" t="s">
        <v>1047</v>
      </c>
      <c r="DG77" s="87">
        <v>2604</v>
      </c>
      <c r="DH77" s="87">
        <v>2563</v>
      </c>
      <c r="DI77" s="87">
        <v>18258</v>
      </c>
      <c r="DJ77" s="87">
        <v>31413</v>
      </c>
      <c r="DK77" s="87"/>
      <c r="DL77" s="87" t="s">
        <v>1120</v>
      </c>
      <c r="DM77" s="87" t="s">
        <v>1180</v>
      </c>
      <c r="DN77" s="87" t="s">
        <v>1237</v>
      </c>
      <c r="DO77" s="87"/>
      <c r="DP77" s="144">
        <v>39816.74002314815</v>
      </c>
      <c r="DQ77" s="87" t="s">
        <v>1295</v>
      </c>
      <c r="DR77" s="87" t="b">
        <v>0</v>
      </c>
      <c r="DS77" s="87" t="b">
        <v>0</v>
      </c>
      <c r="DT77" s="87" t="b">
        <v>1</v>
      </c>
      <c r="DU77" s="87" t="s">
        <v>914</v>
      </c>
      <c r="DV77" s="87">
        <v>76</v>
      </c>
      <c r="DW77" s="87" t="s">
        <v>1315</v>
      </c>
      <c r="DX77" s="87" t="b">
        <v>0</v>
      </c>
      <c r="DY77" s="87" t="s">
        <v>66</v>
      </c>
      <c r="DZ77" s="87">
        <v>1</v>
      </c>
      <c r="EA77" s="87"/>
      <c r="EB77" s="87"/>
      <c r="EC77" s="87"/>
      <c r="ED77" s="87"/>
      <c r="EE77" s="87"/>
      <c r="EF77" s="87"/>
      <c r="EG77" s="87"/>
      <c r="EH77" s="87"/>
      <c r="EI77" s="87"/>
      <c r="EJ77" s="87"/>
      <c r="EK77" s="87"/>
      <c r="EL77" s="87"/>
      <c r="EM77" s="87"/>
      <c r="EN77" s="87">
        <v>33</v>
      </c>
      <c r="EO77" s="87">
        <v>33</v>
      </c>
      <c r="EP77" s="87">
        <v>2</v>
      </c>
      <c r="EQ77" s="87">
        <v>1</v>
      </c>
      <c r="ER77" s="87">
        <v>-11</v>
      </c>
      <c r="ES77" s="87">
        <v>-11</v>
      </c>
    </row>
    <row r="78" spans="1:149" ht="15">
      <c r="A78" s="87" t="s">
        <v>820</v>
      </c>
      <c r="B78" s="87" t="s">
        <v>819</v>
      </c>
      <c r="C78" s="87" t="s">
        <v>250</v>
      </c>
      <c r="D78" s="87" t="s">
        <v>266</v>
      </c>
      <c r="E78" s="87" t="s">
        <v>65</v>
      </c>
      <c r="F78" s="87" t="s">
        <v>312</v>
      </c>
      <c r="G78" s="144">
        <v>43515.611226851855</v>
      </c>
      <c r="H78" s="87" t="s">
        <v>403</v>
      </c>
      <c r="I78" s="87"/>
      <c r="J78" s="87"/>
      <c r="K78" s="87" t="s">
        <v>520</v>
      </c>
      <c r="L78" s="87" t="s">
        <v>547</v>
      </c>
      <c r="M78" s="87" t="s">
        <v>547</v>
      </c>
      <c r="N78" s="144">
        <v>43515.611226851855</v>
      </c>
      <c r="O78" s="87" t="s">
        <v>686</v>
      </c>
      <c r="P78" s="87"/>
      <c r="Q78" s="87"/>
      <c r="R78" s="87" t="s">
        <v>820</v>
      </c>
      <c r="S78" s="87"/>
      <c r="T78" s="87" t="b">
        <v>0</v>
      </c>
      <c r="U78" s="87">
        <v>0</v>
      </c>
      <c r="V78" s="87"/>
      <c r="W78" s="87" t="b">
        <v>0</v>
      </c>
      <c r="X78" s="87" t="s">
        <v>915</v>
      </c>
      <c r="Y78" s="87"/>
      <c r="Z78" s="87"/>
      <c r="AA78" s="87" t="b">
        <v>0</v>
      </c>
      <c r="AB78" s="87">
        <v>2</v>
      </c>
      <c r="AC78" s="87" t="s">
        <v>819</v>
      </c>
      <c r="AD78" s="87" t="s">
        <v>928</v>
      </c>
      <c r="AE78" s="87" t="b">
        <v>0</v>
      </c>
      <c r="AF78" s="87" t="s">
        <v>819</v>
      </c>
      <c r="AG78" s="87" t="s">
        <v>196</v>
      </c>
      <c r="AH78" s="87">
        <v>0</v>
      </c>
      <c r="AI78" s="87">
        <v>0</v>
      </c>
      <c r="AJ78" s="87"/>
      <c r="AK78" s="87"/>
      <c r="AL78" s="87"/>
      <c r="AM78" s="87"/>
      <c r="AN78" s="87"/>
      <c r="AO78" s="87"/>
      <c r="AP78" s="87"/>
      <c r="AQ78" s="87"/>
      <c r="AR78" s="87">
        <v>1</v>
      </c>
      <c r="AS78" s="87">
        <v>1</v>
      </c>
      <c r="AT78" s="87">
        <v>1</v>
      </c>
      <c r="AU78" s="87"/>
      <c r="AV78" s="87"/>
      <c r="AW78" s="87"/>
      <c r="AX78" s="87"/>
      <c r="AY78" s="87"/>
      <c r="AZ78" s="87"/>
      <c r="BA78" s="87"/>
      <c r="BB78" s="87"/>
      <c r="BC78" s="87"/>
      <c r="BD78" s="87" t="s">
        <v>250</v>
      </c>
      <c r="BE78" s="87"/>
      <c r="BF78" s="87">
        <v>19</v>
      </c>
      <c r="BG78" s="87">
        <v>32</v>
      </c>
      <c r="BH78" s="87">
        <v>2826</v>
      </c>
      <c r="BI78" s="87">
        <v>0.012821</v>
      </c>
      <c r="BJ78" s="87">
        <v>0.129145</v>
      </c>
      <c r="BK78" s="87">
        <v>13.522608</v>
      </c>
      <c r="BL78" s="87">
        <v>0.00634920634920635</v>
      </c>
      <c r="BM78" s="87">
        <v>0.361111111111111</v>
      </c>
      <c r="BN78" s="87" t="s">
        <v>1006</v>
      </c>
      <c r="BO78" s="87">
        <v>7670</v>
      </c>
      <c r="BP78" s="87">
        <v>11984</v>
      </c>
      <c r="BQ78" s="87">
        <v>18497</v>
      </c>
      <c r="BR78" s="87">
        <v>3074</v>
      </c>
      <c r="BS78" s="87"/>
      <c r="BT78" s="87" t="s">
        <v>1082</v>
      </c>
      <c r="BU78" s="87" t="s">
        <v>942</v>
      </c>
      <c r="BV78" s="87" t="s">
        <v>1207</v>
      </c>
      <c r="BW78" s="87"/>
      <c r="BX78" s="144">
        <v>40499.605729166666</v>
      </c>
      <c r="BY78" s="87"/>
      <c r="BZ78" s="87" t="b">
        <v>0</v>
      </c>
      <c r="CA78" s="87" t="b">
        <v>0</v>
      </c>
      <c r="CB78" s="87" t="b">
        <v>1</v>
      </c>
      <c r="CC78" s="87" t="s">
        <v>914</v>
      </c>
      <c r="CD78" s="87">
        <v>248</v>
      </c>
      <c r="CE78" s="87" t="s">
        <v>1312</v>
      </c>
      <c r="CF78" s="87" t="b">
        <v>0</v>
      </c>
      <c r="CG78" s="87" t="s">
        <v>66</v>
      </c>
      <c r="CH78" s="87">
        <v>1</v>
      </c>
      <c r="CI78" s="87"/>
      <c r="CJ78" s="87"/>
      <c r="CK78" s="87"/>
      <c r="CL78" s="87"/>
      <c r="CM78" s="87"/>
      <c r="CN78" s="87"/>
      <c r="CO78" s="87"/>
      <c r="CP78" s="87"/>
      <c r="CQ78" s="87"/>
      <c r="CR78" s="87"/>
      <c r="CS78" s="87"/>
      <c r="CT78" s="87"/>
      <c r="CU78" s="87"/>
      <c r="CV78" s="87" t="s">
        <v>266</v>
      </c>
      <c r="CW78" s="87"/>
      <c r="CX78" s="87">
        <v>3</v>
      </c>
      <c r="CY78" s="87">
        <v>1</v>
      </c>
      <c r="CZ78" s="87">
        <v>0</v>
      </c>
      <c r="DA78" s="87">
        <v>0.007519</v>
      </c>
      <c r="DB78" s="87">
        <v>0.026217</v>
      </c>
      <c r="DC78" s="87">
        <v>1.063046</v>
      </c>
      <c r="DD78" s="87">
        <v>1</v>
      </c>
      <c r="DE78" s="87">
        <v>0</v>
      </c>
      <c r="DF78" s="87" t="s">
        <v>1046</v>
      </c>
      <c r="DG78" s="87">
        <v>1903</v>
      </c>
      <c r="DH78" s="87">
        <v>5243</v>
      </c>
      <c r="DI78" s="87">
        <v>31764</v>
      </c>
      <c r="DJ78" s="87">
        <v>11748</v>
      </c>
      <c r="DK78" s="87"/>
      <c r="DL78" s="87" t="s">
        <v>1119</v>
      </c>
      <c r="DM78" s="87" t="s">
        <v>1179</v>
      </c>
      <c r="DN78" s="87" t="s">
        <v>1236</v>
      </c>
      <c r="DO78" s="87"/>
      <c r="DP78" s="144">
        <v>39893.47016203704</v>
      </c>
      <c r="DQ78" s="87" t="s">
        <v>1294</v>
      </c>
      <c r="DR78" s="87" t="b">
        <v>0</v>
      </c>
      <c r="DS78" s="87" t="b">
        <v>0</v>
      </c>
      <c r="DT78" s="87" t="b">
        <v>1</v>
      </c>
      <c r="DU78" s="87" t="s">
        <v>914</v>
      </c>
      <c r="DV78" s="87">
        <v>212</v>
      </c>
      <c r="DW78" s="87" t="s">
        <v>1320</v>
      </c>
      <c r="DX78" s="87" t="b">
        <v>0</v>
      </c>
      <c r="DY78" s="87" t="s">
        <v>66</v>
      </c>
      <c r="DZ78" s="87">
        <v>1</v>
      </c>
      <c r="EA78" s="87"/>
      <c r="EB78" s="87"/>
      <c r="EC78" s="87"/>
      <c r="ED78" s="87"/>
      <c r="EE78" s="87"/>
      <c r="EF78" s="87"/>
      <c r="EG78" s="87"/>
      <c r="EH78" s="87"/>
      <c r="EI78" s="87"/>
      <c r="EJ78" s="87"/>
      <c r="EK78" s="87"/>
      <c r="EL78" s="87"/>
      <c r="EM78" s="87"/>
      <c r="EN78" s="87">
        <v>34</v>
      </c>
      <c r="EO78" s="87">
        <v>34</v>
      </c>
      <c r="EP78" s="87">
        <v>2</v>
      </c>
      <c r="EQ78" s="87">
        <v>1</v>
      </c>
      <c r="ER78" s="87">
        <v>-10</v>
      </c>
      <c r="ES78" s="87">
        <v>-10</v>
      </c>
    </row>
    <row r="79" spans="1:149" ht="15">
      <c r="A79" s="87" t="s">
        <v>790</v>
      </c>
      <c r="B79" s="87" t="s">
        <v>786</v>
      </c>
      <c r="C79" s="87" t="s">
        <v>250</v>
      </c>
      <c r="D79" s="87" t="s">
        <v>266</v>
      </c>
      <c r="E79" s="87" t="s">
        <v>65</v>
      </c>
      <c r="F79" s="87" t="s">
        <v>310</v>
      </c>
      <c r="G79" s="144">
        <v>43508.858877314815</v>
      </c>
      <c r="H79" s="87" t="s">
        <v>376</v>
      </c>
      <c r="I79" s="87"/>
      <c r="J79" s="87"/>
      <c r="K79" s="87"/>
      <c r="L79" s="87"/>
      <c r="M79" s="87" t="s">
        <v>570</v>
      </c>
      <c r="N79" s="144">
        <v>43508.858877314815</v>
      </c>
      <c r="O79" s="87" t="s">
        <v>656</v>
      </c>
      <c r="P79" s="87"/>
      <c r="Q79" s="87"/>
      <c r="R79" s="87" t="s">
        <v>790</v>
      </c>
      <c r="S79" s="87" t="s">
        <v>786</v>
      </c>
      <c r="T79" s="87" t="b">
        <v>0</v>
      </c>
      <c r="U79" s="87">
        <v>3</v>
      </c>
      <c r="V79" s="87" t="s">
        <v>897</v>
      </c>
      <c r="W79" s="87" t="b">
        <v>0</v>
      </c>
      <c r="X79" s="87" t="s">
        <v>914</v>
      </c>
      <c r="Y79" s="87"/>
      <c r="Z79" s="87"/>
      <c r="AA79" s="87" t="b">
        <v>0</v>
      </c>
      <c r="AB79" s="87">
        <v>0</v>
      </c>
      <c r="AC79" s="87"/>
      <c r="AD79" s="87" t="s">
        <v>930</v>
      </c>
      <c r="AE79" s="87" t="b">
        <v>0</v>
      </c>
      <c r="AF79" s="87" t="s">
        <v>786</v>
      </c>
      <c r="AG79" s="87" t="s">
        <v>196</v>
      </c>
      <c r="AH79" s="87">
        <v>0</v>
      </c>
      <c r="AI79" s="87">
        <v>0</v>
      </c>
      <c r="AJ79" s="87"/>
      <c r="AK79" s="87"/>
      <c r="AL79" s="87"/>
      <c r="AM79" s="87"/>
      <c r="AN79" s="87"/>
      <c r="AO79" s="87"/>
      <c r="AP79" s="87"/>
      <c r="AQ79" s="87"/>
      <c r="AR79" s="87">
        <v>9</v>
      </c>
      <c r="AS79" s="87">
        <v>1</v>
      </c>
      <c r="AT79" s="87">
        <v>1</v>
      </c>
      <c r="AU79" s="87"/>
      <c r="AV79" s="87"/>
      <c r="AW79" s="87"/>
      <c r="AX79" s="87"/>
      <c r="AY79" s="87"/>
      <c r="AZ79" s="87"/>
      <c r="BA79" s="87"/>
      <c r="BB79" s="87"/>
      <c r="BC79" s="87"/>
      <c r="BD79" s="87" t="s">
        <v>250</v>
      </c>
      <c r="BE79" s="87"/>
      <c r="BF79" s="87">
        <v>19</v>
      </c>
      <c r="BG79" s="87">
        <v>32</v>
      </c>
      <c r="BH79" s="87">
        <v>2826</v>
      </c>
      <c r="BI79" s="87">
        <v>0.012821</v>
      </c>
      <c r="BJ79" s="87">
        <v>0.129145</v>
      </c>
      <c r="BK79" s="87">
        <v>13.522608</v>
      </c>
      <c r="BL79" s="87">
        <v>0.00634920634920635</v>
      </c>
      <c r="BM79" s="87">
        <v>0.361111111111111</v>
      </c>
      <c r="BN79" s="87" t="s">
        <v>1006</v>
      </c>
      <c r="BO79" s="87">
        <v>7670</v>
      </c>
      <c r="BP79" s="87">
        <v>11984</v>
      </c>
      <c r="BQ79" s="87">
        <v>18497</v>
      </c>
      <c r="BR79" s="87">
        <v>3074</v>
      </c>
      <c r="BS79" s="87"/>
      <c r="BT79" s="87" t="s">
        <v>1082</v>
      </c>
      <c r="BU79" s="87" t="s">
        <v>942</v>
      </c>
      <c r="BV79" s="87" t="s">
        <v>1207</v>
      </c>
      <c r="BW79" s="87"/>
      <c r="BX79" s="144">
        <v>40499.605729166666</v>
      </c>
      <c r="BY79" s="87"/>
      <c r="BZ79" s="87" t="b">
        <v>0</v>
      </c>
      <c r="CA79" s="87" t="b">
        <v>0</v>
      </c>
      <c r="CB79" s="87" t="b">
        <v>1</v>
      </c>
      <c r="CC79" s="87" t="s">
        <v>914</v>
      </c>
      <c r="CD79" s="87">
        <v>248</v>
      </c>
      <c r="CE79" s="87" t="s">
        <v>1312</v>
      </c>
      <c r="CF79" s="87" t="b">
        <v>0</v>
      </c>
      <c r="CG79" s="87" t="s">
        <v>66</v>
      </c>
      <c r="CH79" s="87">
        <v>1</v>
      </c>
      <c r="CI79" s="87"/>
      <c r="CJ79" s="87"/>
      <c r="CK79" s="87"/>
      <c r="CL79" s="87"/>
      <c r="CM79" s="87"/>
      <c r="CN79" s="87"/>
      <c r="CO79" s="87"/>
      <c r="CP79" s="87"/>
      <c r="CQ79" s="87"/>
      <c r="CR79" s="87"/>
      <c r="CS79" s="87"/>
      <c r="CT79" s="87"/>
      <c r="CU79" s="87"/>
      <c r="CV79" s="87" t="s">
        <v>266</v>
      </c>
      <c r="CW79" s="87"/>
      <c r="CX79" s="87">
        <v>3</v>
      </c>
      <c r="CY79" s="87">
        <v>1</v>
      </c>
      <c r="CZ79" s="87">
        <v>0</v>
      </c>
      <c r="DA79" s="87">
        <v>0.007519</v>
      </c>
      <c r="DB79" s="87">
        <v>0.026217</v>
      </c>
      <c r="DC79" s="87">
        <v>1.063046</v>
      </c>
      <c r="DD79" s="87">
        <v>1</v>
      </c>
      <c r="DE79" s="87">
        <v>0</v>
      </c>
      <c r="DF79" s="87" t="s">
        <v>1046</v>
      </c>
      <c r="DG79" s="87">
        <v>1903</v>
      </c>
      <c r="DH79" s="87">
        <v>5243</v>
      </c>
      <c r="DI79" s="87">
        <v>31764</v>
      </c>
      <c r="DJ79" s="87">
        <v>11748</v>
      </c>
      <c r="DK79" s="87"/>
      <c r="DL79" s="87" t="s">
        <v>1119</v>
      </c>
      <c r="DM79" s="87" t="s">
        <v>1179</v>
      </c>
      <c r="DN79" s="87" t="s">
        <v>1236</v>
      </c>
      <c r="DO79" s="87"/>
      <c r="DP79" s="144">
        <v>39893.47016203704</v>
      </c>
      <c r="DQ79" s="87" t="s">
        <v>1294</v>
      </c>
      <c r="DR79" s="87" t="b">
        <v>0</v>
      </c>
      <c r="DS79" s="87" t="b">
        <v>0</v>
      </c>
      <c r="DT79" s="87" t="b">
        <v>1</v>
      </c>
      <c r="DU79" s="87" t="s">
        <v>914</v>
      </c>
      <c r="DV79" s="87">
        <v>212</v>
      </c>
      <c r="DW79" s="87" t="s">
        <v>1320</v>
      </c>
      <c r="DX79" s="87" t="b">
        <v>0</v>
      </c>
      <c r="DY79" s="87" t="s">
        <v>66</v>
      </c>
      <c r="DZ79" s="87">
        <v>1</v>
      </c>
      <c r="EA79" s="87"/>
      <c r="EB79" s="87"/>
      <c r="EC79" s="87"/>
      <c r="ED79" s="87"/>
      <c r="EE79" s="87"/>
      <c r="EF79" s="87"/>
      <c r="EG79" s="87"/>
      <c r="EH79" s="87"/>
      <c r="EI79" s="87"/>
      <c r="EJ79" s="87"/>
      <c r="EK79" s="87"/>
      <c r="EL79" s="87"/>
      <c r="EM79" s="87"/>
      <c r="EN79" s="87">
        <v>35</v>
      </c>
      <c r="EO79" s="87">
        <v>35</v>
      </c>
      <c r="EP79" s="87">
        <v>4</v>
      </c>
      <c r="EQ79" s="87">
        <v>3</v>
      </c>
      <c r="ER79" s="87">
        <v>-9</v>
      </c>
      <c r="ES79" s="87">
        <v>-9</v>
      </c>
    </row>
    <row r="80" spans="1:149" ht="15">
      <c r="A80" s="87" t="s">
        <v>789</v>
      </c>
      <c r="B80" s="87" t="s">
        <v>867</v>
      </c>
      <c r="C80" s="87" t="s">
        <v>250</v>
      </c>
      <c r="D80" s="87" t="s">
        <v>266</v>
      </c>
      <c r="E80" s="87" t="s">
        <v>65</v>
      </c>
      <c r="F80" s="87" t="s">
        <v>310</v>
      </c>
      <c r="G80" s="144">
        <v>43508.8512962963</v>
      </c>
      <c r="H80" s="87" t="s">
        <v>375</v>
      </c>
      <c r="I80" s="87"/>
      <c r="J80" s="87"/>
      <c r="K80" s="87" t="s">
        <v>505</v>
      </c>
      <c r="L80" s="87"/>
      <c r="M80" s="87" t="s">
        <v>570</v>
      </c>
      <c r="N80" s="144">
        <v>43508.8512962963</v>
      </c>
      <c r="O80" s="87" t="s">
        <v>655</v>
      </c>
      <c r="P80" s="87"/>
      <c r="Q80" s="87"/>
      <c r="R80" s="87" t="s">
        <v>789</v>
      </c>
      <c r="S80" s="87" t="s">
        <v>867</v>
      </c>
      <c r="T80" s="87" t="b">
        <v>0</v>
      </c>
      <c r="U80" s="87">
        <v>4</v>
      </c>
      <c r="V80" s="87" t="s">
        <v>897</v>
      </c>
      <c r="W80" s="87" t="b">
        <v>0</v>
      </c>
      <c r="X80" s="87" t="s">
        <v>914</v>
      </c>
      <c r="Y80" s="87"/>
      <c r="Z80" s="87"/>
      <c r="AA80" s="87" t="b">
        <v>0</v>
      </c>
      <c r="AB80" s="87">
        <v>0</v>
      </c>
      <c r="AC80" s="87"/>
      <c r="AD80" s="87" t="s">
        <v>930</v>
      </c>
      <c r="AE80" s="87" t="b">
        <v>0</v>
      </c>
      <c r="AF80" s="87" t="s">
        <v>867</v>
      </c>
      <c r="AG80" s="87" t="s">
        <v>196</v>
      </c>
      <c r="AH80" s="87">
        <v>0</v>
      </c>
      <c r="AI80" s="87">
        <v>0</v>
      </c>
      <c r="AJ80" s="87"/>
      <c r="AK80" s="87"/>
      <c r="AL80" s="87"/>
      <c r="AM80" s="87"/>
      <c r="AN80" s="87"/>
      <c r="AO80" s="87"/>
      <c r="AP80" s="87"/>
      <c r="AQ80" s="87"/>
      <c r="AR80" s="87">
        <v>9</v>
      </c>
      <c r="AS80" s="87">
        <v>1</v>
      </c>
      <c r="AT80" s="87">
        <v>1</v>
      </c>
      <c r="AU80" s="87"/>
      <c r="AV80" s="87"/>
      <c r="AW80" s="87"/>
      <c r="AX80" s="87"/>
      <c r="AY80" s="87"/>
      <c r="AZ80" s="87"/>
      <c r="BA80" s="87"/>
      <c r="BB80" s="87"/>
      <c r="BC80" s="87"/>
      <c r="BD80" s="87" t="s">
        <v>250</v>
      </c>
      <c r="BE80" s="87"/>
      <c r="BF80" s="87">
        <v>19</v>
      </c>
      <c r="BG80" s="87">
        <v>32</v>
      </c>
      <c r="BH80" s="87">
        <v>2826</v>
      </c>
      <c r="BI80" s="87">
        <v>0.012821</v>
      </c>
      <c r="BJ80" s="87">
        <v>0.129145</v>
      </c>
      <c r="BK80" s="87">
        <v>13.522608</v>
      </c>
      <c r="BL80" s="87">
        <v>0.00634920634920635</v>
      </c>
      <c r="BM80" s="87">
        <v>0.361111111111111</v>
      </c>
      <c r="BN80" s="87" t="s">
        <v>1006</v>
      </c>
      <c r="BO80" s="87">
        <v>7670</v>
      </c>
      <c r="BP80" s="87">
        <v>11984</v>
      </c>
      <c r="BQ80" s="87">
        <v>18497</v>
      </c>
      <c r="BR80" s="87">
        <v>3074</v>
      </c>
      <c r="BS80" s="87"/>
      <c r="BT80" s="87" t="s">
        <v>1082</v>
      </c>
      <c r="BU80" s="87" t="s">
        <v>942</v>
      </c>
      <c r="BV80" s="87" t="s">
        <v>1207</v>
      </c>
      <c r="BW80" s="87"/>
      <c r="BX80" s="144">
        <v>40499.605729166666</v>
      </c>
      <c r="BY80" s="87"/>
      <c r="BZ80" s="87" t="b">
        <v>0</v>
      </c>
      <c r="CA80" s="87" t="b">
        <v>0</v>
      </c>
      <c r="CB80" s="87" t="b">
        <v>1</v>
      </c>
      <c r="CC80" s="87" t="s">
        <v>914</v>
      </c>
      <c r="CD80" s="87">
        <v>248</v>
      </c>
      <c r="CE80" s="87" t="s">
        <v>1312</v>
      </c>
      <c r="CF80" s="87" t="b">
        <v>0</v>
      </c>
      <c r="CG80" s="87" t="s">
        <v>66</v>
      </c>
      <c r="CH80" s="87">
        <v>1</v>
      </c>
      <c r="CI80" s="87"/>
      <c r="CJ80" s="87"/>
      <c r="CK80" s="87"/>
      <c r="CL80" s="87"/>
      <c r="CM80" s="87"/>
      <c r="CN80" s="87"/>
      <c r="CO80" s="87"/>
      <c r="CP80" s="87"/>
      <c r="CQ80" s="87"/>
      <c r="CR80" s="87"/>
      <c r="CS80" s="87"/>
      <c r="CT80" s="87"/>
      <c r="CU80" s="87"/>
      <c r="CV80" s="87" t="s">
        <v>266</v>
      </c>
      <c r="CW80" s="87"/>
      <c r="CX80" s="87">
        <v>3</v>
      </c>
      <c r="CY80" s="87">
        <v>1</v>
      </c>
      <c r="CZ80" s="87">
        <v>0</v>
      </c>
      <c r="DA80" s="87">
        <v>0.007519</v>
      </c>
      <c r="DB80" s="87">
        <v>0.026217</v>
      </c>
      <c r="DC80" s="87">
        <v>1.063046</v>
      </c>
      <c r="DD80" s="87">
        <v>1</v>
      </c>
      <c r="DE80" s="87">
        <v>0</v>
      </c>
      <c r="DF80" s="87" t="s">
        <v>1046</v>
      </c>
      <c r="DG80" s="87">
        <v>1903</v>
      </c>
      <c r="DH80" s="87">
        <v>5243</v>
      </c>
      <c r="DI80" s="87">
        <v>31764</v>
      </c>
      <c r="DJ80" s="87">
        <v>11748</v>
      </c>
      <c r="DK80" s="87"/>
      <c r="DL80" s="87" t="s">
        <v>1119</v>
      </c>
      <c r="DM80" s="87" t="s">
        <v>1179</v>
      </c>
      <c r="DN80" s="87" t="s">
        <v>1236</v>
      </c>
      <c r="DO80" s="87"/>
      <c r="DP80" s="144">
        <v>39893.47016203704</v>
      </c>
      <c r="DQ80" s="87" t="s">
        <v>1294</v>
      </c>
      <c r="DR80" s="87" t="b">
        <v>0</v>
      </c>
      <c r="DS80" s="87" t="b">
        <v>0</v>
      </c>
      <c r="DT80" s="87" t="b">
        <v>1</v>
      </c>
      <c r="DU80" s="87" t="s">
        <v>914</v>
      </c>
      <c r="DV80" s="87">
        <v>212</v>
      </c>
      <c r="DW80" s="87" t="s">
        <v>1320</v>
      </c>
      <c r="DX80" s="87" t="b">
        <v>0</v>
      </c>
      <c r="DY80" s="87" t="s">
        <v>66</v>
      </c>
      <c r="DZ80" s="87">
        <v>1</v>
      </c>
      <c r="EA80" s="87"/>
      <c r="EB80" s="87"/>
      <c r="EC80" s="87"/>
      <c r="ED80" s="87"/>
      <c r="EE80" s="87"/>
      <c r="EF80" s="87"/>
      <c r="EG80" s="87"/>
      <c r="EH80" s="87"/>
      <c r="EI80" s="87"/>
      <c r="EJ80" s="87"/>
      <c r="EK80" s="87"/>
      <c r="EL80" s="87"/>
      <c r="EM80" s="87"/>
      <c r="EN80" s="87">
        <v>35</v>
      </c>
      <c r="EO80" s="87">
        <v>35</v>
      </c>
      <c r="EP80" s="87">
        <v>2</v>
      </c>
      <c r="EQ80" s="87">
        <v>1</v>
      </c>
      <c r="ER80" s="87">
        <v>-9</v>
      </c>
      <c r="ES80" s="87">
        <v>-9</v>
      </c>
    </row>
    <row r="81" spans="1:149" ht="15">
      <c r="A81" s="87" t="s">
        <v>788</v>
      </c>
      <c r="B81" s="87" t="s">
        <v>788</v>
      </c>
      <c r="C81" s="87" t="s">
        <v>250</v>
      </c>
      <c r="D81" s="87" t="s">
        <v>266</v>
      </c>
      <c r="E81" s="87" t="s">
        <v>65</v>
      </c>
      <c r="F81" s="87" t="s">
        <v>310</v>
      </c>
      <c r="G81" s="144">
        <v>43508.586435185185</v>
      </c>
      <c r="H81" s="87" t="s">
        <v>374</v>
      </c>
      <c r="I81" s="87" t="s">
        <v>458</v>
      </c>
      <c r="J81" s="87" t="s">
        <v>487</v>
      </c>
      <c r="K81" s="87" t="s">
        <v>514</v>
      </c>
      <c r="L81" s="87" t="s">
        <v>546</v>
      </c>
      <c r="M81" s="87" t="s">
        <v>546</v>
      </c>
      <c r="N81" s="144">
        <v>43508.586435185185</v>
      </c>
      <c r="O81" s="87" t="s">
        <v>654</v>
      </c>
      <c r="P81" s="87"/>
      <c r="Q81" s="87"/>
      <c r="R81" s="87" t="s">
        <v>788</v>
      </c>
      <c r="S81" s="87"/>
      <c r="T81" s="87" t="b">
        <v>0</v>
      </c>
      <c r="U81" s="87">
        <v>3</v>
      </c>
      <c r="V81" s="87"/>
      <c r="W81" s="87" t="b">
        <v>0</v>
      </c>
      <c r="X81" s="87" t="s">
        <v>914</v>
      </c>
      <c r="Y81" s="87"/>
      <c r="Z81" s="87"/>
      <c r="AA81" s="87" t="b">
        <v>0</v>
      </c>
      <c r="AB81" s="87">
        <v>0</v>
      </c>
      <c r="AC81" s="87"/>
      <c r="AD81" s="87" t="s">
        <v>928</v>
      </c>
      <c r="AE81" s="87" t="b">
        <v>0</v>
      </c>
      <c r="AF81" s="87" t="s">
        <v>788</v>
      </c>
      <c r="AG81" s="87" t="s">
        <v>196</v>
      </c>
      <c r="AH81" s="87">
        <v>0</v>
      </c>
      <c r="AI81" s="87">
        <v>0</v>
      </c>
      <c r="AJ81" s="87"/>
      <c r="AK81" s="87"/>
      <c r="AL81" s="87"/>
      <c r="AM81" s="87"/>
      <c r="AN81" s="87"/>
      <c r="AO81" s="87"/>
      <c r="AP81" s="87"/>
      <c r="AQ81" s="87"/>
      <c r="AR81" s="87">
        <v>9</v>
      </c>
      <c r="AS81" s="87">
        <v>1</v>
      </c>
      <c r="AT81" s="87">
        <v>1</v>
      </c>
      <c r="AU81" s="87"/>
      <c r="AV81" s="87"/>
      <c r="AW81" s="87"/>
      <c r="AX81" s="87"/>
      <c r="AY81" s="87"/>
      <c r="AZ81" s="87"/>
      <c r="BA81" s="87"/>
      <c r="BB81" s="87"/>
      <c r="BC81" s="87"/>
      <c r="BD81" s="87" t="s">
        <v>250</v>
      </c>
      <c r="BE81" s="87"/>
      <c r="BF81" s="87">
        <v>19</v>
      </c>
      <c r="BG81" s="87">
        <v>32</v>
      </c>
      <c r="BH81" s="87">
        <v>2826</v>
      </c>
      <c r="BI81" s="87">
        <v>0.012821</v>
      </c>
      <c r="BJ81" s="87">
        <v>0.129145</v>
      </c>
      <c r="BK81" s="87">
        <v>13.522608</v>
      </c>
      <c r="BL81" s="87">
        <v>0.00634920634920635</v>
      </c>
      <c r="BM81" s="87">
        <v>0.361111111111111</v>
      </c>
      <c r="BN81" s="87" t="s">
        <v>1006</v>
      </c>
      <c r="BO81" s="87">
        <v>7670</v>
      </c>
      <c r="BP81" s="87">
        <v>11984</v>
      </c>
      <c r="BQ81" s="87">
        <v>18497</v>
      </c>
      <c r="BR81" s="87">
        <v>3074</v>
      </c>
      <c r="BS81" s="87"/>
      <c r="BT81" s="87" t="s">
        <v>1082</v>
      </c>
      <c r="BU81" s="87" t="s">
        <v>942</v>
      </c>
      <c r="BV81" s="87" t="s">
        <v>1207</v>
      </c>
      <c r="BW81" s="87"/>
      <c r="BX81" s="144">
        <v>40499.605729166666</v>
      </c>
      <c r="BY81" s="87"/>
      <c r="BZ81" s="87" t="b">
        <v>0</v>
      </c>
      <c r="CA81" s="87" t="b">
        <v>0</v>
      </c>
      <c r="CB81" s="87" t="b">
        <v>1</v>
      </c>
      <c r="CC81" s="87" t="s">
        <v>914</v>
      </c>
      <c r="CD81" s="87">
        <v>248</v>
      </c>
      <c r="CE81" s="87" t="s">
        <v>1312</v>
      </c>
      <c r="CF81" s="87" t="b">
        <v>0</v>
      </c>
      <c r="CG81" s="87" t="s">
        <v>66</v>
      </c>
      <c r="CH81" s="87">
        <v>1</v>
      </c>
      <c r="CI81" s="87"/>
      <c r="CJ81" s="87"/>
      <c r="CK81" s="87"/>
      <c r="CL81" s="87"/>
      <c r="CM81" s="87"/>
      <c r="CN81" s="87"/>
      <c r="CO81" s="87"/>
      <c r="CP81" s="87"/>
      <c r="CQ81" s="87"/>
      <c r="CR81" s="87"/>
      <c r="CS81" s="87"/>
      <c r="CT81" s="87"/>
      <c r="CU81" s="87"/>
      <c r="CV81" s="87" t="s">
        <v>266</v>
      </c>
      <c r="CW81" s="87"/>
      <c r="CX81" s="87">
        <v>3</v>
      </c>
      <c r="CY81" s="87">
        <v>1</v>
      </c>
      <c r="CZ81" s="87">
        <v>0</v>
      </c>
      <c r="DA81" s="87">
        <v>0.007519</v>
      </c>
      <c r="DB81" s="87">
        <v>0.026217</v>
      </c>
      <c r="DC81" s="87">
        <v>1.063046</v>
      </c>
      <c r="DD81" s="87">
        <v>1</v>
      </c>
      <c r="DE81" s="87">
        <v>0</v>
      </c>
      <c r="DF81" s="87" t="s">
        <v>1046</v>
      </c>
      <c r="DG81" s="87">
        <v>1903</v>
      </c>
      <c r="DH81" s="87">
        <v>5243</v>
      </c>
      <c r="DI81" s="87">
        <v>31764</v>
      </c>
      <c r="DJ81" s="87">
        <v>11748</v>
      </c>
      <c r="DK81" s="87"/>
      <c r="DL81" s="87" t="s">
        <v>1119</v>
      </c>
      <c r="DM81" s="87" t="s">
        <v>1179</v>
      </c>
      <c r="DN81" s="87" t="s">
        <v>1236</v>
      </c>
      <c r="DO81" s="87"/>
      <c r="DP81" s="144">
        <v>39893.47016203704</v>
      </c>
      <c r="DQ81" s="87" t="s">
        <v>1294</v>
      </c>
      <c r="DR81" s="87" t="b">
        <v>0</v>
      </c>
      <c r="DS81" s="87" t="b">
        <v>0</v>
      </c>
      <c r="DT81" s="87" t="b">
        <v>1</v>
      </c>
      <c r="DU81" s="87" t="s">
        <v>914</v>
      </c>
      <c r="DV81" s="87">
        <v>212</v>
      </c>
      <c r="DW81" s="87" t="s">
        <v>1320</v>
      </c>
      <c r="DX81" s="87" t="b">
        <v>0</v>
      </c>
      <c r="DY81" s="87" t="s">
        <v>66</v>
      </c>
      <c r="DZ81" s="87">
        <v>1</v>
      </c>
      <c r="EA81" s="87"/>
      <c r="EB81" s="87"/>
      <c r="EC81" s="87"/>
      <c r="ED81" s="87"/>
      <c r="EE81" s="87"/>
      <c r="EF81" s="87"/>
      <c r="EG81" s="87"/>
      <c r="EH81" s="87"/>
      <c r="EI81" s="87"/>
      <c r="EJ81" s="87"/>
      <c r="EK81" s="87"/>
      <c r="EL81" s="87"/>
      <c r="EM81" s="87"/>
      <c r="EN81" s="87">
        <v>36</v>
      </c>
      <c r="EO81" s="87">
        <v>36</v>
      </c>
      <c r="EP81" s="87">
        <v>1</v>
      </c>
      <c r="EQ81" s="87">
        <v>1</v>
      </c>
      <c r="ER81" s="87">
        <v>-8</v>
      </c>
      <c r="ES81" s="87">
        <v>-8</v>
      </c>
    </row>
    <row r="82" spans="1:149" ht="15">
      <c r="A82" s="87" t="s">
        <v>819</v>
      </c>
      <c r="B82" s="87" t="s">
        <v>819</v>
      </c>
      <c r="C82" s="87" t="s">
        <v>266</v>
      </c>
      <c r="D82" s="87" t="s">
        <v>266</v>
      </c>
      <c r="E82" s="87" t="s">
        <v>65</v>
      </c>
      <c r="F82" s="87" t="s">
        <v>196</v>
      </c>
      <c r="G82" s="144">
        <v>43515.49134259259</v>
      </c>
      <c r="H82" s="87" t="s">
        <v>403</v>
      </c>
      <c r="I82" s="87"/>
      <c r="J82" s="87"/>
      <c r="K82" s="87" t="s">
        <v>520</v>
      </c>
      <c r="L82" s="87" t="s">
        <v>547</v>
      </c>
      <c r="M82" s="87" t="s">
        <v>547</v>
      </c>
      <c r="N82" s="144">
        <v>43515.49134259259</v>
      </c>
      <c r="O82" s="87" t="s">
        <v>685</v>
      </c>
      <c r="P82" s="87"/>
      <c r="Q82" s="87"/>
      <c r="R82" s="87" t="s">
        <v>819</v>
      </c>
      <c r="S82" s="87"/>
      <c r="T82" s="87" t="b">
        <v>0</v>
      </c>
      <c r="U82" s="87">
        <v>6</v>
      </c>
      <c r="V82" s="87"/>
      <c r="W82" s="87" t="b">
        <v>0</v>
      </c>
      <c r="X82" s="87" t="s">
        <v>915</v>
      </c>
      <c r="Y82" s="87"/>
      <c r="Z82" s="87"/>
      <c r="AA82" s="87" t="b">
        <v>0</v>
      </c>
      <c r="AB82" s="87">
        <v>2</v>
      </c>
      <c r="AC82" s="87"/>
      <c r="AD82" s="87" t="s">
        <v>930</v>
      </c>
      <c r="AE82" s="87" t="b">
        <v>0</v>
      </c>
      <c r="AF82" s="87" t="s">
        <v>819</v>
      </c>
      <c r="AG82" s="87" t="s">
        <v>312</v>
      </c>
      <c r="AH82" s="87">
        <v>0</v>
      </c>
      <c r="AI82" s="87">
        <v>0</v>
      </c>
      <c r="AJ82" s="87"/>
      <c r="AK82" s="87"/>
      <c r="AL82" s="87"/>
      <c r="AM82" s="87"/>
      <c r="AN82" s="87"/>
      <c r="AO82" s="87"/>
      <c r="AP82" s="87"/>
      <c r="AQ82" s="87"/>
      <c r="AR82" s="87">
        <v>1</v>
      </c>
      <c r="AS82" s="87">
        <v>1</v>
      </c>
      <c r="AT82" s="87">
        <v>1</v>
      </c>
      <c r="AU82" s="87"/>
      <c r="AV82" s="87"/>
      <c r="AW82" s="87"/>
      <c r="AX82" s="87"/>
      <c r="AY82" s="87"/>
      <c r="AZ82" s="87"/>
      <c r="BA82" s="87"/>
      <c r="BB82" s="87"/>
      <c r="BC82" s="87"/>
      <c r="BD82" s="87" t="s">
        <v>266</v>
      </c>
      <c r="BE82" s="87"/>
      <c r="BF82" s="87">
        <v>3</v>
      </c>
      <c r="BG82" s="87">
        <v>1</v>
      </c>
      <c r="BH82" s="87">
        <v>0</v>
      </c>
      <c r="BI82" s="87">
        <v>0.007519</v>
      </c>
      <c r="BJ82" s="87">
        <v>0.026217</v>
      </c>
      <c r="BK82" s="87">
        <v>1.063046</v>
      </c>
      <c r="BL82" s="87">
        <v>1</v>
      </c>
      <c r="BM82" s="87">
        <v>0</v>
      </c>
      <c r="BN82" s="87" t="s">
        <v>1046</v>
      </c>
      <c r="BO82" s="87">
        <v>1903</v>
      </c>
      <c r="BP82" s="87">
        <v>5243</v>
      </c>
      <c r="BQ82" s="87">
        <v>31764</v>
      </c>
      <c r="BR82" s="87">
        <v>11748</v>
      </c>
      <c r="BS82" s="87"/>
      <c r="BT82" s="87" t="s">
        <v>1119</v>
      </c>
      <c r="BU82" s="87" t="s">
        <v>1179</v>
      </c>
      <c r="BV82" s="87" t="s">
        <v>1236</v>
      </c>
      <c r="BW82" s="87"/>
      <c r="BX82" s="144">
        <v>39893.47016203704</v>
      </c>
      <c r="BY82" s="87" t="s">
        <v>1294</v>
      </c>
      <c r="BZ82" s="87" t="b">
        <v>0</v>
      </c>
      <c r="CA82" s="87" t="b">
        <v>0</v>
      </c>
      <c r="CB82" s="87" t="b">
        <v>1</v>
      </c>
      <c r="CC82" s="87" t="s">
        <v>914</v>
      </c>
      <c r="CD82" s="87">
        <v>212</v>
      </c>
      <c r="CE82" s="87" t="s">
        <v>1320</v>
      </c>
      <c r="CF82" s="87" t="b">
        <v>0</v>
      </c>
      <c r="CG82" s="87" t="s">
        <v>66</v>
      </c>
      <c r="CH82" s="87">
        <v>1</v>
      </c>
      <c r="CI82" s="87"/>
      <c r="CJ82" s="87"/>
      <c r="CK82" s="87"/>
      <c r="CL82" s="87"/>
      <c r="CM82" s="87"/>
      <c r="CN82" s="87"/>
      <c r="CO82" s="87"/>
      <c r="CP82" s="87"/>
      <c r="CQ82" s="87"/>
      <c r="CR82" s="87"/>
      <c r="CS82" s="87"/>
      <c r="CT82" s="87"/>
      <c r="CU82" s="87"/>
      <c r="CV82" s="87" t="s">
        <v>266</v>
      </c>
      <c r="CW82" s="87"/>
      <c r="CX82" s="87">
        <v>3</v>
      </c>
      <c r="CY82" s="87">
        <v>1</v>
      </c>
      <c r="CZ82" s="87">
        <v>0</v>
      </c>
      <c r="DA82" s="87">
        <v>0.007519</v>
      </c>
      <c r="DB82" s="87">
        <v>0.026217</v>
      </c>
      <c r="DC82" s="87">
        <v>1.063046</v>
      </c>
      <c r="DD82" s="87">
        <v>1</v>
      </c>
      <c r="DE82" s="87">
        <v>0</v>
      </c>
      <c r="DF82" s="87" t="s">
        <v>1046</v>
      </c>
      <c r="DG82" s="87">
        <v>1903</v>
      </c>
      <c r="DH82" s="87">
        <v>5243</v>
      </c>
      <c r="DI82" s="87">
        <v>31764</v>
      </c>
      <c r="DJ82" s="87">
        <v>11748</v>
      </c>
      <c r="DK82" s="87"/>
      <c r="DL82" s="87" t="s">
        <v>1119</v>
      </c>
      <c r="DM82" s="87" t="s">
        <v>1179</v>
      </c>
      <c r="DN82" s="87" t="s">
        <v>1236</v>
      </c>
      <c r="DO82" s="87"/>
      <c r="DP82" s="144">
        <v>39893.47016203704</v>
      </c>
      <c r="DQ82" s="87" t="s">
        <v>1294</v>
      </c>
      <c r="DR82" s="87" t="b">
        <v>0</v>
      </c>
      <c r="DS82" s="87" t="b">
        <v>0</v>
      </c>
      <c r="DT82" s="87" t="b">
        <v>1</v>
      </c>
      <c r="DU82" s="87" t="s">
        <v>914</v>
      </c>
      <c r="DV82" s="87">
        <v>212</v>
      </c>
      <c r="DW82" s="87" t="s">
        <v>1320</v>
      </c>
      <c r="DX82" s="87" t="b">
        <v>0</v>
      </c>
      <c r="DY82" s="87" t="s">
        <v>66</v>
      </c>
      <c r="DZ82" s="87">
        <v>1</v>
      </c>
      <c r="EA82" s="87"/>
      <c r="EB82" s="87"/>
      <c r="EC82" s="87"/>
      <c r="ED82" s="87"/>
      <c r="EE82" s="87"/>
      <c r="EF82" s="87"/>
      <c r="EG82" s="87"/>
      <c r="EH82" s="87"/>
      <c r="EI82" s="87"/>
      <c r="EJ82" s="87"/>
      <c r="EK82" s="87"/>
      <c r="EL82" s="87"/>
      <c r="EM82" s="87"/>
      <c r="EN82" s="87">
        <v>34</v>
      </c>
      <c r="EO82" s="87">
        <v>34</v>
      </c>
      <c r="EP82" s="87">
        <v>1</v>
      </c>
      <c r="EQ82" s="87">
        <v>1</v>
      </c>
      <c r="ER82" s="87">
        <v>-10</v>
      </c>
      <c r="ES82" s="87">
        <v>-10</v>
      </c>
    </row>
    <row r="83" spans="1:149" ht="15">
      <c r="A83" s="87" t="s">
        <v>786</v>
      </c>
      <c r="B83" s="87" t="s">
        <v>789</v>
      </c>
      <c r="C83" s="87" t="s">
        <v>260</v>
      </c>
      <c r="D83" s="87" t="s">
        <v>266</v>
      </c>
      <c r="E83" s="87" t="s">
        <v>65</v>
      </c>
      <c r="F83" s="87" t="s">
        <v>310</v>
      </c>
      <c r="G83" s="144">
        <v>43508.85202546296</v>
      </c>
      <c r="H83" s="87" t="s">
        <v>373</v>
      </c>
      <c r="I83" s="87"/>
      <c r="J83" s="87"/>
      <c r="K83" s="87" t="s">
        <v>505</v>
      </c>
      <c r="L83" s="87"/>
      <c r="M83" s="87" t="s">
        <v>577</v>
      </c>
      <c r="N83" s="144">
        <v>43508.85202546296</v>
      </c>
      <c r="O83" s="87" t="s">
        <v>652</v>
      </c>
      <c r="P83" s="87"/>
      <c r="Q83" s="87"/>
      <c r="R83" s="87" t="s">
        <v>786</v>
      </c>
      <c r="S83" s="87" t="s">
        <v>789</v>
      </c>
      <c r="T83" s="87" t="b">
        <v>0</v>
      </c>
      <c r="U83" s="87">
        <v>3</v>
      </c>
      <c r="V83" s="87" t="s">
        <v>883</v>
      </c>
      <c r="W83" s="87" t="b">
        <v>0</v>
      </c>
      <c r="X83" s="87" t="s">
        <v>914</v>
      </c>
      <c r="Y83" s="87"/>
      <c r="Z83" s="87"/>
      <c r="AA83" s="87" t="b">
        <v>0</v>
      </c>
      <c r="AB83" s="87">
        <v>0</v>
      </c>
      <c r="AC83" s="87"/>
      <c r="AD83" s="87" t="s">
        <v>930</v>
      </c>
      <c r="AE83" s="87" t="b">
        <v>0</v>
      </c>
      <c r="AF83" s="87" t="s">
        <v>789</v>
      </c>
      <c r="AG83" s="87" t="s">
        <v>196</v>
      </c>
      <c r="AH83" s="87">
        <v>0</v>
      </c>
      <c r="AI83" s="87">
        <v>0</v>
      </c>
      <c r="AJ83" s="87"/>
      <c r="AK83" s="87"/>
      <c r="AL83" s="87"/>
      <c r="AM83" s="87"/>
      <c r="AN83" s="87"/>
      <c r="AO83" s="87"/>
      <c r="AP83" s="87"/>
      <c r="AQ83" s="87"/>
      <c r="AR83" s="87">
        <v>1</v>
      </c>
      <c r="AS83" s="87">
        <v>1</v>
      </c>
      <c r="AT83" s="87">
        <v>1</v>
      </c>
      <c r="AU83" s="87"/>
      <c r="AV83" s="87"/>
      <c r="AW83" s="87"/>
      <c r="AX83" s="87"/>
      <c r="AY83" s="87"/>
      <c r="AZ83" s="87"/>
      <c r="BA83" s="87"/>
      <c r="BB83" s="87"/>
      <c r="BC83" s="87"/>
      <c r="BD83" s="87" t="s">
        <v>260</v>
      </c>
      <c r="BE83" s="87"/>
      <c r="BF83" s="87">
        <v>2</v>
      </c>
      <c r="BG83" s="87">
        <v>3</v>
      </c>
      <c r="BH83" s="87">
        <v>0</v>
      </c>
      <c r="BI83" s="87">
        <v>0.007519</v>
      </c>
      <c r="BJ83" s="87">
        <v>0.026217</v>
      </c>
      <c r="BK83" s="87">
        <v>1.063046</v>
      </c>
      <c r="BL83" s="87">
        <v>0.5</v>
      </c>
      <c r="BM83" s="87">
        <v>0.5</v>
      </c>
      <c r="BN83" s="87" t="s">
        <v>1045</v>
      </c>
      <c r="BO83" s="87">
        <v>6574</v>
      </c>
      <c r="BP83" s="87">
        <v>8043</v>
      </c>
      <c r="BQ83" s="87">
        <v>39998</v>
      </c>
      <c r="BR83" s="87">
        <v>38723</v>
      </c>
      <c r="BS83" s="87"/>
      <c r="BT83" s="87" t="s">
        <v>1118</v>
      </c>
      <c r="BU83" s="87" t="s">
        <v>1178</v>
      </c>
      <c r="BV83" s="87" t="s">
        <v>1235</v>
      </c>
      <c r="BW83" s="87"/>
      <c r="BX83" s="144">
        <v>41159.69342592593</v>
      </c>
      <c r="BY83" s="87" t="s">
        <v>1293</v>
      </c>
      <c r="BZ83" s="87" t="b">
        <v>1</v>
      </c>
      <c r="CA83" s="87" t="b">
        <v>0</v>
      </c>
      <c r="CB83" s="87" t="b">
        <v>0</v>
      </c>
      <c r="CC83" s="87" t="s">
        <v>914</v>
      </c>
      <c r="CD83" s="87">
        <v>136</v>
      </c>
      <c r="CE83" s="87" t="s">
        <v>1312</v>
      </c>
      <c r="CF83" s="87" t="b">
        <v>0</v>
      </c>
      <c r="CG83" s="87" t="s">
        <v>66</v>
      </c>
      <c r="CH83" s="87">
        <v>1</v>
      </c>
      <c r="CI83" s="87"/>
      <c r="CJ83" s="87"/>
      <c r="CK83" s="87"/>
      <c r="CL83" s="87"/>
      <c r="CM83" s="87"/>
      <c r="CN83" s="87"/>
      <c r="CO83" s="87"/>
      <c r="CP83" s="87"/>
      <c r="CQ83" s="87"/>
      <c r="CR83" s="87"/>
      <c r="CS83" s="87"/>
      <c r="CT83" s="87"/>
      <c r="CU83" s="87"/>
      <c r="CV83" s="87" t="s">
        <v>266</v>
      </c>
      <c r="CW83" s="87"/>
      <c r="CX83" s="87">
        <v>3</v>
      </c>
      <c r="CY83" s="87">
        <v>1</v>
      </c>
      <c r="CZ83" s="87">
        <v>0</v>
      </c>
      <c r="DA83" s="87">
        <v>0.007519</v>
      </c>
      <c r="DB83" s="87">
        <v>0.026217</v>
      </c>
      <c r="DC83" s="87">
        <v>1.063046</v>
      </c>
      <c r="DD83" s="87">
        <v>1</v>
      </c>
      <c r="DE83" s="87">
        <v>0</v>
      </c>
      <c r="DF83" s="87" t="s">
        <v>1046</v>
      </c>
      <c r="DG83" s="87">
        <v>1903</v>
      </c>
      <c r="DH83" s="87">
        <v>5243</v>
      </c>
      <c r="DI83" s="87">
        <v>31764</v>
      </c>
      <c r="DJ83" s="87">
        <v>11748</v>
      </c>
      <c r="DK83" s="87"/>
      <c r="DL83" s="87" t="s">
        <v>1119</v>
      </c>
      <c r="DM83" s="87" t="s">
        <v>1179</v>
      </c>
      <c r="DN83" s="87" t="s">
        <v>1236</v>
      </c>
      <c r="DO83" s="87"/>
      <c r="DP83" s="144">
        <v>39893.47016203704</v>
      </c>
      <c r="DQ83" s="87" t="s">
        <v>1294</v>
      </c>
      <c r="DR83" s="87" t="b">
        <v>0</v>
      </c>
      <c r="DS83" s="87" t="b">
        <v>0</v>
      </c>
      <c r="DT83" s="87" t="b">
        <v>1</v>
      </c>
      <c r="DU83" s="87" t="s">
        <v>914</v>
      </c>
      <c r="DV83" s="87">
        <v>212</v>
      </c>
      <c r="DW83" s="87" t="s">
        <v>1320</v>
      </c>
      <c r="DX83" s="87" t="b">
        <v>0</v>
      </c>
      <c r="DY83" s="87" t="s">
        <v>66</v>
      </c>
      <c r="DZ83" s="87">
        <v>1</v>
      </c>
      <c r="EA83" s="87"/>
      <c r="EB83" s="87"/>
      <c r="EC83" s="87"/>
      <c r="ED83" s="87"/>
      <c r="EE83" s="87"/>
      <c r="EF83" s="87"/>
      <c r="EG83" s="87"/>
      <c r="EH83" s="87"/>
      <c r="EI83" s="87"/>
      <c r="EJ83" s="87"/>
      <c r="EK83" s="87"/>
      <c r="EL83" s="87"/>
      <c r="EM83" s="87"/>
      <c r="EN83" s="87">
        <v>35</v>
      </c>
      <c r="EO83" s="87">
        <v>35</v>
      </c>
      <c r="EP83" s="87">
        <v>3</v>
      </c>
      <c r="EQ83" s="87">
        <v>2</v>
      </c>
      <c r="ER83" s="87">
        <v>-9</v>
      </c>
      <c r="ES83" s="87">
        <v>-9</v>
      </c>
    </row>
    <row r="84" spans="1:149" ht="15">
      <c r="A84" s="87" t="s">
        <v>867</v>
      </c>
      <c r="B84" s="87" t="s">
        <v>867</v>
      </c>
      <c r="C84" s="87" t="s">
        <v>260</v>
      </c>
      <c r="D84" s="87" t="s">
        <v>260</v>
      </c>
      <c r="E84" s="87"/>
      <c r="F84" s="87" t="s">
        <v>196</v>
      </c>
      <c r="G84" s="144">
        <v>43508.84295138889</v>
      </c>
      <c r="H84" s="87" t="s">
        <v>1587</v>
      </c>
      <c r="I84" s="87" t="s">
        <v>654</v>
      </c>
      <c r="J84" s="87" t="s">
        <v>473</v>
      </c>
      <c r="K84" s="87" t="s">
        <v>505</v>
      </c>
      <c r="L84" s="87"/>
      <c r="M84" s="87" t="s">
        <v>577</v>
      </c>
      <c r="N84" s="144">
        <v>43508.84295138889</v>
      </c>
      <c r="O84" s="87" t="s">
        <v>1636</v>
      </c>
      <c r="P84" s="87"/>
      <c r="Q84" s="87"/>
      <c r="R84" s="87" t="s">
        <v>867</v>
      </c>
      <c r="S84" s="87"/>
      <c r="T84" s="87" t="b">
        <v>0</v>
      </c>
      <c r="U84" s="87">
        <v>6</v>
      </c>
      <c r="V84" s="87"/>
      <c r="W84" s="87" t="b">
        <v>1</v>
      </c>
      <c r="X84" s="87" t="s">
        <v>914</v>
      </c>
      <c r="Y84" s="87"/>
      <c r="Z84" s="87" t="s">
        <v>788</v>
      </c>
      <c r="AA84" s="87" t="b">
        <v>0</v>
      </c>
      <c r="AB84" s="87">
        <v>2</v>
      </c>
      <c r="AC84" s="87"/>
      <c r="AD84" s="87" t="s">
        <v>930</v>
      </c>
      <c r="AE84" s="87" t="b">
        <v>0</v>
      </c>
      <c r="AF84" s="87" t="s">
        <v>867</v>
      </c>
      <c r="AG84" s="87" t="s">
        <v>1656</v>
      </c>
      <c r="AH84" s="87">
        <v>0</v>
      </c>
      <c r="AI84" s="87">
        <v>0</v>
      </c>
      <c r="AJ84" s="87"/>
      <c r="AK84" s="87"/>
      <c r="AL84" s="87"/>
      <c r="AM84" s="87"/>
      <c r="AN84" s="87"/>
      <c r="AO84" s="87"/>
      <c r="AP84" s="87"/>
      <c r="AQ84" s="87"/>
      <c r="AR84" s="87">
        <v>5</v>
      </c>
      <c r="AS84" s="87">
        <v>1</v>
      </c>
      <c r="AT84" s="87">
        <v>1</v>
      </c>
      <c r="AU84" s="87"/>
      <c r="AV84" s="87"/>
      <c r="AW84" s="87"/>
      <c r="AX84" s="87"/>
      <c r="AY84" s="87"/>
      <c r="AZ84" s="87"/>
      <c r="BA84" s="87"/>
      <c r="BB84" s="87"/>
      <c r="BC84" s="87"/>
      <c r="BD84" s="87" t="s">
        <v>260</v>
      </c>
      <c r="BE84" s="87"/>
      <c r="BF84" s="87">
        <v>2</v>
      </c>
      <c r="BG84" s="87">
        <v>3</v>
      </c>
      <c r="BH84" s="87">
        <v>0</v>
      </c>
      <c r="BI84" s="87">
        <v>0.007519</v>
      </c>
      <c r="BJ84" s="87">
        <v>0.026217</v>
      </c>
      <c r="BK84" s="87">
        <v>1.063046</v>
      </c>
      <c r="BL84" s="87">
        <v>0.5</v>
      </c>
      <c r="BM84" s="87">
        <v>0.5</v>
      </c>
      <c r="BN84" s="87" t="s">
        <v>1045</v>
      </c>
      <c r="BO84" s="87">
        <v>6574</v>
      </c>
      <c r="BP84" s="87">
        <v>8043</v>
      </c>
      <c r="BQ84" s="87">
        <v>39998</v>
      </c>
      <c r="BR84" s="87">
        <v>38723</v>
      </c>
      <c r="BS84" s="87"/>
      <c r="BT84" s="87" t="s">
        <v>1118</v>
      </c>
      <c r="BU84" s="87" t="s">
        <v>1178</v>
      </c>
      <c r="BV84" s="87" t="s">
        <v>1235</v>
      </c>
      <c r="BW84" s="87"/>
      <c r="BX84" s="144">
        <v>41159.69342592593</v>
      </c>
      <c r="BY84" s="87" t="s">
        <v>1293</v>
      </c>
      <c r="BZ84" s="87" t="b">
        <v>1</v>
      </c>
      <c r="CA84" s="87" t="b">
        <v>0</v>
      </c>
      <c r="CB84" s="87" t="b">
        <v>0</v>
      </c>
      <c r="CC84" s="87" t="s">
        <v>914</v>
      </c>
      <c r="CD84" s="87">
        <v>136</v>
      </c>
      <c r="CE84" s="87" t="s">
        <v>1312</v>
      </c>
      <c r="CF84" s="87" t="b">
        <v>0</v>
      </c>
      <c r="CG84" s="87" t="s">
        <v>66</v>
      </c>
      <c r="CH84" s="87">
        <v>1</v>
      </c>
      <c r="CI84" s="87"/>
      <c r="CJ84" s="87"/>
      <c r="CK84" s="87"/>
      <c r="CL84" s="87"/>
      <c r="CM84" s="87"/>
      <c r="CN84" s="87"/>
      <c r="CO84" s="87"/>
      <c r="CP84" s="87"/>
      <c r="CQ84" s="87"/>
      <c r="CR84" s="87"/>
      <c r="CS84" s="87"/>
      <c r="CT84" s="87"/>
      <c r="CU84" s="87"/>
      <c r="CV84" s="87" t="s">
        <v>260</v>
      </c>
      <c r="CW84" s="87"/>
      <c r="CX84" s="87">
        <v>2</v>
      </c>
      <c r="CY84" s="87">
        <v>3</v>
      </c>
      <c r="CZ84" s="87">
        <v>0</v>
      </c>
      <c r="DA84" s="87">
        <v>0.007519</v>
      </c>
      <c r="DB84" s="87">
        <v>0.026217</v>
      </c>
      <c r="DC84" s="87">
        <v>1.063046</v>
      </c>
      <c r="DD84" s="87">
        <v>0.5</v>
      </c>
      <c r="DE84" s="87">
        <v>0.5</v>
      </c>
      <c r="DF84" s="87" t="s">
        <v>1045</v>
      </c>
      <c r="DG84" s="87">
        <v>6574</v>
      </c>
      <c r="DH84" s="87">
        <v>8043</v>
      </c>
      <c r="DI84" s="87">
        <v>39998</v>
      </c>
      <c r="DJ84" s="87">
        <v>38723</v>
      </c>
      <c r="DK84" s="87"/>
      <c r="DL84" s="87" t="s">
        <v>1118</v>
      </c>
      <c r="DM84" s="87" t="s">
        <v>1178</v>
      </c>
      <c r="DN84" s="87" t="s">
        <v>1235</v>
      </c>
      <c r="DO84" s="87"/>
      <c r="DP84" s="144">
        <v>41159.69342592593</v>
      </c>
      <c r="DQ84" s="87" t="s">
        <v>1293</v>
      </c>
      <c r="DR84" s="87" t="b">
        <v>1</v>
      </c>
      <c r="DS84" s="87" t="b">
        <v>0</v>
      </c>
      <c r="DT84" s="87" t="b">
        <v>0</v>
      </c>
      <c r="DU84" s="87" t="s">
        <v>914</v>
      </c>
      <c r="DV84" s="87">
        <v>136</v>
      </c>
      <c r="DW84" s="87" t="s">
        <v>1312</v>
      </c>
      <c r="DX84" s="87" t="b">
        <v>0</v>
      </c>
      <c r="DY84" s="87" t="s">
        <v>66</v>
      </c>
      <c r="DZ84" s="87">
        <v>1</v>
      </c>
      <c r="EA84" s="87"/>
      <c r="EB84" s="87"/>
      <c r="EC84" s="87"/>
      <c r="ED84" s="87"/>
      <c r="EE84" s="87"/>
      <c r="EF84" s="87"/>
      <c r="EG84" s="87"/>
      <c r="EH84" s="87"/>
      <c r="EI84" s="87"/>
      <c r="EJ84" s="87"/>
      <c r="EK84" s="87"/>
      <c r="EL84" s="87"/>
      <c r="EM84" s="87"/>
      <c r="EN84" s="87">
        <v>35</v>
      </c>
      <c r="EO84" s="87">
        <v>35</v>
      </c>
      <c r="EP84" s="87">
        <v>1</v>
      </c>
      <c r="EQ84" s="87">
        <v>1</v>
      </c>
      <c r="ER84" s="87">
        <v>-9</v>
      </c>
      <c r="ES84" s="87">
        <v>-9</v>
      </c>
    </row>
    <row r="85" spans="1:149" ht="15">
      <c r="A85" s="87" t="s">
        <v>791</v>
      </c>
      <c r="B85" s="87" t="s">
        <v>785</v>
      </c>
      <c r="C85" s="87" t="s">
        <v>250</v>
      </c>
      <c r="D85" s="87" t="s">
        <v>260</v>
      </c>
      <c r="E85" s="87" t="s">
        <v>66</v>
      </c>
      <c r="F85" s="87" t="s">
        <v>312</v>
      </c>
      <c r="G85" s="144">
        <v>43510.751608796294</v>
      </c>
      <c r="H85" s="87" t="s">
        <v>372</v>
      </c>
      <c r="I85" s="87"/>
      <c r="J85" s="87"/>
      <c r="K85" s="87" t="s">
        <v>515</v>
      </c>
      <c r="L85" s="87"/>
      <c r="M85" s="87" t="s">
        <v>570</v>
      </c>
      <c r="N85" s="144">
        <v>43510.751608796294</v>
      </c>
      <c r="O85" s="87" t="s">
        <v>657</v>
      </c>
      <c r="P85" s="87"/>
      <c r="Q85" s="87"/>
      <c r="R85" s="87" t="s">
        <v>791</v>
      </c>
      <c r="S85" s="87"/>
      <c r="T85" s="87" t="b">
        <v>0</v>
      </c>
      <c r="U85" s="87">
        <v>0</v>
      </c>
      <c r="V85" s="87"/>
      <c r="W85" s="87" t="b">
        <v>0</v>
      </c>
      <c r="X85" s="87" t="s">
        <v>914</v>
      </c>
      <c r="Y85" s="87"/>
      <c r="Z85" s="87"/>
      <c r="AA85" s="87" t="b">
        <v>0</v>
      </c>
      <c r="AB85" s="87">
        <v>17</v>
      </c>
      <c r="AC85" s="87" t="s">
        <v>785</v>
      </c>
      <c r="AD85" s="87" t="s">
        <v>928</v>
      </c>
      <c r="AE85" s="87" t="b">
        <v>0</v>
      </c>
      <c r="AF85" s="87" t="s">
        <v>785</v>
      </c>
      <c r="AG85" s="87" t="s">
        <v>196</v>
      </c>
      <c r="AH85" s="87">
        <v>0</v>
      </c>
      <c r="AI85" s="87">
        <v>0</v>
      </c>
      <c r="AJ85" s="87"/>
      <c r="AK85" s="87"/>
      <c r="AL85" s="87"/>
      <c r="AM85" s="87"/>
      <c r="AN85" s="87"/>
      <c r="AO85" s="87"/>
      <c r="AP85" s="87"/>
      <c r="AQ85" s="87"/>
      <c r="AR85" s="87">
        <v>4</v>
      </c>
      <c r="AS85" s="87">
        <v>1</v>
      </c>
      <c r="AT85" s="87">
        <v>1</v>
      </c>
      <c r="AU85" s="87"/>
      <c r="AV85" s="87"/>
      <c r="AW85" s="87"/>
      <c r="AX85" s="87"/>
      <c r="AY85" s="87"/>
      <c r="AZ85" s="87"/>
      <c r="BA85" s="87"/>
      <c r="BB85" s="87"/>
      <c r="BC85" s="87"/>
      <c r="BD85" s="87" t="s">
        <v>250</v>
      </c>
      <c r="BE85" s="87"/>
      <c r="BF85" s="87">
        <v>19</v>
      </c>
      <c r="BG85" s="87">
        <v>32</v>
      </c>
      <c r="BH85" s="87">
        <v>2826</v>
      </c>
      <c r="BI85" s="87">
        <v>0.012821</v>
      </c>
      <c r="BJ85" s="87">
        <v>0.129145</v>
      </c>
      <c r="BK85" s="87">
        <v>13.522608</v>
      </c>
      <c r="BL85" s="87">
        <v>0.00634920634920635</v>
      </c>
      <c r="BM85" s="87">
        <v>0.361111111111111</v>
      </c>
      <c r="BN85" s="87" t="s">
        <v>1006</v>
      </c>
      <c r="BO85" s="87">
        <v>7670</v>
      </c>
      <c r="BP85" s="87">
        <v>11984</v>
      </c>
      <c r="BQ85" s="87">
        <v>18497</v>
      </c>
      <c r="BR85" s="87">
        <v>3074</v>
      </c>
      <c r="BS85" s="87"/>
      <c r="BT85" s="87" t="s">
        <v>1082</v>
      </c>
      <c r="BU85" s="87" t="s">
        <v>942</v>
      </c>
      <c r="BV85" s="87" t="s">
        <v>1207</v>
      </c>
      <c r="BW85" s="87"/>
      <c r="BX85" s="144">
        <v>40499.605729166666</v>
      </c>
      <c r="BY85" s="87"/>
      <c r="BZ85" s="87" t="b">
        <v>0</v>
      </c>
      <c r="CA85" s="87" t="b">
        <v>0</v>
      </c>
      <c r="CB85" s="87" t="b">
        <v>1</v>
      </c>
      <c r="CC85" s="87" t="s">
        <v>914</v>
      </c>
      <c r="CD85" s="87">
        <v>248</v>
      </c>
      <c r="CE85" s="87" t="s">
        <v>1312</v>
      </c>
      <c r="CF85" s="87" t="b">
        <v>0</v>
      </c>
      <c r="CG85" s="87" t="s">
        <v>66</v>
      </c>
      <c r="CH85" s="87">
        <v>1</v>
      </c>
      <c r="CI85" s="87"/>
      <c r="CJ85" s="87"/>
      <c r="CK85" s="87"/>
      <c r="CL85" s="87"/>
      <c r="CM85" s="87"/>
      <c r="CN85" s="87"/>
      <c r="CO85" s="87"/>
      <c r="CP85" s="87"/>
      <c r="CQ85" s="87"/>
      <c r="CR85" s="87"/>
      <c r="CS85" s="87"/>
      <c r="CT85" s="87"/>
      <c r="CU85" s="87"/>
      <c r="CV85" s="87" t="s">
        <v>260</v>
      </c>
      <c r="CW85" s="87"/>
      <c r="CX85" s="87">
        <v>2</v>
      </c>
      <c r="CY85" s="87">
        <v>3</v>
      </c>
      <c r="CZ85" s="87">
        <v>0</v>
      </c>
      <c r="DA85" s="87">
        <v>0.007519</v>
      </c>
      <c r="DB85" s="87">
        <v>0.026217</v>
      </c>
      <c r="DC85" s="87">
        <v>1.063046</v>
      </c>
      <c r="DD85" s="87">
        <v>0.5</v>
      </c>
      <c r="DE85" s="87">
        <v>0.5</v>
      </c>
      <c r="DF85" s="87" t="s">
        <v>1045</v>
      </c>
      <c r="DG85" s="87">
        <v>6574</v>
      </c>
      <c r="DH85" s="87">
        <v>8043</v>
      </c>
      <c r="DI85" s="87">
        <v>39998</v>
      </c>
      <c r="DJ85" s="87">
        <v>38723</v>
      </c>
      <c r="DK85" s="87"/>
      <c r="DL85" s="87" t="s">
        <v>1118</v>
      </c>
      <c r="DM85" s="87" t="s">
        <v>1178</v>
      </c>
      <c r="DN85" s="87" t="s">
        <v>1235</v>
      </c>
      <c r="DO85" s="87"/>
      <c r="DP85" s="144">
        <v>41159.69342592593</v>
      </c>
      <c r="DQ85" s="87" t="s">
        <v>1293</v>
      </c>
      <c r="DR85" s="87" t="b">
        <v>1</v>
      </c>
      <c r="DS85" s="87" t="b">
        <v>0</v>
      </c>
      <c r="DT85" s="87" t="b">
        <v>0</v>
      </c>
      <c r="DU85" s="87" t="s">
        <v>914</v>
      </c>
      <c r="DV85" s="87">
        <v>136</v>
      </c>
      <c r="DW85" s="87" t="s">
        <v>1312</v>
      </c>
      <c r="DX85" s="87" t="b">
        <v>0</v>
      </c>
      <c r="DY85" s="87" t="s">
        <v>66</v>
      </c>
      <c r="DZ85" s="87">
        <v>1</v>
      </c>
      <c r="EA85" s="87"/>
      <c r="EB85" s="87"/>
      <c r="EC85" s="87"/>
      <c r="ED85" s="87"/>
      <c r="EE85" s="87"/>
      <c r="EF85" s="87"/>
      <c r="EG85" s="87"/>
      <c r="EH85" s="87"/>
      <c r="EI85" s="87"/>
      <c r="EJ85" s="87"/>
      <c r="EK85" s="87"/>
      <c r="EL85" s="87"/>
      <c r="EM85" s="87"/>
      <c r="EN85" s="87">
        <v>37</v>
      </c>
      <c r="EO85" s="87">
        <v>37</v>
      </c>
      <c r="EP85" s="87">
        <v>2</v>
      </c>
      <c r="EQ85" s="87">
        <v>1</v>
      </c>
      <c r="ER85" s="87">
        <v>-7</v>
      </c>
      <c r="ES85" s="87">
        <v>-7</v>
      </c>
    </row>
    <row r="86" spans="1:149" ht="15">
      <c r="A86" s="87" t="s">
        <v>790</v>
      </c>
      <c r="B86" s="87" t="s">
        <v>786</v>
      </c>
      <c r="C86" s="87" t="s">
        <v>250</v>
      </c>
      <c r="D86" s="87" t="s">
        <v>260</v>
      </c>
      <c r="E86" s="87" t="s">
        <v>66</v>
      </c>
      <c r="F86" s="87" t="s">
        <v>311</v>
      </c>
      <c r="G86" s="144">
        <v>43508.858877314815</v>
      </c>
      <c r="H86" s="87" t="s">
        <v>376</v>
      </c>
      <c r="I86" s="87"/>
      <c r="J86" s="87"/>
      <c r="K86" s="87"/>
      <c r="L86" s="87"/>
      <c r="M86" s="87" t="s">
        <v>570</v>
      </c>
      <c r="N86" s="144">
        <v>43508.858877314815</v>
      </c>
      <c r="O86" s="87" t="s">
        <v>656</v>
      </c>
      <c r="P86" s="87"/>
      <c r="Q86" s="87"/>
      <c r="R86" s="87" t="s">
        <v>790</v>
      </c>
      <c r="S86" s="87" t="s">
        <v>786</v>
      </c>
      <c r="T86" s="87" t="b">
        <v>0</v>
      </c>
      <c r="U86" s="87">
        <v>3</v>
      </c>
      <c r="V86" s="87" t="s">
        <v>897</v>
      </c>
      <c r="W86" s="87" t="b">
        <v>0</v>
      </c>
      <c r="X86" s="87" t="s">
        <v>914</v>
      </c>
      <c r="Y86" s="87"/>
      <c r="Z86" s="87"/>
      <c r="AA86" s="87" t="b">
        <v>0</v>
      </c>
      <c r="AB86" s="87">
        <v>0</v>
      </c>
      <c r="AC86" s="87"/>
      <c r="AD86" s="87" t="s">
        <v>930</v>
      </c>
      <c r="AE86" s="87" t="b">
        <v>0</v>
      </c>
      <c r="AF86" s="87" t="s">
        <v>786</v>
      </c>
      <c r="AG86" s="87" t="s">
        <v>196</v>
      </c>
      <c r="AH86" s="87">
        <v>0</v>
      </c>
      <c r="AI86" s="87">
        <v>0</v>
      </c>
      <c r="AJ86" s="87"/>
      <c r="AK86" s="87"/>
      <c r="AL86" s="87"/>
      <c r="AM86" s="87"/>
      <c r="AN86" s="87"/>
      <c r="AO86" s="87"/>
      <c r="AP86" s="87"/>
      <c r="AQ86" s="87"/>
      <c r="AR86" s="87">
        <v>4</v>
      </c>
      <c r="AS86" s="87">
        <v>1</v>
      </c>
      <c r="AT86" s="87">
        <v>1</v>
      </c>
      <c r="AU86" s="87"/>
      <c r="AV86" s="87"/>
      <c r="AW86" s="87"/>
      <c r="AX86" s="87"/>
      <c r="AY86" s="87"/>
      <c r="AZ86" s="87"/>
      <c r="BA86" s="87"/>
      <c r="BB86" s="87"/>
      <c r="BC86" s="87"/>
      <c r="BD86" s="87" t="s">
        <v>250</v>
      </c>
      <c r="BE86" s="87"/>
      <c r="BF86" s="87">
        <v>19</v>
      </c>
      <c r="BG86" s="87">
        <v>32</v>
      </c>
      <c r="BH86" s="87">
        <v>2826</v>
      </c>
      <c r="BI86" s="87">
        <v>0.012821</v>
      </c>
      <c r="BJ86" s="87">
        <v>0.129145</v>
      </c>
      <c r="BK86" s="87">
        <v>13.522608</v>
      </c>
      <c r="BL86" s="87">
        <v>0.00634920634920635</v>
      </c>
      <c r="BM86" s="87">
        <v>0.361111111111111</v>
      </c>
      <c r="BN86" s="87" t="s">
        <v>1006</v>
      </c>
      <c r="BO86" s="87">
        <v>7670</v>
      </c>
      <c r="BP86" s="87">
        <v>11984</v>
      </c>
      <c r="BQ86" s="87">
        <v>18497</v>
      </c>
      <c r="BR86" s="87">
        <v>3074</v>
      </c>
      <c r="BS86" s="87"/>
      <c r="BT86" s="87" t="s">
        <v>1082</v>
      </c>
      <c r="BU86" s="87" t="s">
        <v>942</v>
      </c>
      <c r="BV86" s="87" t="s">
        <v>1207</v>
      </c>
      <c r="BW86" s="87"/>
      <c r="BX86" s="144">
        <v>40499.605729166666</v>
      </c>
      <c r="BY86" s="87"/>
      <c r="BZ86" s="87" t="b">
        <v>0</v>
      </c>
      <c r="CA86" s="87" t="b">
        <v>0</v>
      </c>
      <c r="CB86" s="87" t="b">
        <v>1</v>
      </c>
      <c r="CC86" s="87" t="s">
        <v>914</v>
      </c>
      <c r="CD86" s="87">
        <v>248</v>
      </c>
      <c r="CE86" s="87" t="s">
        <v>1312</v>
      </c>
      <c r="CF86" s="87" t="b">
        <v>0</v>
      </c>
      <c r="CG86" s="87" t="s">
        <v>66</v>
      </c>
      <c r="CH86" s="87">
        <v>1</v>
      </c>
      <c r="CI86" s="87"/>
      <c r="CJ86" s="87"/>
      <c r="CK86" s="87"/>
      <c r="CL86" s="87"/>
      <c r="CM86" s="87"/>
      <c r="CN86" s="87"/>
      <c r="CO86" s="87"/>
      <c r="CP86" s="87"/>
      <c r="CQ86" s="87"/>
      <c r="CR86" s="87"/>
      <c r="CS86" s="87"/>
      <c r="CT86" s="87"/>
      <c r="CU86" s="87"/>
      <c r="CV86" s="87" t="s">
        <v>260</v>
      </c>
      <c r="CW86" s="87"/>
      <c r="CX86" s="87">
        <v>2</v>
      </c>
      <c r="CY86" s="87">
        <v>3</v>
      </c>
      <c r="CZ86" s="87">
        <v>0</v>
      </c>
      <c r="DA86" s="87">
        <v>0.007519</v>
      </c>
      <c r="DB86" s="87">
        <v>0.026217</v>
      </c>
      <c r="DC86" s="87">
        <v>1.063046</v>
      </c>
      <c r="DD86" s="87">
        <v>0.5</v>
      </c>
      <c r="DE86" s="87">
        <v>0.5</v>
      </c>
      <c r="DF86" s="87" t="s">
        <v>1045</v>
      </c>
      <c r="DG86" s="87">
        <v>6574</v>
      </c>
      <c r="DH86" s="87">
        <v>8043</v>
      </c>
      <c r="DI86" s="87">
        <v>39998</v>
      </c>
      <c r="DJ86" s="87">
        <v>38723</v>
      </c>
      <c r="DK86" s="87"/>
      <c r="DL86" s="87" t="s">
        <v>1118</v>
      </c>
      <c r="DM86" s="87" t="s">
        <v>1178</v>
      </c>
      <c r="DN86" s="87" t="s">
        <v>1235</v>
      </c>
      <c r="DO86" s="87"/>
      <c r="DP86" s="144">
        <v>41159.69342592593</v>
      </c>
      <c r="DQ86" s="87" t="s">
        <v>1293</v>
      </c>
      <c r="DR86" s="87" t="b">
        <v>1</v>
      </c>
      <c r="DS86" s="87" t="b">
        <v>0</v>
      </c>
      <c r="DT86" s="87" t="b">
        <v>0</v>
      </c>
      <c r="DU86" s="87" t="s">
        <v>914</v>
      </c>
      <c r="DV86" s="87">
        <v>136</v>
      </c>
      <c r="DW86" s="87" t="s">
        <v>1312</v>
      </c>
      <c r="DX86" s="87" t="b">
        <v>0</v>
      </c>
      <c r="DY86" s="87" t="s">
        <v>66</v>
      </c>
      <c r="DZ86" s="87">
        <v>1</v>
      </c>
      <c r="EA86" s="87"/>
      <c r="EB86" s="87"/>
      <c r="EC86" s="87"/>
      <c r="ED86" s="87"/>
      <c r="EE86" s="87"/>
      <c r="EF86" s="87"/>
      <c r="EG86" s="87"/>
      <c r="EH86" s="87"/>
      <c r="EI86" s="87"/>
      <c r="EJ86" s="87"/>
      <c r="EK86" s="87"/>
      <c r="EL86" s="87"/>
      <c r="EM86" s="87"/>
      <c r="EN86" s="87">
        <v>35</v>
      </c>
      <c r="EO86" s="87">
        <v>35</v>
      </c>
      <c r="EP86" s="87">
        <v>4</v>
      </c>
      <c r="EQ86" s="87">
        <v>3</v>
      </c>
      <c r="ER86" s="87">
        <v>-9</v>
      </c>
      <c r="ES86" s="87">
        <v>-9</v>
      </c>
    </row>
    <row r="87" spans="1:149" ht="15">
      <c r="A87" s="87" t="s">
        <v>789</v>
      </c>
      <c r="B87" s="87" t="s">
        <v>867</v>
      </c>
      <c r="C87" s="87" t="s">
        <v>250</v>
      </c>
      <c r="D87" s="87" t="s">
        <v>260</v>
      </c>
      <c r="E87" s="87" t="s">
        <v>66</v>
      </c>
      <c r="F87" s="87" t="s">
        <v>311</v>
      </c>
      <c r="G87" s="144">
        <v>43508.8512962963</v>
      </c>
      <c r="H87" s="87" t="s">
        <v>375</v>
      </c>
      <c r="I87" s="87"/>
      <c r="J87" s="87"/>
      <c r="K87" s="87" t="s">
        <v>505</v>
      </c>
      <c r="L87" s="87"/>
      <c r="M87" s="87" t="s">
        <v>570</v>
      </c>
      <c r="N87" s="144">
        <v>43508.8512962963</v>
      </c>
      <c r="O87" s="87" t="s">
        <v>655</v>
      </c>
      <c r="P87" s="87"/>
      <c r="Q87" s="87"/>
      <c r="R87" s="87" t="s">
        <v>789</v>
      </c>
      <c r="S87" s="87" t="s">
        <v>867</v>
      </c>
      <c r="T87" s="87" t="b">
        <v>0</v>
      </c>
      <c r="U87" s="87">
        <v>4</v>
      </c>
      <c r="V87" s="87" t="s">
        <v>897</v>
      </c>
      <c r="W87" s="87" t="b">
        <v>0</v>
      </c>
      <c r="X87" s="87" t="s">
        <v>914</v>
      </c>
      <c r="Y87" s="87"/>
      <c r="Z87" s="87"/>
      <c r="AA87" s="87" t="b">
        <v>0</v>
      </c>
      <c r="AB87" s="87">
        <v>0</v>
      </c>
      <c r="AC87" s="87"/>
      <c r="AD87" s="87" t="s">
        <v>930</v>
      </c>
      <c r="AE87" s="87" t="b">
        <v>0</v>
      </c>
      <c r="AF87" s="87" t="s">
        <v>867</v>
      </c>
      <c r="AG87" s="87" t="s">
        <v>196</v>
      </c>
      <c r="AH87" s="87">
        <v>0</v>
      </c>
      <c r="AI87" s="87">
        <v>0</v>
      </c>
      <c r="AJ87" s="87"/>
      <c r="AK87" s="87"/>
      <c r="AL87" s="87"/>
      <c r="AM87" s="87"/>
      <c r="AN87" s="87"/>
      <c r="AO87" s="87"/>
      <c r="AP87" s="87"/>
      <c r="AQ87" s="87"/>
      <c r="AR87" s="87">
        <v>4</v>
      </c>
      <c r="AS87" s="87">
        <v>1</v>
      </c>
      <c r="AT87" s="87">
        <v>1</v>
      </c>
      <c r="AU87" s="87"/>
      <c r="AV87" s="87"/>
      <c r="AW87" s="87"/>
      <c r="AX87" s="87"/>
      <c r="AY87" s="87"/>
      <c r="AZ87" s="87"/>
      <c r="BA87" s="87"/>
      <c r="BB87" s="87"/>
      <c r="BC87" s="87"/>
      <c r="BD87" s="87" t="s">
        <v>250</v>
      </c>
      <c r="BE87" s="87"/>
      <c r="BF87" s="87">
        <v>19</v>
      </c>
      <c r="BG87" s="87">
        <v>32</v>
      </c>
      <c r="BH87" s="87">
        <v>2826</v>
      </c>
      <c r="BI87" s="87">
        <v>0.012821</v>
      </c>
      <c r="BJ87" s="87">
        <v>0.129145</v>
      </c>
      <c r="BK87" s="87">
        <v>13.522608</v>
      </c>
      <c r="BL87" s="87">
        <v>0.00634920634920635</v>
      </c>
      <c r="BM87" s="87">
        <v>0.361111111111111</v>
      </c>
      <c r="BN87" s="87" t="s">
        <v>1006</v>
      </c>
      <c r="BO87" s="87">
        <v>7670</v>
      </c>
      <c r="BP87" s="87">
        <v>11984</v>
      </c>
      <c r="BQ87" s="87">
        <v>18497</v>
      </c>
      <c r="BR87" s="87">
        <v>3074</v>
      </c>
      <c r="BS87" s="87"/>
      <c r="BT87" s="87" t="s">
        <v>1082</v>
      </c>
      <c r="BU87" s="87" t="s">
        <v>942</v>
      </c>
      <c r="BV87" s="87" t="s">
        <v>1207</v>
      </c>
      <c r="BW87" s="87"/>
      <c r="BX87" s="144">
        <v>40499.605729166666</v>
      </c>
      <c r="BY87" s="87"/>
      <c r="BZ87" s="87" t="b">
        <v>0</v>
      </c>
      <c r="CA87" s="87" t="b">
        <v>0</v>
      </c>
      <c r="CB87" s="87" t="b">
        <v>1</v>
      </c>
      <c r="CC87" s="87" t="s">
        <v>914</v>
      </c>
      <c r="CD87" s="87">
        <v>248</v>
      </c>
      <c r="CE87" s="87" t="s">
        <v>1312</v>
      </c>
      <c r="CF87" s="87" t="b">
        <v>0</v>
      </c>
      <c r="CG87" s="87" t="s">
        <v>66</v>
      </c>
      <c r="CH87" s="87">
        <v>1</v>
      </c>
      <c r="CI87" s="87"/>
      <c r="CJ87" s="87"/>
      <c r="CK87" s="87"/>
      <c r="CL87" s="87"/>
      <c r="CM87" s="87"/>
      <c r="CN87" s="87"/>
      <c r="CO87" s="87"/>
      <c r="CP87" s="87"/>
      <c r="CQ87" s="87"/>
      <c r="CR87" s="87"/>
      <c r="CS87" s="87"/>
      <c r="CT87" s="87"/>
      <c r="CU87" s="87"/>
      <c r="CV87" s="87" t="s">
        <v>260</v>
      </c>
      <c r="CW87" s="87"/>
      <c r="CX87" s="87">
        <v>2</v>
      </c>
      <c r="CY87" s="87">
        <v>3</v>
      </c>
      <c r="CZ87" s="87">
        <v>0</v>
      </c>
      <c r="DA87" s="87">
        <v>0.007519</v>
      </c>
      <c r="DB87" s="87">
        <v>0.026217</v>
      </c>
      <c r="DC87" s="87">
        <v>1.063046</v>
      </c>
      <c r="DD87" s="87">
        <v>0.5</v>
      </c>
      <c r="DE87" s="87">
        <v>0.5</v>
      </c>
      <c r="DF87" s="87" t="s">
        <v>1045</v>
      </c>
      <c r="DG87" s="87">
        <v>6574</v>
      </c>
      <c r="DH87" s="87">
        <v>8043</v>
      </c>
      <c r="DI87" s="87">
        <v>39998</v>
      </c>
      <c r="DJ87" s="87">
        <v>38723</v>
      </c>
      <c r="DK87" s="87"/>
      <c r="DL87" s="87" t="s">
        <v>1118</v>
      </c>
      <c r="DM87" s="87" t="s">
        <v>1178</v>
      </c>
      <c r="DN87" s="87" t="s">
        <v>1235</v>
      </c>
      <c r="DO87" s="87"/>
      <c r="DP87" s="144">
        <v>41159.69342592593</v>
      </c>
      <c r="DQ87" s="87" t="s">
        <v>1293</v>
      </c>
      <c r="DR87" s="87" t="b">
        <v>1</v>
      </c>
      <c r="DS87" s="87" t="b">
        <v>0</v>
      </c>
      <c r="DT87" s="87" t="b">
        <v>0</v>
      </c>
      <c r="DU87" s="87" t="s">
        <v>914</v>
      </c>
      <c r="DV87" s="87">
        <v>136</v>
      </c>
      <c r="DW87" s="87" t="s">
        <v>1312</v>
      </c>
      <c r="DX87" s="87" t="b">
        <v>0</v>
      </c>
      <c r="DY87" s="87" t="s">
        <v>66</v>
      </c>
      <c r="DZ87" s="87">
        <v>1</v>
      </c>
      <c r="EA87" s="87"/>
      <c r="EB87" s="87"/>
      <c r="EC87" s="87"/>
      <c r="ED87" s="87"/>
      <c r="EE87" s="87"/>
      <c r="EF87" s="87"/>
      <c r="EG87" s="87"/>
      <c r="EH87" s="87"/>
      <c r="EI87" s="87"/>
      <c r="EJ87" s="87"/>
      <c r="EK87" s="87"/>
      <c r="EL87" s="87"/>
      <c r="EM87" s="87"/>
      <c r="EN87" s="87">
        <v>35</v>
      </c>
      <c r="EO87" s="87">
        <v>35</v>
      </c>
      <c r="EP87" s="87">
        <v>2</v>
      </c>
      <c r="EQ87" s="87">
        <v>1</v>
      </c>
      <c r="ER87" s="87">
        <v>-9</v>
      </c>
      <c r="ES87" s="87">
        <v>-9</v>
      </c>
    </row>
    <row r="88" spans="1:149" ht="15">
      <c r="A88" s="87" t="s">
        <v>788</v>
      </c>
      <c r="B88" s="87" t="s">
        <v>788</v>
      </c>
      <c r="C88" s="87" t="s">
        <v>250</v>
      </c>
      <c r="D88" s="87" t="s">
        <v>260</v>
      </c>
      <c r="E88" s="87" t="s">
        <v>66</v>
      </c>
      <c r="F88" s="87" t="s">
        <v>310</v>
      </c>
      <c r="G88" s="144">
        <v>43508.586435185185</v>
      </c>
      <c r="H88" s="87" t="s">
        <v>374</v>
      </c>
      <c r="I88" s="87" t="s">
        <v>458</v>
      </c>
      <c r="J88" s="87" t="s">
        <v>487</v>
      </c>
      <c r="K88" s="87" t="s">
        <v>514</v>
      </c>
      <c r="L88" s="87" t="s">
        <v>546</v>
      </c>
      <c r="M88" s="87" t="s">
        <v>546</v>
      </c>
      <c r="N88" s="144">
        <v>43508.586435185185</v>
      </c>
      <c r="O88" s="87" t="s">
        <v>654</v>
      </c>
      <c r="P88" s="87"/>
      <c r="Q88" s="87"/>
      <c r="R88" s="87" t="s">
        <v>788</v>
      </c>
      <c r="S88" s="87"/>
      <c r="T88" s="87" t="b">
        <v>0</v>
      </c>
      <c r="U88" s="87">
        <v>3</v>
      </c>
      <c r="V88" s="87"/>
      <c r="W88" s="87" t="b">
        <v>0</v>
      </c>
      <c r="X88" s="87" t="s">
        <v>914</v>
      </c>
      <c r="Y88" s="87"/>
      <c r="Z88" s="87"/>
      <c r="AA88" s="87" t="b">
        <v>0</v>
      </c>
      <c r="AB88" s="87">
        <v>0</v>
      </c>
      <c r="AC88" s="87"/>
      <c r="AD88" s="87" t="s">
        <v>928</v>
      </c>
      <c r="AE88" s="87" t="b">
        <v>0</v>
      </c>
      <c r="AF88" s="87" t="s">
        <v>788</v>
      </c>
      <c r="AG88" s="87" t="s">
        <v>196</v>
      </c>
      <c r="AH88" s="87">
        <v>0</v>
      </c>
      <c r="AI88" s="87">
        <v>0</v>
      </c>
      <c r="AJ88" s="87"/>
      <c r="AK88" s="87"/>
      <c r="AL88" s="87"/>
      <c r="AM88" s="87"/>
      <c r="AN88" s="87"/>
      <c r="AO88" s="87"/>
      <c r="AP88" s="87"/>
      <c r="AQ88" s="87"/>
      <c r="AR88" s="87">
        <v>1</v>
      </c>
      <c r="AS88" s="87">
        <v>1</v>
      </c>
      <c r="AT88" s="87">
        <v>1</v>
      </c>
      <c r="AU88" s="87"/>
      <c r="AV88" s="87"/>
      <c r="AW88" s="87"/>
      <c r="AX88" s="87"/>
      <c r="AY88" s="87"/>
      <c r="AZ88" s="87"/>
      <c r="BA88" s="87"/>
      <c r="BB88" s="87"/>
      <c r="BC88" s="87"/>
      <c r="BD88" s="87" t="s">
        <v>250</v>
      </c>
      <c r="BE88" s="87"/>
      <c r="BF88" s="87">
        <v>19</v>
      </c>
      <c r="BG88" s="87">
        <v>32</v>
      </c>
      <c r="BH88" s="87">
        <v>2826</v>
      </c>
      <c r="BI88" s="87">
        <v>0.012821</v>
      </c>
      <c r="BJ88" s="87">
        <v>0.129145</v>
      </c>
      <c r="BK88" s="87">
        <v>13.522608</v>
      </c>
      <c r="BL88" s="87">
        <v>0.00634920634920635</v>
      </c>
      <c r="BM88" s="87">
        <v>0.361111111111111</v>
      </c>
      <c r="BN88" s="87" t="s">
        <v>1006</v>
      </c>
      <c r="BO88" s="87">
        <v>7670</v>
      </c>
      <c r="BP88" s="87">
        <v>11984</v>
      </c>
      <c r="BQ88" s="87">
        <v>18497</v>
      </c>
      <c r="BR88" s="87">
        <v>3074</v>
      </c>
      <c r="BS88" s="87"/>
      <c r="BT88" s="87" t="s">
        <v>1082</v>
      </c>
      <c r="BU88" s="87" t="s">
        <v>942</v>
      </c>
      <c r="BV88" s="87" t="s">
        <v>1207</v>
      </c>
      <c r="BW88" s="87"/>
      <c r="BX88" s="144">
        <v>40499.605729166666</v>
      </c>
      <c r="BY88" s="87"/>
      <c r="BZ88" s="87" t="b">
        <v>0</v>
      </c>
      <c r="CA88" s="87" t="b">
        <v>0</v>
      </c>
      <c r="CB88" s="87" t="b">
        <v>1</v>
      </c>
      <c r="CC88" s="87" t="s">
        <v>914</v>
      </c>
      <c r="CD88" s="87">
        <v>248</v>
      </c>
      <c r="CE88" s="87" t="s">
        <v>1312</v>
      </c>
      <c r="CF88" s="87" t="b">
        <v>0</v>
      </c>
      <c r="CG88" s="87" t="s">
        <v>66</v>
      </c>
      <c r="CH88" s="87">
        <v>1</v>
      </c>
      <c r="CI88" s="87"/>
      <c r="CJ88" s="87"/>
      <c r="CK88" s="87"/>
      <c r="CL88" s="87"/>
      <c r="CM88" s="87"/>
      <c r="CN88" s="87"/>
      <c r="CO88" s="87"/>
      <c r="CP88" s="87"/>
      <c r="CQ88" s="87"/>
      <c r="CR88" s="87"/>
      <c r="CS88" s="87"/>
      <c r="CT88" s="87"/>
      <c r="CU88" s="87"/>
      <c r="CV88" s="87" t="s">
        <v>260</v>
      </c>
      <c r="CW88" s="87"/>
      <c r="CX88" s="87">
        <v>2</v>
      </c>
      <c r="CY88" s="87">
        <v>3</v>
      </c>
      <c r="CZ88" s="87">
        <v>0</v>
      </c>
      <c r="DA88" s="87">
        <v>0.007519</v>
      </c>
      <c r="DB88" s="87">
        <v>0.026217</v>
      </c>
      <c r="DC88" s="87">
        <v>1.063046</v>
      </c>
      <c r="DD88" s="87">
        <v>0.5</v>
      </c>
      <c r="DE88" s="87">
        <v>0.5</v>
      </c>
      <c r="DF88" s="87" t="s">
        <v>1045</v>
      </c>
      <c r="DG88" s="87">
        <v>6574</v>
      </c>
      <c r="DH88" s="87">
        <v>8043</v>
      </c>
      <c r="DI88" s="87">
        <v>39998</v>
      </c>
      <c r="DJ88" s="87">
        <v>38723</v>
      </c>
      <c r="DK88" s="87"/>
      <c r="DL88" s="87" t="s">
        <v>1118</v>
      </c>
      <c r="DM88" s="87" t="s">
        <v>1178</v>
      </c>
      <c r="DN88" s="87" t="s">
        <v>1235</v>
      </c>
      <c r="DO88" s="87"/>
      <c r="DP88" s="144">
        <v>41159.69342592593</v>
      </c>
      <c r="DQ88" s="87" t="s">
        <v>1293</v>
      </c>
      <c r="DR88" s="87" t="b">
        <v>1</v>
      </c>
      <c r="DS88" s="87" t="b">
        <v>0</v>
      </c>
      <c r="DT88" s="87" t="b">
        <v>0</v>
      </c>
      <c r="DU88" s="87" t="s">
        <v>914</v>
      </c>
      <c r="DV88" s="87">
        <v>136</v>
      </c>
      <c r="DW88" s="87" t="s">
        <v>1312</v>
      </c>
      <c r="DX88" s="87" t="b">
        <v>0</v>
      </c>
      <c r="DY88" s="87" t="s">
        <v>66</v>
      </c>
      <c r="DZ88" s="87">
        <v>1</v>
      </c>
      <c r="EA88" s="87"/>
      <c r="EB88" s="87"/>
      <c r="EC88" s="87"/>
      <c r="ED88" s="87"/>
      <c r="EE88" s="87"/>
      <c r="EF88" s="87"/>
      <c r="EG88" s="87"/>
      <c r="EH88" s="87"/>
      <c r="EI88" s="87"/>
      <c r="EJ88" s="87"/>
      <c r="EK88" s="87"/>
      <c r="EL88" s="87"/>
      <c r="EM88" s="87"/>
      <c r="EN88" s="87">
        <v>36</v>
      </c>
      <c r="EO88" s="87">
        <v>36</v>
      </c>
      <c r="EP88" s="87">
        <v>1</v>
      </c>
      <c r="EQ88" s="87">
        <v>1</v>
      </c>
      <c r="ER88" s="87">
        <v>-8</v>
      </c>
      <c r="ES88" s="87">
        <v>-8</v>
      </c>
    </row>
    <row r="89" spans="1:149" ht="15">
      <c r="A89" s="87" t="s">
        <v>787</v>
      </c>
      <c r="B89" s="87" t="s">
        <v>784</v>
      </c>
      <c r="C89" s="87" t="s">
        <v>250</v>
      </c>
      <c r="D89" s="87" t="s">
        <v>260</v>
      </c>
      <c r="E89" s="87" t="s">
        <v>66</v>
      </c>
      <c r="F89" s="87" t="s">
        <v>312</v>
      </c>
      <c r="G89" s="144">
        <v>43507.83642361111</v>
      </c>
      <c r="H89" s="87" t="s">
        <v>371</v>
      </c>
      <c r="I89" s="87"/>
      <c r="J89" s="87"/>
      <c r="K89" s="87" t="s">
        <v>505</v>
      </c>
      <c r="L89" s="87"/>
      <c r="M89" s="87" t="s">
        <v>570</v>
      </c>
      <c r="N89" s="144">
        <v>43507.83642361111</v>
      </c>
      <c r="O89" s="87" t="s">
        <v>653</v>
      </c>
      <c r="P89" s="87"/>
      <c r="Q89" s="87"/>
      <c r="R89" s="87" t="s">
        <v>787</v>
      </c>
      <c r="S89" s="87"/>
      <c r="T89" s="87" t="b">
        <v>0</v>
      </c>
      <c r="U89" s="87">
        <v>0</v>
      </c>
      <c r="V89" s="87"/>
      <c r="W89" s="87" t="b">
        <v>0</v>
      </c>
      <c r="X89" s="87" t="s">
        <v>914</v>
      </c>
      <c r="Y89" s="87"/>
      <c r="Z89" s="87"/>
      <c r="AA89" s="87" t="b">
        <v>0</v>
      </c>
      <c r="AB89" s="87">
        <v>23</v>
      </c>
      <c r="AC89" s="87" t="s">
        <v>784</v>
      </c>
      <c r="AD89" s="87" t="s">
        <v>928</v>
      </c>
      <c r="AE89" s="87" t="b">
        <v>0</v>
      </c>
      <c r="AF89" s="87" t="s">
        <v>784</v>
      </c>
      <c r="AG89" s="87" t="s">
        <v>196</v>
      </c>
      <c r="AH89" s="87">
        <v>0</v>
      </c>
      <c r="AI89" s="87">
        <v>0</v>
      </c>
      <c r="AJ89" s="87"/>
      <c r="AK89" s="87"/>
      <c r="AL89" s="87"/>
      <c r="AM89" s="87"/>
      <c r="AN89" s="87"/>
      <c r="AO89" s="87"/>
      <c r="AP89" s="87"/>
      <c r="AQ89" s="87"/>
      <c r="AR89" s="87">
        <v>4</v>
      </c>
      <c r="AS89" s="87">
        <v>1</v>
      </c>
      <c r="AT89" s="87">
        <v>1</v>
      </c>
      <c r="AU89" s="87"/>
      <c r="AV89" s="87"/>
      <c r="AW89" s="87"/>
      <c r="AX89" s="87"/>
      <c r="AY89" s="87"/>
      <c r="AZ89" s="87"/>
      <c r="BA89" s="87"/>
      <c r="BB89" s="87"/>
      <c r="BC89" s="87"/>
      <c r="BD89" s="87" t="s">
        <v>250</v>
      </c>
      <c r="BE89" s="87"/>
      <c r="BF89" s="87">
        <v>19</v>
      </c>
      <c r="BG89" s="87">
        <v>32</v>
      </c>
      <c r="BH89" s="87">
        <v>2826</v>
      </c>
      <c r="BI89" s="87">
        <v>0.012821</v>
      </c>
      <c r="BJ89" s="87">
        <v>0.129145</v>
      </c>
      <c r="BK89" s="87">
        <v>13.522608</v>
      </c>
      <c r="BL89" s="87">
        <v>0.00634920634920635</v>
      </c>
      <c r="BM89" s="87">
        <v>0.361111111111111</v>
      </c>
      <c r="BN89" s="87" t="s">
        <v>1006</v>
      </c>
      <c r="BO89" s="87">
        <v>7670</v>
      </c>
      <c r="BP89" s="87">
        <v>11984</v>
      </c>
      <c r="BQ89" s="87">
        <v>18497</v>
      </c>
      <c r="BR89" s="87">
        <v>3074</v>
      </c>
      <c r="BS89" s="87"/>
      <c r="BT89" s="87" t="s">
        <v>1082</v>
      </c>
      <c r="BU89" s="87" t="s">
        <v>942</v>
      </c>
      <c r="BV89" s="87" t="s">
        <v>1207</v>
      </c>
      <c r="BW89" s="87"/>
      <c r="BX89" s="144">
        <v>40499.605729166666</v>
      </c>
      <c r="BY89" s="87"/>
      <c r="BZ89" s="87" t="b">
        <v>0</v>
      </c>
      <c r="CA89" s="87" t="b">
        <v>0</v>
      </c>
      <c r="CB89" s="87" t="b">
        <v>1</v>
      </c>
      <c r="CC89" s="87" t="s">
        <v>914</v>
      </c>
      <c r="CD89" s="87">
        <v>248</v>
      </c>
      <c r="CE89" s="87" t="s">
        <v>1312</v>
      </c>
      <c r="CF89" s="87" t="b">
        <v>0</v>
      </c>
      <c r="CG89" s="87" t="s">
        <v>66</v>
      </c>
      <c r="CH89" s="87">
        <v>1</v>
      </c>
      <c r="CI89" s="87"/>
      <c r="CJ89" s="87"/>
      <c r="CK89" s="87"/>
      <c r="CL89" s="87"/>
      <c r="CM89" s="87"/>
      <c r="CN89" s="87"/>
      <c r="CO89" s="87"/>
      <c r="CP89" s="87"/>
      <c r="CQ89" s="87"/>
      <c r="CR89" s="87"/>
      <c r="CS89" s="87"/>
      <c r="CT89" s="87"/>
      <c r="CU89" s="87"/>
      <c r="CV89" s="87" t="s">
        <v>260</v>
      </c>
      <c r="CW89" s="87"/>
      <c r="CX89" s="87">
        <v>2</v>
      </c>
      <c r="CY89" s="87">
        <v>3</v>
      </c>
      <c r="CZ89" s="87">
        <v>0</v>
      </c>
      <c r="DA89" s="87">
        <v>0.007519</v>
      </c>
      <c r="DB89" s="87">
        <v>0.026217</v>
      </c>
      <c r="DC89" s="87">
        <v>1.063046</v>
      </c>
      <c r="DD89" s="87">
        <v>0.5</v>
      </c>
      <c r="DE89" s="87">
        <v>0.5</v>
      </c>
      <c r="DF89" s="87" t="s">
        <v>1045</v>
      </c>
      <c r="DG89" s="87">
        <v>6574</v>
      </c>
      <c r="DH89" s="87">
        <v>8043</v>
      </c>
      <c r="DI89" s="87">
        <v>39998</v>
      </c>
      <c r="DJ89" s="87">
        <v>38723</v>
      </c>
      <c r="DK89" s="87"/>
      <c r="DL89" s="87" t="s">
        <v>1118</v>
      </c>
      <c r="DM89" s="87" t="s">
        <v>1178</v>
      </c>
      <c r="DN89" s="87" t="s">
        <v>1235</v>
      </c>
      <c r="DO89" s="87"/>
      <c r="DP89" s="144">
        <v>41159.69342592593</v>
      </c>
      <c r="DQ89" s="87" t="s">
        <v>1293</v>
      </c>
      <c r="DR89" s="87" t="b">
        <v>1</v>
      </c>
      <c r="DS89" s="87" t="b">
        <v>0</v>
      </c>
      <c r="DT89" s="87" t="b">
        <v>0</v>
      </c>
      <c r="DU89" s="87" t="s">
        <v>914</v>
      </c>
      <c r="DV89" s="87">
        <v>136</v>
      </c>
      <c r="DW89" s="87" t="s">
        <v>1312</v>
      </c>
      <c r="DX89" s="87" t="b">
        <v>0</v>
      </c>
      <c r="DY89" s="87" t="s">
        <v>66</v>
      </c>
      <c r="DZ89" s="87">
        <v>1</v>
      </c>
      <c r="EA89" s="87"/>
      <c r="EB89" s="87"/>
      <c r="EC89" s="87"/>
      <c r="ED89" s="87"/>
      <c r="EE89" s="87"/>
      <c r="EF89" s="87"/>
      <c r="EG89" s="87"/>
      <c r="EH89" s="87"/>
      <c r="EI89" s="87"/>
      <c r="EJ89" s="87"/>
      <c r="EK89" s="87"/>
      <c r="EL89" s="87"/>
      <c r="EM89" s="87"/>
      <c r="EN89" s="87">
        <v>38</v>
      </c>
      <c r="EO89" s="87">
        <v>38</v>
      </c>
      <c r="EP89" s="87">
        <v>2</v>
      </c>
      <c r="EQ89" s="87">
        <v>1</v>
      </c>
      <c r="ER89" s="87">
        <v>-6</v>
      </c>
      <c r="ES89" s="87">
        <v>-6</v>
      </c>
    </row>
    <row r="90" spans="1:149" ht="15">
      <c r="A90" s="87" t="s">
        <v>786</v>
      </c>
      <c r="B90" s="87" t="s">
        <v>789</v>
      </c>
      <c r="C90" s="87" t="s">
        <v>260</v>
      </c>
      <c r="D90" s="87" t="s">
        <v>250</v>
      </c>
      <c r="E90" s="87" t="s">
        <v>66</v>
      </c>
      <c r="F90" s="87" t="s">
        <v>311</v>
      </c>
      <c r="G90" s="144">
        <v>43508.85202546296</v>
      </c>
      <c r="H90" s="87" t="s">
        <v>373</v>
      </c>
      <c r="I90" s="87"/>
      <c r="J90" s="87"/>
      <c r="K90" s="87" t="s">
        <v>505</v>
      </c>
      <c r="L90" s="87"/>
      <c r="M90" s="87" t="s">
        <v>577</v>
      </c>
      <c r="N90" s="144">
        <v>43508.85202546296</v>
      </c>
      <c r="O90" s="87" t="s">
        <v>652</v>
      </c>
      <c r="P90" s="87"/>
      <c r="Q90" s="87"/>
      <c r="R90" s="87" t="s">
        <v>786</v>
      </c>
      <c r="S90" s="87" t="s">
        <v>789</v>
      </c>
      <c r="T90" s="87" t="b">
        <v>0</v>
      </c>
      <c r="U90" s="87">
        <v>3</v>
      </c>
      <c r="V90" s="87" t="s">
        <v>883</v>
      </c>
      <c r="W90" s="87" t="b">
        <v>0</v>
      </c>
      <c r="X90" s="87" t="s">
        <v>914</v>
      </c>
      <c r="Y90" s="87"/>
      <c r="Z90" s="87"/>
      <c r="AA90" s="87" t="b">
        <v>0</v>
      </c>
      <c r="AB90" s="87">
        <v>0</v>
      </c>
      <c r="AC90" s="87"/>
      <c r="AD90" s="87" t="s">
        <v>930</v>
      </c>
      <c r="AE90" s="87" t="b">
        <v>0</v>
      </c>
      <c r="AF90" s="87" t="s">
        <v>789</v>
      </c>
      <c r="AG90" s="87" t="s">
        <v>196</v>
      </c>
      <c r="AH90" s="87">
        <v>0</v>
      </c>
      <c r="AI90" s="87">
        <v>0</v>
      </c>
      <c r="AJ90" s="87"/>
      <c r="AK90" s="87"/>
      <c r="AL90" s="87"/>
      <c r="AM90" s="87"/>
      <c r="AN90" s="87"/>
      <c r="AO90" s="87"/>
      <c r="AP90" s="87"/>
      <c r="AQ90" s="87"/>
      <c r="AR90" s="87">
        <v>1</v>
      </c>
      <c r="AS90" s="87">
        <v>1</v>
      </c>
      <c r="AT90" s="87">
        <v>1</v>
      </c>
      <c r="AU90" s="87"/>
      <c r="AV90" s="87"/>
      <c r="AW90" s="87"/>
      <c r="AX90" s="87"/>
      <c r="AY90" s="87"/>
      <c r="AZ90" s="87"/>
      <c r="BA90" s="87"/>
      <c r="BB90" s="87"/>
      <c r="BC90" s="87"/>
      <c r="BD90" s="87" t="s">
        <v>260</v>
      </c>
      <c r="BE90" s="87"/>
      <c r="BF90" s="87">
        <v>2</v>
      </c>
      <c r="BG90" s="87">
        <v>3</v>
      </c>
      <c r="BH90" s="87">
        <v>0</v>
      </c>
      <c r="BI90" s="87">
        <v>0.007519</v>
      </c>
      <c r="BJ90" s="87">
        <v>0.026217</v>
      </c>
      <c r="BK90" s="87">
        <v>1.063046</v>
      </c>
      <c r="BL90" s="87">
        <v>0.5</v>
      </c>
      <c r="BM90" s="87">
        <v>0.5</v>
      </c>
      <c r="BN90" s="87" t="s">
        <v>1045</v>
      </c>
      <c r="BO90" s="87">
        <v>6574</v>
      </c>
      <c r="BP90" s="87">
        <v>8043</v>
      </c>
      <c r="BQ90" s="87">
        <v>39998</v>
      </c>
      <c r="BR90" s="87">
        <v>38723</v>
      </c>
      <c r="BS90" s="87"/>
      <c r="BT90" s="87" t="s">
        <v>1118</v>
      </c>
      <c r="BU90" s="87" t="s">
        <v>1178</v>
      </c>
      <c r="BV90" s="87" t="s">
        <v>1235</v>
      </c>
      <c r="BW90" s="87"/>
      <c r="BX90" s="144">
        <v>41159.69342592593</v>
      </c>
      <c r="BY90" s="87" t="s">
        <v>1293</v>
      </c>
      <c r="BZ90" s="87" t="b">
        <v>1</v>
      </c>
      <c r="CA90" s="87" t="b">
        <v>0</v>
      </c>
      <c r="CB90" s="87" t="b">
        <v>0</v>
      </c>
      <c r="CC90" s="87" t="s">
        <v>914</v>
      </c>
      <c r="CD90" s="87">
        <v>136</v>
      </c>
      <c r="CE90" s="87" t="s">
        <v>1312</v>
      </c>
      <c r="CF90" s="87" t="b">
        <v>0</v>
      </c>
      <c r="CG90" s="87" t="s">
        <v>66</v>
      </c>
      <c r="CH90" s="87">
        <v>1</v>
      </c>
      <c r="CI90" s="87"/>
      <c r="CJ90" s="87"/>
      <c r="CK90" s="87"/>
      <c r="CL90" s="87"/>
      <c r="CM90" s="87"/>
      <c r="CN90" s="87"/>
      <c r="CO90" s="87"/>
      <c r="CP90" s="87"/>
      <c r="CQ90" s="87"/>
      <c r="CR90" s="87"/>
      <c r="CS90" s="87"/>
      <c r="CT90" s="87"/>
      <c r="CU90" s="87"/>
      <c r="CV90" s="87" t="s">
        <v>250</v>
      </c>
      <c r="CW90" s="87"/>
      <c r="CX90" s="87">
        <v>19</v>
      </c>
      <c r="CY90" s="87">
        <v>32</v>
      </c>
      <c r="CZ90" s="87">
        <v>2826</v>
      </c>
      <c r="DA90" s="87">
        <v>0.012821</v>
      </c>
      <c r="DB90" s="87">
        <v>0.129145</v>
      </c>
      <c r="DC90" s="87">
        <v>13.522608</v>
      </c>
      <c r="DD90" s="87">
        <v>0.00634920634920635</v>
      </c>
      <c r="DE90" s="87">
        <v>0.361111111111111</v>
      </c>
      <c r="DF90" s="87" t="s">
        <v>1006</v>
      </c>
      <c r="DG90" s="87">
        <v>7670</v>
      </c>
      <c r="DH90" s="87">
        <v>11984</v>
      </c>
      <c r="DI90" s="87">
        <v>18497</v>
      </c>
      <c r="DJ90" s="87">
        <v>3074</v>
      </c>
      <c r="DK90" s="87"/>
      <c r="DL90" s="87" t="s">
        <v>1082</v>
      </c>
      <c r="DM90" s="87" t="s">
        <v>942</v>
      </c>
      <c r="DN90" s="87" t="s">
        <v>1207</v>
      </c>
      <c r="DO90" s="87"/>
      <c r="DP90" s="144">
        <v>40499.605729166666</v>
      </c>
      <c r="DQ90" s="87"/>
      <c r="DR90" s="87" t="b">
        <v>0</v>
      </c>
      <c r="DS90" s="87" t="b">
        <v>0</v>
      </c>
      <c r="DT90" s="87" t="b">
        <v>1</v>
      </c>
      <c r="DU90" s="87" t="s">
        <v>914</v>
      </c>
      <c r="DV90" s="87">
        <v>248</v>
      </c>
      <c r="DW90" s="87" t="s">
        <v>1312</v>
      </c>
      <c r="DX90" s="87" t="b">
        <v>0</v>
      </c>
      <c r="DY90" s="87" t="s">
        <v>66</v>
      </c>
      <c r="DZ90" s="87">
        <v>1</v>
      </c>
      <c r="EA90" s="87"/>
      <c r="EB90" s="87"/>
      <c r="EC90" s="87"/>
      <c r="ED90" s="87"/>
      <c r="EE90" s="87"/>
      <c r="EF90" s="87"/>
      <c r="EG90" s="87"/>
      <c r="EH90" s="87"/>
      <c r="EI90" s="87"/>
      <c r="EJ90" s="87"/>
      <c r="EK90" s="87"/>
      <c r="EL90" s="87"/>
      <c r="EM90" s="87"/>
      <c r="EN90" s="87">
        <v>35</v>
      </c>
      <c r="EO90" s="87">
        <v>35</v>
      </c>
      <c r="EP90" s="87">
        <v>3</v>
      </c>
      <c r="EQ90" s="87">
        <v>2</v>
      </c>
      <c r="ER90" s="87">
        <v>-9</v>
      </c>
      <c r="ES90" s="87">
        <v>-9</v>
      </c>
    </row>
    <row r="91" spans="1:149" ht="15">
      <c r="A91" s="87" t="s">
        <v>785</v>
      </c>
      <c r="B91" s="87" t="s">
        <v>785</v>
      </c>
      <c r="C91" s="87" t="s">
        <v>260</v>
      </c>
      <c r="D91" s="87" t="s">
        <v>260</v>
      </c>
      <c r="E91" s="87" t="s">
        <v>65</v>
      </c>
      <c r="F91" s="87" t="s">
        <v>196</v>
      </c>
      <c r="G91" s="144">
        <v>43510.31034722222</v>
      </c>
      <c r="H91" s="87" t="s">
        <v>372</v>
      </c>
      <c r="I91" s="87" t="s">
        <v>454</v>
      </c>
      <c r="J91" s="87" t="s">
        <v>484</v>
      </c>
      <c r="K91" s="87" t="s">
        <v>513</v>
      </c>
      <c r="L91" s="87"/>
      <c r="M91" s="87" t="s">
        <v>577</v>
      </c>
      <c r="N91" s="144">
        <v>43510.31034722222</v>
      </c>
      <c r="O91" s="87" t="s">
        <v>651</v>
      </c>
      <c r="P91" s="87"/>
      <c r="Q91" s="87"/>
      <c r="R91" s="87" t="s">
        <v>785</v>
      </c>
      <c r="S91" s="87"/>
      <c r="T91" s="87" t="b">
        <v>0</v>
      </c>
      <c r="U91" s="87">
        <v>25</v>
      </c>
      <c r="V91" s="87"/>
      <c r="W91" s="87" t="b">
        <v>0</v>
      </c>
      <c r="X91" s="87" t="s">
        <v>914</v>
      </c>
      <c r="Y91" s="87"/>
      <c r="Z91" s="87"/>
      <c r="AA91" s="87" t="b">
        <v>0</v>
      </c>
      <c r="AB91" s="87">
        <v>17</v>
      </c>
      <c r="AC91" s="87"/>
      <c r="AD91" s="87" t="s">
        <v>930</v>
      </c>
      <c r="AE91" s="87" t="b">
        <v>0</v>
      </c>
      <c r="AF91" s="87" t="s">
        <v>785</v>
      </c>
      <c r="AG91" s="87" t="s">
        <v>312</v>
      </c>
      <c r="AH91" s="87">
        <v>0</v>
      </c>
      <c r="AI91" s="87">
        <v>0</v>
      </c>
      <c r="AJ91" s="87"/>
      <c r="AK91" s="87"/>
      <c r="AL91" s="87"/>
      <c r="AM91" s="87"/>
      <c r="AN91" s="87"/>
      <c r="AO91" s="87"/>
      <c r="AP91" s="87"/>
      <c r="AQ91" s="87"/>
      <c r="AR91" s="87">
        <v>5</v>
      </c>
      <c r="AS91" s="87">
        <v>1</v>
      </c>
      <c r="AT91" s="87">
        <v>1</v>
      </c>
      <c r="AU91" s="87"/>
      <c r="AV91" s="87"/>
      <c r="AW91" s="87"/>
      <c r="AX91" s="87"/>
      <c r="AY91" s="87"/>
      <c r="AZ91" s="87"/>
      <c r="BA91" s="87"/>
      <c r="BB91" s="87"/>
      <c r="BC91" s="87"/>
      <c r="BD91" s="87" t="s">
        <v>260</v>
      </c>
      <c r="BE91" s="87"/>
      <c r="BF91" s="87">
        <v>2</v>
      </c>
      <c r="BG91" s="87">
        <v>3</v>
      </c>
      <c r="BH91" s="87">
        <v>0</v>
      </c>
      <c r="BI91" s="87">
        <v>0.007519</v>
      </c>
      <c r="BJ91" s="87">
        <v>0.026217</v>
      </c>
      <c r="BK91" s="87">
        <v>1.063046</v>
      </c>
      <c r="BL91" s="87">
        <v>0.5</v>
      </c>
      <c r="BM91" s="87">
        <v>0.5</v>
      </c>
      <c r="BN91" s="87" t="s">
        <v>1045</v>
      </c>
      <c r="BO91" s="87">
        <v>6574</v>
      </c>
      <c r="BP91" s="87">
        <v>8043</v>
      </c>
      <c r="BQ91" s="87">
        <v>39998</v>
      </c>
      <c r="BR91" s="87">
        <v>38723</v>
      </c>
      <c r="BS91" s="87"/>
      <c r="BT91" s="87" t="s">
        <v>1118</v>
      </c>
      <c r="BU91" s="87" t="s">
        <v>1178</v>
      </c>
      <c r="BV91" s="87" t="s">
        <v>1235</v>
      </c>
      <c r="BW91" s="87"/>
      <c r="BX91" s="144">
        <v>41159.69342592593</v>
      </c>
      <c r="BY91" s="87" t="s">
        <v>1293</v>
      </c>
      <c r="BZ91" s="87" t="b">
        <v>1</v>
      </c>
      <c r="CA91" s="87" t="b">
        <v>0</v>
      </c>
      <c r="CB91" s="87" t="b">
        <v>0</v>
      </c>
      <c r="CC91" s="87" t="s">
        <v>914</v>
      </c>
      <c r="CD91" s="87">
        <v>136</v>
      </c>
      <c r="CE91" s="87" t="s">
        <v>1312</v>
      </c>
      <c r="CF91" s="87" t="b">
        <v>0</v>
      </c>
      <c r="CG91" s="87" t="s">
        <v>66</v>
      </c>
      <c r="CH91" s="87">
        <v>1</v>
      </c>
      <c r="CI91" s="87"/>
      <c r="CJ91" s="87"/>
      <c r="CK91" s="87"/>
      <c r="CL91" s="87"/>
      <c r="CM91" s="87"/>
      <c r="CN91" s="87"/>
      <c r="CO91" s="87"/>
      <c r="CP91" s="87"/>
      <c r="CQ91" s="87"/>
      <c r="CR91" s="87"/>
      <c r="CS91" s="87"/>
      <c r="CT91" s="87"/>
      <c r="CU91" s="87"/>
      <c r="CV91" s="87" t="s">
        <v>260</v>
      </c>
      <c r="CW91" s="87"/>
      <c r="CX91" s="87">
        <v>2</v>
      </c>
      <c r="CY91" s="87">
        <v>3</v>
      </c>
      <c r="CZ91" s="87">
        <v>0</v>
      </c>
      <c r="DA91" s="87">
        <v>0.007519</v>
      </c>
      <c r="DB91" s="87">
        <v>0.026217</v>
      </c>
      <c r="DC91" s="87">
        <v>1.063046</v>
      </c>
      <c r="DD91" s="87">
        <v>0.5</v>
      </c>
      <c r="DE91" s="87">
        <v>0.5</v>
      </c>
      <c r="DF91" s="87" t="s">
        <v>1045</v>
      </c>
      <c r="DG91" s="87">
        <v>6574</v>
      </c>
      <c r="DH91" s="87">
        <v>8043</v>
      </c>
      <c r="DI91" s="87">
        <v>39998</v>
      </c>
      <c r="DJ91" s="87">
        <v>38723</v>
      </c>
      <c r="DK91" s="87"/>
      <c r="DL91" s="87" t="s">
        <v>1118</v>
      </c>
      <c r="DM91" s="87" t="s">
        <v>1178</v>
      </c>
      <c r="DN91" s="87" t="s">
        <v>1235</v>
      </c>
      <c r="DO91" s="87"/>
      <c r="DP91" s="144">
        <v>41159.69342592593</v>
      </c>
      <c r="DQ91" s="87" t="s">
        <v>1293</v>
      </c>
      <c r="DR91" s="87" t="b">
        <v>1</v>
      </c>
      <c r="DS91" s="87" t="b">
        <v>0</v>
      </c>
      <c r="DT91" s="87" t="b">
        <v>0</v>
      </c>
      <c r="DU91" s="87" t="s">
        <v>914</v>
      </c>
      <c r="DV91" s="87">
        <v>136</v>
      </c>
      <c r="DW91" s="87" t="s">
        <v>1312</v>
      </c>
      <c r="DX91" s="87" t="b">
        <v>0</v>
      </c>
      <c r="DY91" s="87" t="s">
        <v>66</v>
      </c>
      <c r="DZ91" s="87">
        <v>1</v>
      </c>
      <c r="EA91" s="87"/>
      <c r="EB91" s="87"/>
      <c r="EC91" s="87"/>
      <c r="ED91" s="87"/>
      <c r="EE91" s="87"/>
      <c r="EF91" s="87"/>
      <c r="EG91" s="87"/>
      <c r="EH91" s="87"/>
      <c r="EI91" s="87"/>
      <c r="EJ91" s="87"/>
      <c r="EK91" s="87"/>
      <c r="EL91" s="87"/>
      <c r="EM91" s="87"/>
      <c r="EN91" s="87">
        <v>37</v>
      </c>
      <c r="EO91" s="87">
        <v>37</v>
      </c>
      <c r="EP91" s="87">
        <v>1</v>
      </c>
      <c r="EQ91" s="87">
        <v>1</v>
      </c>
      <c r="ER91" s="87">
        <v>-7</v>
      </c>
      <c r="ES91" s="87">
        <v>-7</v>
      </c>
    </row>
    <row r="92" spans="1:149" ht="15">
      <c r="A92" s="87" t="s">
        <v>784</v>
      </c>
      <c r="B92" s="87" t="s">
        <v>784</v>
      </c>
      <c r="C92" s="87" t="s">
        <v>260</v>
      </c>
      <c r="D92" s="87" t="s">
        <v>260</v>
      </c>
      <c r="E92" s="87" t="s">
        <v>65</v>
      </c>
      <c r="F92" s="87" t="s">
        <v>196</v>
      </c>
      <c r="G92" s="144">
        <v>43507.270833333336</v>
      </c>
      <c r="H92" s="87" t="s">
        <v>371</v>
      </c>
      <c r="I92" s="87" t="s">
        <v>457</v>
      </c>
      <c r="J92" s="87" t="s">
        <v>486</v>
      </c>
      <c r="K92" s="87" t="s">
        <v>512</v>
      </c>
      <c r="L92" s="87"/>
      <c r="M92" s="87" t="s">
        <v>577</v>
      </c>
      <c r="N92" s="144">
        <v>43507.270833333336</v>
      </c>
      <c r="O92" s="87" t="s">
        <v>650</v>
      </c>
      <c r="P92" s="87"/>
      <c r="Q92" s="87"/>
      <c r="R92" s="87" t="s">
        <v>784</v>
      </c>
      <c r="S92" s="87"/>
      <c r="T92" s="87" t="b">
        <v>0</v>
      </c>
      <c r="U92" s="87">
        <v>51</v>
      </c>
      <c r="V92" s="87"/>
      <c r="W92" s="87" t="b">
        <v>0</v>
      </c>
      <c r="X92" s="87" t="s">
        <v>914</v>
      </c>
      <c r="Y92" s="87"/>
      <c r="Z92" s="87"/>
      <c r="AA92" s="87" t="b">
        <v>0</v>
      </c>
      <c r="AB92" s="87">
        <v>23</v>
      </c>
      <c r="AC92" s="87"/>
      <c r="AD92" s="87" t="s">
        <v>930</v>
      </c>
      <c r="AE92" s="87" t="b">
        <v>0</v>
      </c>
      <c r="AF92" s="87" t="s">
        <v>784</v>
      </c>
      <c r="AG92" s="87" t="s">
        <v>312</v>
      </c>
      <c r="AH92" s="87">
        <v>0</v>
      </c>
      <c r="AI92" s="87">
        <v>0</v>
      </c>
      <c r="AJ92" s="87"/>
      <c r="AK92" s="87"/>
      <c r="AL92" s="87"/>
      <c r="AM92" s="87"/>
      <c r="AN92" s="87"/>
      <c r="AO92" s="87"/>
      <c r="AP92" s="87"/>
      <c r="AQ92" s="87"/>
      <c r="AR92" s="87">
        <v>5</v>
      </c>
      <c r="AS92" s="87">
        <v>1</v>
      </c>
      <c r="AT92" s="87">
        <v>1</v>
      </c>
      <c r="AU92" s="87"/>
      <c r="AV92" s="87"/>
      <c r="AW92" s="87"/>
      <c r="AX92" s="87"/>
      <c r="AY92" s="87"/>
      <c r="AZ92" s="87"/>
      <c r="BA92" s="87"/>
      <c r="BB92" s="87"/>
      <c r="BC92" s="87"/>
      <c r="BD92" s="87" t="s">
        <v>260</v>
      </c>
      <c r="BE92" s="87"/>
      <c r="BF92" s="87">
        <v>2</v>
      </c>
      <c r="BG92" s="87">
        <v>3</v>
      </c>
      <c r="BH92" s="87">
        <v>0</v>
      </c>
      <c r="BI92" s="87">
        <v>0.007519</v>
      </c>
      <c r="BJ92" s="87">
        <v>0.026217</v>
      </c>
      <c r="BK92" s="87">
        <v>1.063046</v>
      </c>
      <c r="BL92" s="87">
        <v>0.5</v>
      </c>
      <c r="BM92" s="87">
        <v>0.5</v>
      </c>
      <c r="BN92" s="87" t="s">
        <v>1045</v>
      </c>
      <c r="BO92" s="87">
        <v>6574</v>
      </c>
      <c r="BP92" s="87">
        <v>8043</v>
      </c>
      <c r="BQ92" s="87">
        <v>39998</v>
      </c>
      <c r="BR92" s="87">
        <v>38723</v>
      </c>
      <c r="BS92" s="87"/>
      <c r="BT92" s="87" t="s">
        <v>1118</v>
      </c>
      <c r="BU92" s="87" t="s">
        <v>1178</v>
      </c>
      <c r="BV92" s="87" t="s">
        <v>1235</v>
      </c>
      <c r="BW92" s="87"/>
      <c r="BX92" s="144">
        <v>41159.69342592593</v>
      </c>
      <c r="BY92" s="87" t="s">
        <v>1293</v>
      </c>
      <c r="BZ92" s="87" t="b">
        <v>1</v>
      </c>
      <c r="CA92" s="87" t="b">
        <v>0</v>
      </c>
      <c r="CB92" s="87" t="b">
        <v>0</v>
      </c>
      <c r="CC92" s="87" t="s">
        <v>914</v>
      </c>
      <c r="CD92" s="87">
        <v>136</v>
      </c>
      <c r="CE92" s="87" t="s">
        <v>1312</v>
      </c>
      <c r="CF92" s="87" t="b">
        <v>0</v>
      </c>
      <c r="CG92" s="87" t="s">
        <v>66</v>
      </c>
      <c r="CH92" s="87">
        <v>1</v>
      </c>
      <c r="CI92" s="87"/>
      <c r="CJ92" s="87"/>
      <c r="CK92" s="87"/>
      <c r="CL92" s="87"/>
      <c r="CM92" s="87"/>
      <c r="CN92" s="87"/>
      <c r="CO92" s="87"/>
      <c r="CP92" s="87"/>
      <c r="CQ92" s="87"/>
      <c r="CR92" s="87"/>
      <c r="CS92" s="87"/>
      <c r="CT92" s="87"/>
      <c r="CU92" s="87"/>
      <c r="CV92" s="87" t="s">
        <v>260</v>
      </c>
      <c r="CW92" s="87"/>
      <c r="CX92" s="87">
        <v>2</v>
      </c>
      <c r="CY92" s="87">
        <v>3</v>
      </c>
      <c r="CZ92" s="87">
        <v>0</v>
      </c>
      <c r="DA92" s="87">
        <v>0.007519</v>
      </c>
      <c r="DB92" s="87">
        <v>0.026217</v>
      </c>
      <c r="DC92" s="87">
        <v>1.063046</v>
      </c>
      <c r="DD92" s="87">
        <v>0.5</v>
      </c>
      <c r="DE92" s="87">
        <v>0.5</v>
      </c>
      <c r="DF92" s="87" t="s">
        <v>1045</v>
      </c>
      <c r="DG92" s="87">
        <v>6574</v>
      </c>
      <c r="DH92" s="87">
        <v>8043</v>
      </c>
      <c r="DI92" s="87">
        <v>39998</v>
      </c>
      <c r="DJ92" s="87">
        <v>38723</v>
      </c>
      <c r="DK92" s="87"/>
      <c r="DL92" s="87" t="s">
        <v>1118</v>
      </c>
      <c r="DM92" s="87" t="s">
        <v>1178</v>
      </c>
      <c r="DN92" s="87" t="s">
        <v>1235</v>
      </c>
      <c r="DO92" s="87"/>
      <c r="DP92" s="144">
        <v>41159.69342592593</v>
      </c>
      <c r="DQ92" s="87" t="s">
        <v>1293</v>
      </c>
      <c r="DR92" s="87" t="b">
        <v>1</v>
      </c>
      <c r="DS92" s="87" t="b">
        <v>0</v>
      </c>
      <c r="DT92" s="87" t="b">
        <v>0</v>
      </c>
      <c r="DU92" s="87" t="s">
        <v>914</v>
      </c>
      <c r="DV92" s="87">
        <v>136</v>
      </c>
      <c r="DW92" s="87" t="s">
        <v>1312</v>
      </c>
      <c r="DX92" s="87" t="b">
        <v>0</v>
      </c>
      <c r="DY92" s="87" t="s">
        <v>66</v>
      </c>
      <c r="DZ92" s="87">
        <v>1</v>
      </c>
      <c r="EA92" s="87"/>
      <c r="EB92" s="87"/>
      <c r="EC92" s="87"/>
      <c r="ED92" s="87"/>
      <c r="EE92" s="87"/>
      <c r="EF92" s="87"/>
      <c r="EG92" s="87"/>
      <c r="EH92" s="87"/>
      <c r="EI92" s="87"/>
      <c r="EJ92" s="87"/>
      <c r="EK92" s="87"/>
      <c r="EL92" s="87"/>
      <c r="EM92" s="87"/>
      <c r="EN92" s="87">
        <v>38</v>
      </c>
      <c r="EO92" s="87">
        <v>38</v>
      </c>
      <c r="EP92" s="87">
        <v>1</v>
      </c>
      <c r="EQ92" s="87">
        <v>1</v>
      </c>
      <c r="ER92" s="87">
        <v>-6</v>
      </c>
      <c r="ES92" s="87">
        <v>-6</v>
      </c>
    </row>
    <row r="93" spans="1:149" ht="15">
      <c r="A93" s="87" t="s">
        <v>783</v>
      </c>
      <c r="B93" s="87" t="s">
        <v>782</v>
      </c>
      <c r="C93" s="87" t="s">
        <v>250</v>
      </c>
      <c r="D93" s="87" t="s">
        <v>259</v>
      </c>
      <c r="E93" s="87" t="s">
        <v>65</v>
      </c>
      <c r="F93" s="87" t="s">
        <v>312</v>
      </c>
      <c r="G93" s="144">
        <v>43510.74828703704</v>
      </c>
      <c r="H93" s="87" t="s">
        <v>370</v>
      </c>
      <c r="I93" s="87" t="s">
        <v>457</v>
      </c>
      <c r="J93" s="87" t="s">
        <v>486</v>
      </c>
      <c r="K93" s="87"/>
      <c r="L93" s="87"/>
      <c r="M93" s="87" t="s">
        <v>570</v>
      </c>
      <c r="N93" s="144">
        <v>43510.74828703704</v>
      </c>
      <c r="O93" s="87" t="s">
        <v>649</v>
      </c>
      <c r="P93" s="87"/>
      <c r="Q93" s="87"/>
      <c r="R93" s="87" t="s">
        <v>783</v>
      </c>
      <c r="S93" s="87"/>
      <c r="T93" s="87" t="b">
        <v>0</v>
      </c>
      <c r="U93" s="87">
        <v>0</v>
      </c>
      <c r="V93" s="87"/>
      <c r="W93" s="87" t="b">
        <v>0</v>
      </c>
      <c r="X93" s="87" t="s">
        <v>914</v>
      </c>
      <c r="Y93" s="87"/>
      <c r="Z93" s="87"/>
      <c r="AA93" s="87" t="b">
        <v>0</v>
      </c>
      <c r="AB93" s="87">
        <v>2</v>
      </c>
      <c r="AC93" s="87" t="s">
        <v>782</v>
      </c>
      <c r="AD93" s="87" t="s">
        <v>928</v>
      </c>
      <c r="AE93" s="87" t="b">
        <v>0</v>
      </c>
      <c r="AF93" s="87" t="s">
        <v>782</v>
      </c>
      <c r="AG93" s="87" t="s">
        <v>196</v>
      </c>
      <c r="AH93" s="87">
        <v>0</v>
      </c>
      <c r="AI93" s="87">
        <v>0</v>
      </c>
      <c r="AJ93" s="87"/>
      <c r="AK93" s="87"/>
      <c r="AL93" s="87"/>
      <c r="AM93" s="87"/>
      <c r="AN93" s="87"/>
      <c r="AO93" s="87"/>
      <c r="AP93" s="87"/>
      <c r="AQ93" s="87"/>
      <c r="AR93" s="87">
        <v>1</v>
      </c>
      <c r="AS93" s="87">
        <v>1</v>
      </c>
      <c r="AT93" s="87">
        <v>1</v>
      </c>
      <c r="AU93" s="87"/>
      <c r="AV93" s="87"/>
      <c r="AW93" s="87"/>
      <c r="AX93" s="87"/>
      <c r="AY93" s="87"/>
      <c r="AZ93" s="87"/>
      <c r="BA93" s="87"/>
      <c r="BB93" s="87"/>
      <c r="BC93" s="87"/>
      <c r="BD93" s="87" t="s">
        <v>250</v>
      </c>
      <c r="BE93" s="87"/>
      <c r="BF93" s="87">
        <v>19</v>
      </c>
      <c r="BG93" s="87">
        <v>32</v>
      </c>
      <c r="BH93" s="87">
        <v>2826</v>
      </c>
      <c r="BI93" s="87">
        <v>0.012821</v>
      </c>
      <c r="BJ93" s="87">
        <v>0.129145</v>
      </c>
      <c r="BK93" s="87">
        <v>13.522608</v>
      </c>
      <c r="BL93" s="87">
        <v>0.00634920634920635</v>
      </c>
      <c r="BM93" s="87">
        <v>0.361111111111111</v>
      </c>
      <c r="BN93" s="87" t="s">
        <v>1006</v>
      </c>
      <c r="BO93" s="87">
        <v>7670</v>
      </c>
      <c r="BP93" s="87">
        <v>11984</v>
      </c>
      <c r="BQ93" s="87">
        <v>18497</v>
      </c>
      <c r="BR93" s="87">
        <v>3074</v>
      </c>
      <c r="BS93" s="87"/>
      <c r="BT93" s="87" t="s">
        <v>1082</v>
      </c>
      <c r="BU93" s="87" t="s">
        <v>942</v>
      </c>
      <c r="BV93" s="87" t="s">
        <v>1207</v>
      </c>
      <c r="BW93" s="87"/>
      <c r="BX93" s="144">
        <v>40499.605729166666</v>
      </c>
      <c r="BY93" s="87"/>
      <c r="BZ93" s="87" t="b">
        <v>0</v>
      </c>
      <c r="CA93" s="87" t="b">
        <v>0</v>
      </c>
      <c r="CB93" s="87" t="b">
        <v>1</v>
      </c>
      <c r="CC93" s="87" t="s">
        <v>914</v>
      </c>
      <c r="CD93" s="87">
        <v>248</v>
      </c>
      <c r="CE93" s="87" t="s">
        <v>1312</v>
      </c>
      <c r="CF93" s="87" t="b">
        <v>0</v>
      </c>
      <c r="CG93" s="87" t="s">
        <v>66</v>
      </c>
      <c r="CH93" s="87">
        <v>1</v>
      </c>
      <c r="CI93" s="87"/>
      <c r="CJ93" s="87"/>
      <c r="CK93" s="87"/>
      <c r="CL93" s="87"/>
      <c r="CM93" s="87"/>
      <c r="CN93" s="87"/>
      <c r="CO93" s="87"/>
      <c r="CP93" s="87"/>
      <c r="CQ93" s="87"/>
      <c r="CR93" s="87"/>
      <c r="CS93" s="87"/>
      <c r="CT93" s="87"/>
      <c r="CU93" s="87"/>
      <c r="CV93" s="87" t="s">
        <v>259</v>
      </c>
      <c r="CW93" s="87"/>
      <c r="CX93" s="87">
        <v>2</v>
      </c>
      <c r="CY93" s="87">
        <v>1</v>
      </c>
      <c r="CZ93" s="87">
        <v>0</v>
      </c>
      <c r="DA93" s="87">
        <v>0.007463</v>
      </c>
      <c r="DB93" s="87">
        <v>0.021793</v>
      </c>
      <c r="DC93" s="87">
        <v>0.801137</v>
      </c>
      <c r="DD93" s="87">
        <v>0</v>
      </c>
      <c r="DE93" s="87">
        <v>0</v>
      </c>
      <c r="DF93" s="87" t="s">
        <v>1044</v>
      </c>
      <c r="DG93" s="87">
        <v>3596</v>
      </c>
      <c r="DH93" s="87">
        <v>4775</v>
      </c>
      <c r="DI93" s="87">
        <v>8583</v>
      </c>
      <c r="DJ93" s="87">
        <v>9688</v>
      </c>
      <c r="DK93" s="87"/>
      <c r="DL93" s="87" t="s">
        <v>1117</v>
      </c>
      <c r="DM93" s="87"/>
      <c r="DN93" s="87" t="s">
        <v>1234</v>
      </c>
      <c r="DO93" s="87"/>
      <c r="DP93" s="144">
        <v>41887.498032407406</v>
      </c>
      <c r="DQ93" s="87" t="s">
        <v>1292</v>
      </c>
      <c r="DR93" s="87" t="b">
        <v>0</v>
      </c>
      <c r="DS93" s="87" t="b">
        <v>0</v>
      </c>
      <c r="DT93" s="87" t="b">
        <v>0</v>
      </c>
      <c r="DU93" s="87" t="s">
        <v>914</v>
      </c>
      <c r="DV93" s="87">
        <v>90</v>
      </c>
      <c r="DW93" s="87" t="s">
        <v>1312</v>
      </c>
      <c r="DX93" s="87" t="b">
        <v>0</v>
      </c>
      <c r="DY93" s="87" t="s">
        <v>66</v>
      </c>
      <c r="DZ93" s="87">
        <v>1</v>
      </c>
      <c r="EA93" s="87"/>
      <c r="EB93" s="87"/>
      <c r="EC93" s="87"/>
      <c r="ED93" s="87"/>
      <c r="EE93" s="87"/>
      <c r="EF93" s="87"/>
      <c r="EG93" s="87"/>
      <c r="EH93" s="87"/>
      <c r="EI93" s="87"/>
      <c r="EJ93" s="87"/>
      <c r="EK93" s="87"/>
      <c r="EL93" s="87"/>
      <c r="EM93" s="87"/>
      <c r="EN93" s="87">
        <v>39</v>
      </c>
      <c r="EO93" s="87">
        <v>39</v>
      </c>
      <c r="EP93" s="87">
        <v>2</v>
      </c>
      <c r="EQ93" s="87">
        <v>1</v>
      </c>
      <c r="ER93" s="87">
        <v>-5</v>
      </c>
      <c r="ES93" s="87">
        <v>-5</v>
      </c>
    </row>
    <row r="94" spans="1:149" ht="15">
      <c r="A94" s="87" t="s">
        <v>782</v>
      </c>
      <c r="B94" s="87" t="s">
        <v>782</v>
      </c>
      <c r="C94" s="87" t="s">
        <v>259</v>
      </c>
      <c r="D94" s="87" t="s">
        <v>259</v>
      </c>
      <c r="E94" s="87" t="s">
        <v>65</v>
      </c>
      <c r="F94" s="87" t="s">
        <v>196</v>
      </c>
      <c r="G94" s="144">
        <v>43509.5546875</v>
      </c>
      <c r="H94" s="87" t="s">
        <v>370</v>
      </c>
      <c r="I94" s="87" t="s">
        <v>457</v>
      </c>
      <c r="J94" s="87" t="s">
        <v>486</v>
      </c>
      <c r="K94" s="87"/>
      <c r="L94" s="87"/>
      <c r="M94" s="87" t="s">
        <v>576</v>
      </c>
      <c r="N94" s="144">
        <v>43509.5546875</v>
      </c>
      <c r="O94" s="87" t="s">
        <v>648</v>
      </c>
      <c r="P94" s="87"/>
      <c r="Q94" s="87"/>
      <c r="R94" s="87" t="s">
        <v>782</v>
      </c>
      <c r="S94" s="87"/>
      <c r="T94" s="87" t="b">
        <v>0</v>
      </c>
      <c r="U94" s="87">
        <v>4</v>
      </c>
      <c r="V94" s="87"/>
      <c r="W94" s="87" t="b">
        <v>0</v>
      </c>
      <c r="X94" s="87" t="s">
        <v>914</v>
      </c>
      <c r="Y94" s="87"/>
      <c r="Z94" s="87"/>
      <c r="AA94" s="87" t="b">
        <v>0</v>
      </c>
      <c r="AB94" s="87">
        <v>2</v>
      </c>
      <c r="AC94" s="87"/>
      <c r="AD94" s="87" t="s">
        <v>928</v>
      </c>
      <c r="AE94" s="87" t="b">
        <v>0</v>
      </c>
      <c r="AF94" s="87" t="s">
        <v>782</v>
      </c>
      <c r="AG94" s="87" t="s">
        <v>312</v>
      </c>
      <c r="AH94" s="87">
        <v>0</v>
      </c>
      <c r="AI94" s="87">
        <v>0</v>
      </c>
      <c r="AJ94" s="87"/>
      <c r="AK94" s="87"/>
      <c r="AL94" s="87"/>
      <c r="AM94" s="87"/>
      <c r="AN94" s="87"/>
      <c r="AO94" s="87"/>
      <c r="AP94" s="87"/>
      <c r="AQ94" s="87"/>
      <c r="AR94" s="87">
        <v>1</v>
      </c>
      <c r="AS94" s="87">
        <v>1</v>
      </c>
      <c r="AT94" s="87">
        <v>1</v>
      </c>
      <c r="AU94" s="87"/>
      <c r="AV94" s="87"/>
      <c r="AW94" s="87"/>
      <c r="AX94" s="87"/>
      <c r="AY94" s="87"/>
      <c r="AZ94" s="87"/>
      <c r="BA94" s="87"/>
      <c r="BB94" s="87"/>
      <c r="BC94" s="87"/>
      <c r="BD94" s="87" t="s">
        <v>259</v>
      </c>
      <c r="BE94" s="87"/>
      <c r="BF94" s="87">
        <v>2</v>
      </c>
      <c r="BG94" s="87">
        <v>1</v>
      </c>
      <c r="BH94" s="87">
        <v>0</v>
      </c>
      <c r="BI94" s="87">
        <v>0.007463</v>
      </c>
      <c r="BJ94" s="87">
        <v>0.021793</v>
      </c>
      <c r="BK94" s="87">
        <v>0.801137</v>
      </c>
      <c r="BL94" s="87">
        <v>0</v>
      </c>
      <c r="BM94" s="87">
        <v>0</v>
      </c>
      <c r="BN94" s="87" t="s">
        <v>1044</v>
      </c>
      <c r="BO94" s="87">
        <v>3596</v>
      </c>
      <c r="BP94" s="87">
        <v>4775</v>
      </c>
      <c r="BQ94" s="87">
        <v>8583</v>
      </c>
      <c r="BR94" s="87">
        <v>9688</v>
      </c>
      <c r="BS94" s="87"/>
      <c r="BT94" s="87" t="s">
        <v>1117</v>
      </c>
      <c r="BU94" s="87"/>
      <c r="BV94" s="87" t="s">
        <v>1234</v>
      </c>
      <c r="BW94" s="87"/>
      <c r="BX94" s="144">
        <v>41887.498032407406</v>
      </c>
      <c r="BY94" s="87" t="s">
        <v>1292</v>
      </c>
      <c r="BZ94" s="87" t="b">
        <v>0</v>
      </c>
      <c r="CA94" s="87" t="b">
        <v>0</v>
      </c>
      <c r="CB94" s="87" t="b">
        <v>0</v>
      </c>
      <c r="CC94" s="87" t="s">
        <v>914</v>
      </c>
      <c r="CD94" s="87">
        <v>90</v>
      </c>
      <c r="CE94" s="87" t="s">
        <v>1312</v>
      </c>
      <c r="CF94" s="87" t="b">
        <v>0</v>
      </c>
      <c r="CG94" s="87" t="s">
        <v>66</v>
      </c>
      <c r="CH94" s="87">
        <v>1</v>
      </c>
      <c r="CI94" s="87"/>
      <c r="CJ94" s="87"/>
      <c r="CK94" s="87"/>
      <c r="CL94" s="87"/>
      <c r="CM94" s="87"/>
      <c r="CN94" s="87"/>
      <c r="CO94" s="87"/>
      <c r="CP94" s="87"/>
      <c r="CQ94" s="87"/>
      <c r="CR94" s="87"/>
      <c r="CS94" s="87"/>
      <c r="CT94" s="87"/>
      <c r="CU94" s="87"/>
      <c r="CV94" s="87" t="s">
        <v>259</v>
      </c>
      <c r="CW94" s="87"/>
      <c r="CX94" s="87">
        <v>2</v>
      </c>
      <c r="CY94" s="87">
        <v>1</v>
      </c>
      <c r="CZ94" s="87">
        <v>0</v>
      </c>
      <c r="DA94" s="87">
        <v>0.007463</v>
      </c>
      <c r="DB94" s="87">
        <v>0.021793</v>
      </c>
      <c r="DC94" s="87">
        <v>0.801137</v>
      </c>
      <c r="DD94" s="87">
        <v>0</v>
      </c>
      <c r="DE94" s="87">
        <v>0</v>
      </c>
      <c r="DF94" s="87" t="s">
        <v>1044</v>
      </c>
      <c r="DG94" s="87">
        <v>3596</v>
      </c>
      <c r="DH94" s="87">
        <v>4775</v>
      </c>
      <c r="DI94" s="87">
        <v>8583</v>
      </c>
      <c r="DJ94" s="87">
        <v>9688</v>
      </c>
      <c r="DK94" s="87"/>
      <c r="DL94" s="87" t="s">
        <v>1117</v>
      </c>
      <c r="DM94" s="87"/>
      <c r="DN94" s="87" t="s">
        <v>1234</v>
      </c>
      <c r="DO94" s="87"/>
      <c r="DP94" s="144">
        <v>41887.498032407406</v>
      </c>
      <c r="DQ94" s="87" t="s">
        <v>1292</v>
      </c>
      <c r="DR94" s="87" t="b">
        <v>0</v>
      </c>
      <c r="DS94" s="87" t="b">
        <v>0</v>
      </c>
      <c r="DT94" s="87" t="b">
        <v>0</v>
      </c>
      <c r="DU94" s="87" t="s">
        <v>914</v>
      </c>
      <c r="DV94" s="87">
        <v>90</v>
      </c>
      <c r="DW94" s="87" t="s">
        <v>1312</v>
      </c>
      <c r="DX94" s="87" t="b">
        <v>0</v>
      </c>
      <c r="DY94" s="87" t="s">
        <v>66</v>
      </c>
      <c r="DZ94" s="87">
        <v>1</v>
      </c>
      <c r="EA94" s="87"/>
      <c r="EB94" s="87"/>
      <c r="EC94" s="87"/>
      <c r="ED94" s="87"/>
      <c r="EE94" s="87"/>
      <c r="EF94" s="87"/>
      <c r="EG94" s="87"/>
      <c r="EH94" s="87"/>
      <c r="EI94" s="87"/>
      <c r="EJ94" s="87"/>
      <c r="EK94" s="87"/>
      <c r="EL94" s="87"/>
      <c r="EM94" s="87"/>
      <c r="EN94" s="87">
        <v>39</v>
      </c>
      <c r="EO94" s="87">
        <v>39</v>
      </c>
      <c r="EP94" s="87">
        <v>1</v>
      </c>
      <c r="EQ94" s="87">
        <v>1</v>
      </c>
      <c r="ER94" s="87">
        <v>-5</v>
      </c>
      <c r="ES94" s="87">
        <v>-5</v>
      </c>
    </row>
    <row r="95" spans="1:149" ht="15">
      <c r="A95" s="87" t="s">
        <v>781</v>
      </c>
      <c r="B95" s="87" t="s">
        <v>779</v>
      </c>
      <c r="C95" s="87" t="s">
        <v>250</v>
      </c>
      <c r="D95" s="87" t="s">
        <v>258</v>
      </c>
      <c r="E95" s="87" t="s">
        <v>66</v>
      </c>
      <c r="F95" s="87" t="s">
        <v>311</v>
      </c>
      <c r="G95" s="144">
        <v>43510.69075231482</v>
      </c>
      <c r="H95" s="87" t="s">
        <v>369</v>
      </c>
      <c r="I95" s="87" t="s">
        <v>452</v>
      </c>
      <c r="J95" s="87" t="s">
        <v>482</v>
      </c>
      <c r="K95" s="87"/>
      <c r="L95" s="87"/>
      <c r="M95" s="87" t="s">
        <v>570</v>
      </c>
      <c r="N95" s="144">
        <v>43510.69075231482</v>
      </c>
      <c r="O95" s="87" t="s">
        <v>647</v>
      </c>
      <c r="P95" s="87"/>
      <c r="Q95" s="87"/>
      <c r="R95" s="87" t="s">
        <v>781</v>
      </c>
      <c r="S95" s="87" t="s">
        <v>779</v>
      </c>
      <c r="T95" s="87" t="b">
        <v>0</v>
      </c>
      <c r="U95" s="87">
        <v>0</v>
      </c>
      <c r="V95" s="87" t="s">
        <v>896</v>
      </c>
      <c r="W95" s="87" t="b">
        <v>0</v>
      </c>
      <c r="X95" s="87" t="s">
        <v>914</v>
      </c>
      <c r="Y95" s="87"/>
      <c r="Z95" s="87"/>
      <c r="AA95" s="87" t="b">
        <v>0</v>
      </c>
      <c r="AB95" s="87">
        <v>0</v>
      </c>
      <c r="AC95" s="87"/>
      <c r="AD95" s="87" t="s">
        <v>932</v>
      </c>
      <c r="AE95" s="87" t="b">
        <v>0</v>
      </c>
      <c r="AF95" s="87" t="s">
        <v>779</v>
      </c>
      <c r="AG95" s="87" t="s">
        <v>196</v>
      </c>
      <c r="AH95" s="87">
        <v>0</v>
      </c>
      <c r="AI95" s="87">
        <v>0</v>
      </c>
      <c r="AJ95" s="87"/>
      <c r="AK95" s="87"/>
      <c r="AL95" s="87"/>
      <c r="AM95" s="87"/>
      <c r="AN95" s="87"/>
      <c r="AO95" s="87"/>
      <c r="AP95" s="87"/>
      <c r="AQ95" s="87"/>
      <c r="AR95" s="87">
        <v>1</v>
      </c>
      <c r="AS95" s="87">
        <v>1</v>
      </c>
      <c r="AT95" s="87">
        <v>1</v>
      </c>
      <c r="AU95" s="87"/>
      <c r="AV95" s="87"/>
      <c r="AW95" s="87"/>
      <c r="AX95" s="87"/>
      <c r="AY95" s="87"/>
      <c r="AZ95" s="87"/>
      <c r="BA95" s="87"/>
      <c r="BB95" s="87"/>
      <c r="BC95" s="87"/>
      <c r="BD95" s="87" t="s">
        <v>250</v>
      </c>
      <c r="BE95" s="87"/>
      <c r="BF95" s="87">
        <v>19</v>
      </c>
      <c r="BG95" s="87">
        <v>32</v>
      </c>
      <c r="BH95" s="87">
        <v>2826</v>
      </c>
      <c r="BI95" s="87">
        <v>0.012821</v>
      </c>
      <c r="BJ95" s="87">
        <v>0.129145</v>
      </c>
      <c r="BK95" s="87">
        <v>13.522608</v>
      </c>
      <c r="BL95" s="87">
        <v>0.00634920634920635</v>
      </c>
      <c r="BM95" s="87">
        <v>0.361111111111111</v>
      </c>
      <c r="BN95" s="87" t="s">
        <v>1006</v>
      </c>
      <c r="BO95" s="87">
        <v>7670</v>
      </c>
      <c r="BP95" s="87">
        <v>11984</v>
      </c>
      <c r="BQ95" s="87">
        <v>18497</v>
      </c>
      <c r="BR95" s="87">
        <v>3074</v>
      </c>
      <c r="BS95" s="87"/>
      <c r="BT95" s="87" t="s">
        <v>1082</v>
      </c>
      <c r="BU95" s="87" t="s">
        <v>942</v>
      </c>
      <c r="BV95" s="87" t="s">
        <v>1207</v>
      </c>
      <c r="BW95" s="87"/>
      <c r="BX95" s="144">
        <v>40499.605729166666</v>
      </c>
      <c r="BY95" s="87"/>
      <c r="BZ95" s="87" t="b">
        <v>0</v>
      </c>
      <c r="CA95" s="87" t="b">
        <v>0</v>
      </c>
      <c r="CB95" s="87" t="b">
        <v>1</v>
      </c>
      <c r="CC95" s="87" t="s">
        <v>914</v>
      </c>
      <c r="CD95" s="87">
        <v>248</v>
      </c>
      <c r="CE95" s="87" t="s">
        <v>1312</v>
      </c>
      <c r="CF95" s="87" t="b">
        <v>0</v>
      </c>
      <c r="CG95" s="87" t="s">
        <v>66</v>
      </c>
      <c r="CH95" s="87">
        <v>1</v>
      </c>
      <c r="CI95" s="87"/>
      <c r="CJ95" s="87"/>
      <c r="CK95" s="87"/>
      <c r="CL95" s="87"/>
      <c r="CM95" s="87"/>
      <c r="CN95" s="87"/>
      <c r="CO95" s="87"/>
      <c r="CP95" s="87"/>
      <c r="CQ95" s="87"/>
      <c r="CR95" s="87"/>
      <c r="CS95" s="87"/>
      <c r="CT95" s="87"/>
      <c r="CU95" s="87"/>
      <c r="CV95" s="87" t="s">
        <v>258</v>
      </c>
      <c r="CW95" s="87"/>
      <c r="CX95" s="87">
        <v>1</v>
      </c>
      <c r="CY95" s="87">
        <v>1</v>
      </c>
      <c r="CZ95" s="87">
        <v>0</v>
      </c>
      <c r="DA95" s="87">
        <v>0.007463</v>
      </c>
      <c r="DB95" s="87">
        <v>0.018647</v>
      </c>
      <c r="DC95" s="87">
        <v>0.460654</v>
      </c>
      <c r="DD95" s="87">
        <v>0</v>
      </c>
      <c r="DE95" s="87">
        <v>1</v>
      </c>
      <c r="DF95" s="87" t="s">
        <v>1043</v>
      </c>
      <c r="DG95" s="87">
        <v>116</v>
      </c>
      <c r="DH95" s="87">
        <v>15</v>
      </c>
      <c r="DI95" s="87">
        <v>555</v>
      </c>
      <c r="DJ95" s="87">
        <v>481</v>
      </c>
      <c r="DK95" s="87"/>
      <c r="DL95" s="87" t="s">
        <v>1116</v>
      </c>
      <c r="DM95" s="87" t="s">
        <v>1177</v>
      </c>
      <c r="DN95" s="87"/>
      <c r="DO95" s="87"/>
      <c r="DP95" s="144">
        <v>39843.00375</v>
      </c>
      <c r="DQ95" s="87"/>
      <c r="DR95" s="87" t="b">
        <v>1</v>
      </c>
      <c r="DS95" s="87" t="b">
        <v>0</v>
      </c>
      <c r="DT95" s="87" t="b">
        <v>1</v>
      </c>
      <c r="DU95" s="87" t="s">
        <v>914</v>
      </c>
      <c r="DV95" s="87">
        <v>0</v>
      </c>
      <c r="DW95" s="87" t="s">
        <v>1312</v>
      </c>
      <c r="DX95" s="87" t="b">
        <v>0</v>
      </c>
      <c r="DY95" s="87" t="s">
        <v>66</v>
      </c>
      <c r="DZ95" s="87">
        <v>1</v>
      </c>
      <c r="EA95" s="87"/>
      <c r="EB95" s="87"/>
      <c r="EC95" s="87"/>
      <c r="ED95" s="87"/>
      <c r="EE95" s="87"/>
      <c r="EF95" s="87"/>
      <c r="EG95" s="87"/>
      <c r="EH95" s="87"/>
      <c r="EI95" s="87"/>
      <c r="EJ95" s="87"/>
      <c r="EK95" s="87"/>
      <c r="EL95" s="87"/>
      <c r="EM95" s="87"/>
      <c r="EN95" s="87">
        <v>40</v>
      </c>
      <c r="EO95" s="87">
        <v>40</v>
      </c>
      <c r="EP95" s="87">
        <v>2</v>
      </c>
      <c r="EQ95" s="87">
        <v>1</v>
      </c>
      <c r="ER95" s="87">
        <v>-4</v>
      </c>
      <c r="ES95" s="87">
        <v>-4</v>
      </c>
    </row>
    <row r="96" spans="1:149" ht="15">
      <c r="A96" s="87" t="s">
        <v>780</v>
      </c>
      <c r="B96" s="87" t="s">
        <v>781</v>
      </c>
      <c r="C96" s="87" t="s">
        <v>258</v>
      </c>
      <c r="D96" s="87" t="s">
        <v>250</v>
      </c>
      <c r="E96" s="87" t="s">
        <v>66</v>
      </c>
      <c r="F96" s="87" t="s">
        <v>311</v>
      </c>
      <c r="G96" s="144">
        <v>43511.81787037037</v>
      </c>
      <c r="H96" s="87" t="s">
        <v>368</v>
      </c>
      <c r="I96" s="87"/>
      <c r="J96" s="87"/>
      <c r="K96" s="87" t="s">
        <v>511</v>
      </c>
      <c r="L96" s="87"/>
      <c r="M96" s="87" t="s">
        <v>575</v>
      </c>
      <c r="N96" s="144">
        <v>43511.81787037037</v>
      </c>
      <c r="O96" s="87" t="s">
        <v>646</v>
      </c>
      <c r="P96" s="87"/>
      <c r="Q96" s="87"/>
      <c r="R96" s="87" t="s">
        <v>780</v>
      </c>
      <c r="S96" s="87" t="s">
        <v>781</v>
      </c>
      <c r="T96" s="87" t="b">
        <v>0</v>
      </c>
      <c r="U96" s="87">
        <v>0</v>
      </c>
      <c r="V96" s="87" t="s">
        <v>883</v>
      </c>
      <c r="W96" s="87" t="b">
        <v>0</v>
      </c>
      <c r="X96" s="87" t="s">
        <v>914</v>
      </c>
      <c r="Y96" s="87"/>
      <c r="Z96" s="87"/>
      <c r="AA96" s="87" t="b">
        <v>0</v>
      </c>
      <c r="AB96" s="87">
        <v>0</v>
      </c>
      <c r="AC96" s="87"/>
      <c r="AD96" s="87" t="s">
        <v>930</v>
      </c>
      <c r="AE96" s="87" t="b">
        <v>0</v>
      </c>
      <c r="AF96" s="87" t="s">
        <v>781</v>
      </c>
      <c r="AG96" s="87" t="s">
        <v>196</v>
      </c>
      <c r="AH96" s="87">
        <v>0</v>
      </c>
      <c r="AI96" s="87">
        <v>0</v>
      </c>
      <c r="AJ96" s="87"/>
      <c r="AK96" s="87"/>
      <c r="AL96" s="87"/>
      <c r="AM96" s="87"/>
      <c r="AN96" s="87"/>
      <c r="AO96" s="87"/>
      <c r="AP96" s="87"/>
      <c r="AQ96" s="87"/>
      <c r="AR96" s="87">
        <v>1</v>
      </c>
      <c r="AS96" s="87">
        <v>1</v>
      </c>
      <c r="AT96" s="87">
        <v>1</v>
      </c>
      <c r="AU96" s="87"/>
      <c r="AV96" s="87"/>
      <c r="AW96" s="87"/>
      <c r="AX96" s="87"/>
      <c r="AY96" s="87"/>
      <c r="AZ96" s="87"/>
      <c r="BA96" s="87"/>
      <c r="BB96" s="87"/>
      <c r="BC96" s="87"/>
      <c r="BD96" s="87" t="s">
        <v>258</v>
      </c>
      <c r="BE96" s="87"/>
      <c r="BF96" s="87">
        <v>1</v>
      </c>
      <c r="BG96" s="87">
        <v>1</v>
      </c>
      <c r="BH96" s="87">
        <v>0</v>
      </c>
      <c r="BI96" s="87">
        <v>0.007463</v>
      </c>
      <c r="BJ96" s="87">
        <v>0.018647</v>
      </c>
      <c r="BK96" s="87">
        <v>0.460654</v>
      </c>
      <c r="BL96" s="87">
        <v>0</v>
      </c>
      <c r="BM96" s="87">
        <v>1</v>
      </c>
      <c r="BN96" s="87" t="s">
        <v>1043</v>
      </c>
      <c r="BO96" s="87">
        <v>116</v>
      </c>
      <c r="BP96" s="87">
        <v>15</v>
      </c>
      <c r="BQ96" s="87">
        <v>555</v>
      </c>
      <c r="BR96" s="87">
        <v>481</v>
      </c>
      <c r="BS96" s="87"/>
      <c r="BT96" s="87" t="s">
        <v>1116</v>
      </c>
      <c r="BU96" s="87" t="s">
        <v>1177</v>
      </c>
      <c r="BV96" s="87"/>
      <c r="BW96" s="87"/>
      <c r="BX96" s="144">
        <v>39843.00375</v>
      </c>
      <c r="BY96" s="87"/>
      <c r="BZ96" s="87" t="b">
        <v>1</v>
      </c>
      <c r="CA96" s="87" t="b">
        <v>0</v>
      </c>
      <c r="CB96" s="87" t="b">
        <v>1</v>
      </c>
      <c r="CC96" s="87" t="s">
        <v>914</v>
      </c>
      <c r="CD96" s="87">
        <v>0</v>
      </c>
      <c r="CE96" s="87" t="s">
        <v>1312</v>
      </c>
      <c r="CF96" s="87" t="b">
        <v>0</v>
      </c>
      <c r="CG96" s="87" t="s">
        <v>66</v>
      </c>
      <c r="CH96" s="87">
        <v>1</v>
      </c>
      <c r="CI96" s="87"/>
      <c r="CJ96" s="87"/>
      <c r="CK96" s="87"/>
      <c r="CL96" s="87"/>
      <c r="CM96" s="87"/>
      <c r="CN96" s="87"/>
      <c r="CO96" s="87"/>
      <c r="CP96" s="87"/>
      <c r="CQ96" s="87"/>
      <c r="CR96" s="87"/>
      <c r="CS96" s="87"/>
      <c r="CT96" s="87"/>
      <c r="CU96" s="87"/>
      <c r="CV96" s="87" t="s">
        <v>250</v>
      </c>
      <c r="CW96" s="87"/>
      <c r="CX96" s="87">
        <v>19</v>
      </c>
      <c r="CY96" s="87">
        <v>32</v>
      </c>
      <c r="CZ96" s="87">
        <v>2826</v>
      </c>
      <c r="DA96" s="87">
        <v>0.012821</v>
      </c>
      <c r="DB96" s="87">
        <v>0.129145</v>
      </c>
      <c r="DC96" s="87">
        <v>13.522608</v>
      </c>
      <c r="DD96" s="87">
        <v>0.00634920634920635</v>
      </c>
      <c r="DE96" s="87">
        <v>0.361111111111111</v>
      </c>
      <c r="DF96" s="87" t="s">
        <v>1006</v>
      </c>
      <c r="DG96" s="87">
        <v>7670</v>
      </c>
      <c r="DH96" s="87">
        <v>11984</v>
      </c>
      <c r="DI96" s="87">
        <v>18497</v>
      </c>
      <c r="DJ96" s="87">
        <v>3074</v>
      </c>
      <c r="DK96" s="87"/>
      <c r="DL96" s="87" t="s">
        <v>1082</v>
      </c>
      <c r="DM96" s="87" t="s">
        <v>942</v>
      </c>
      <c r="DN96" s="87" t="s">
        <v>1207</v>
      </c>
      <c r="DO96" s="87"/>
      <c r="DP96" s="144">
        <v>40499.605729166666</v>
      </c>
      <c r="DQ96" s="87"/>
      <c r="DR96" s="87" t="b">
        <v>0</v>
      </c>
      <c r="DS96" s="87" t="b">
        <v>0</v>
      </c>
      <c r="DT96" s="87" t="b">
        <v>1</v>
      </c>
      <c r="DU96" s="87" t="s">
        <v>914</v>
      </c>
      <c r="DV96" s="87">
        <v>248</v>
      </c>
      <c r="DW96" s="87" t="s">
        <v>1312</v>
      </c>
      <c r="DX96" s="87" t="b">
        <v>0</v>
      </c>
      <c r="DY96" s="87" t="s">
        <v>66</v>
      </c>
      <c r="DZ96" s="87">
        <v>1</v>
      </c>
      <c r="EA96" s="87"/>
      <c r="EB96" s="87"/>
      <c r="EC96" s="87"/>
      <c r="ED96" s="87"/>
      <c r="EE96" s="87"/>
      <c r="EF96" s="87"/>
      <c r="EG96" s="87"/>
      <c r="EH96" s="87"/>
      <c r="EI96" s="87"/>
      <c r="EJ96" s="87"/>
      <c r="EK96" s="87"/>
      <c r="EL96" s="87"/>
      <c r="EM96" s="87"/>
      <c r="EN96" s="87">
        <v>40</v>
      </c>
      <c r="EO96" s="87">
        <v>40</v>
      </c>
      <c r="EP96" s="87">
        <v>3</v>
      </c>
      <c r="EQ96" s="87">
        <v>2</v>
      </c>
      <c r="ER96" s="87">
        <v>-4</v>
      </c>
      <c r="ES96" s="87">
        <v>-4</v>
      </c>
    </row>
    <row r="97" spans="1:149" ht="15">
      <c r="A97" s="87" t="s">
        <v>779</v>
      </c>
      <c r="B97" s="87" t="s">
        <v>779</v>
      </c>
      <c r="C97" s="87" t="s">
        <v>258</v>
      </c>
      <c r="D97" s="87" t="s">
        <v>250</v>
      </c>
      <c r="E97" s="87" t="s">
        <v>66</v>
      </c>
      <c r="F97" s="87" t="s">
        <v>310</v>
      </c>
      <c r="G97" s="144">
        <v>43510.541296296295</v>
      </c>
      <c r="H97" s="87" t="s">
        <v>367</v>
      </c>
      <c r="I97" s="87"/>
      <c r="J97" s="87"/>
      <c r="K97" s="87" t="s">
        <v>510</v>
      </c>
      <c r="L97" s="87"/>
      <c r="M97" s="87" t="s">
        <v>575</v>
      </c>
      <c r="N97" s="144">
        <v>43510.541296296295</v>
      </c>
      <c r="O97" s="87" t="s">
        <v>645</v>
      </c>
      <c r="P97" s="87"/>
      <c r="Q97" s="87"/>
      <c r="R97" s="87" t="s">
        <v>779</v>
      </c>
      <c r="S97" s="87"/>
      <c r="T97" s="87" t="b">
        <v>0</v>
      </c>
      <c r="U97" s="87">
        <v>0</v>
      </c>
      <c r="V97" s="87"/>
      <c r="W97" s="87" t="b">
        <v>0</v>
      </c>
      <c r="X97" s="87" t="s">
        <v>914</v>
      </c>
      <c r="Y97" s="87"/>
      <c r="Z97" s="87"/>
      <c r="AA97" s="87" t="b">
        <v>0</v>
      </c>
      <c r="AB97" s="87">
        <v>0</v>
      </c>
      <c r="AC97" s="87"/>
      <c r="AD97" s="87" t="s">
        <v>930</v>
      </c>
      <c r="AE97" s="87" t="b">
        <v>0</v>
      </c>
      <c r="AF97" s="87" t="s">
        <v>779</v>
      </c>
      <c r="AG97" s="87" t="s">
        <v>196</v>
      </c>
      <c r="AH97" s="87">
        <v>0</v>
      </c>
      <c r="AI97" s="87">
        <v>0</v>
      </c>
      <c r="AJ97" s="87"/>
      <c r="AK97" s="87"/>
      <c r="AL97" s="87"/>
      <c r="AM97" s="87"/>
      <c r="AN97" s="87"/>
      <c r="AO97" s="87"/>
      <c r="AP97" s="87"/>
      <c r="AQ97" s="87"/>
      <c r="AR97" s="87">
        <v>1</v>
      </c>
      <c r="AS97" s="87">
        <v>1</v>
      </c>
      <c r="AT97" s="87">
        <v>1</v>
      </c>
      <c r="AU97" s="87"/>
      <c r="AV97" s="87"/>
      <c r="AW97" s="87"/>
      <c r="AX97" s="87"/>
      <c r="AY97" s="87"/>
      <c r="AZ97" s="87"/>
      <c r="BA97" s="87"/>
      <c r="BB97" s="87"/>
      <c r="BC97" s="87"/>
      <c r="BD97" s="87" t="s">
        <v>258</v>
      </c>
      <c r="BE97" s="87"/>
      <c r="BF97" s="87">
        <v>1</v>
      </c>
      <c r="BG97" s="87">
        <v>1</v>
      </c>
      <c r="BH97" s="87">
        <v>0</v>
      </c>
      <c r="BI97" s="87">
        <v>0.007463</v>
      </c>
      <c r="BJ97" s="87">
        <v>0.018647</v>
      </c>
      <c r="BK97" s="87">
        <v>0.460654</v>
      </c>
      <c r="BL97" s="87">
        <v>0</v>
      </c>
      <c r="BM97" s="87">
        <v>1</v>
      </c>
      <c r="BN97" s="87" t="s">
        <v>1043</v>
      </c>
      <c r="BO97" s="87">
        <v>116</v>
      </c>
      <c r="BP97" s="87">
        <v>15</v>
      </c>
      <c r="BQ97" s="87">
        <v>555</v>
      </c>
      <c r="BR97" s="87">
        <v>481</v>
      </c>
      <c r="BS97" s="87"/>
      <c r="BT97" s="87" t="s">
        <v>1116</v>
      </c>
      <c r="BU97" s="87" t="s">
        <v>1177</v>
      </c>
      <c r="BV97" s="87"/>
      <c r="BW97" s="87"/>
      <c r="BX97" s="144">
        <v>39843.00375</v>
      </c>
      <c r="BY97" s="87"/>
      <c r="BZ97" s="87" t="b">
        <v>1</v>
      </c>
      <c r="CA97" s="87" t="b">
        <v>0</v>
      </c>
      <c r="CB97" s="87" t="b">
        <v>1</v>
      </c>
      <c r="CC97" s="87" t="s">
        <v>914</v>
      </c>
      <c r="CD97" s="87">
        <v>0</v>
      </c>
      <c r="CE97" s="87" t="s">
        <v>1312</v>
      </c>
      <c r="CF97" s="87" t="b">
        <v>0</v>
      </c>
      <c r="CG97" s="87" t="s">
        <v>66</v>
      </c>
      <c r="CH97" s="87">
        <v>1</v>
      </c>
      <c r="CI97" s="87"/>
      <c r="CJ97" s="87"/>
      <c r="CK97" s="87"/>
      <c r="CL97" s="87"/>
      <c r="CM97" s="87"/>
      <c r="CN97" s="87"/>
      <c r="CO97" s="87"/>
      <c r="CP97" s="87"/>
      <c r="CQ97" s="87"/>
      <c r="CR97" s="87"/>
      <c r="CS97" s="87"/>
      <c r="CT97" s="87"/>
      <c r="CU97" s="87"/>
      <c r="CV97" s="87" t="s">
        <v>250</v>
      </c>
      <c r="CW97" s="87"/>
      <c r="CX97" s="87">
        <v>19</v>
      </c>
      <c r="CY97" s="87">
        <v>32</v>
      </c>
      <c r="CZ97" s="87">
        <v>2826</v>
      </c>
      <c r="DA97" s="87">
        <v>0.012821</v>
      </c>
      <c r="DB97" s="87">
        <v>0.129145</v>
      </c>
      <c r="DC97" s="87">
        <v>13.522608</v>
      </c>
      <c r="DD97" s="87">
        <v>0.00634920634920635</v>
      </c>
      <c r="DE97" s="87">
        <v>0.361111111111111</v>
      </c>
      <c r="DF97" s="87" t="s">
        <v>1006</v>
      </c>
      <c r="DG97" s="87">
        <v>7670</v>
      </c>
      <c r="DH97" s="87">
        <v>11984</v>
      </c>
      <c r="DI97" s="87">
        <v>18497</v>
      </c>
      <c r="DJ97" s="87">
        <v>3074</v>
      </c>
      <c r="DK97" s="87"/>
      <c r="DL97" s="87" t="s">
        <v>1082</v>
      </c>
      <c r="DM97" s="87" t="s">
        <v>942</v>
      </c>
      <c r="DN97" s="87" t="s">
        <v>1207</v>
      </c>
      <c r="DO97" s="87"/>
      <c r="DP97" s="144">
        <v>40499.605729166666</v>
      </c>
      <c r="DQ97" s="87"/>
      <c r="DR97" s="87" t="b">
        <v>0</v>
      </c>
      <c r="DS97" s="87" t="b">
        <v>0</v>
      </c>
      <c r="DT97" s="87" t="b">
        <v>1</v>
      </c>
      <c r="DU97" s="87" t="s">
        <v>914</v>
      </c>
      <c r="DV97" s="87">
        <v>248</v>
      </c>
      <c r="DW97" s="87" t="s">
        <v>1312</v>
      </c>
      <c r="DX97" s="87" t="b">
        <v>0</v>
      </c>
      <c r="DY97" s="87" t="s">
        <v>66</v>
      </c>
      <c r="DZ97" s="87">
        <v>1</v>
      </c>
      <c r="EA97" s="87"/>
      <c r="EB97" s="87"/>
      <c r="EC97" s="87"/>
      <c r="ED97" s="87"/>
      <c r="EE97" s="87"/>
      <c r="EF97" s="87"/>
      <c r="EG97" s="87"/>
      <c r="EH97" s="87"/>
      <c r="EI97" s="87"/>
      <c r="EJ97" s="87"/>
      <c r="EK97" s="87"/>
      <c r="EL97" s="87"/>
      <c r="EM97" s="87"/>
      <c r="EN97" s="87">
        <v>40</v>
      </c>
      <c r="EO97" s="87">
        <v>40</v>
      </c>
      <c r="EP97" s="87">
        <v>1</v>
      </c>
      <c r="EQ97" s="87">
        <v>1</v>
      </c>
      <c r="ER97" s="87">
        <v>-4</v>
      </c>
      <c r="ES97" s="87">
        <v>-4</v>
      </c>
    </row>
    <row r="98" spans="1:149" ht="15">
      <c r="A98" s="87" t="s">
        <v>778</v>
      </c>
      <c r="B98" s="87" t="s">
        <v>776</v>
      </c>
      <c r="C98" s="87" t="s">
        <v>250</v>
      </c>
      <c r="D98" s="87" t="s">
        <v>257</v>
      </c>
      <c r="E98" s="87" t="s">
        <v>65</v>
      </c>
      <c r="F98" s="87" t="s">
        <v>312</v>
      </c>
      <c r="G98" s="144">
        <v>43508.611597222225</v>
      </c>
      <c r="H98" s="87" t="s">
        <v>365</v>
      </c>
      <c r="I98" s="87" t="s">
        <v>455</v>
      </c>
      <c r="J98" s="87" t="s">
        <v>485</v>
      </c>
      <c r="K98" s="87" t="s">
        <v>508</v>
      </c>
      <c r="L98" s="87"/>
      <c r="M98" s="87" t="s">
        <v>570</v>
      </c>
      <c r="N98" s="144">
        <v>43508.611597222225</v>
      </c>
      <c r="O98" s="87" t="s">
        <v>644</v>
      </c>
      <c r="P98" s="87"/>
      <c r="Q98" s="87"/>
      <c r="R98" s="87" t="s">
        <v>778</v>
      </c>
      <c r="S98" s="87"/>
      <c r="T98" s="87" t="b">
        <v>0</v>
      </c>
      <c r="U98" s="87">
        <v>0</v>
      </c>
      <c r="V98" s="87"/>
      <c r="W98" s="87" t="b">
        <v>0</v>
      </c>
      <c r="X98" s="87" t="s">
        <v>914</v>
      </c>
      <c r="Y98" s="87"/>
      <c r="Z98" s="87"/>
      <c r="AA98" s="87" t="b">
        <v>0</v>
      </c>
      <c r="AB98" s="87">
        <v>3</v>
      </c>
      <c r="AC98" s="87" t="s">
        <v>776</v>
      </c>
      <c r="AD98" s="87" t="s">
        <v>930</v>
      </c>
      <c r="AE98" s="87" t="b">
        <v>0</v>
      </c>
      <c r="AF98" s="87" t="s">
        <v>776</v>
      </c>
      <c r="AG98" s="87" t="s">
        <v>196</v>
      </c>
      <c r="AH98" s="87">
        <v>0</v>
      </c>
      <c r="AI98" s="87">
        <v>0</v>
      </c>
      <c r="AJ98" s="87"/>
      <c r="AK98" s="87"/>
      <c r="AL98" s="87"/>
      <c r="AM98" s="87"/>
      <c r="AN98" s="87"/>
      <c r="AO98" s="87"/>
      <c r="AP98" s="87"/>
      <c r="AQ98" s="87"/>
      <c r="AR98" s="87">
        <v>1</v>
      </c>
      <c r="AS98" s="87">
        <v>1</v>
      </c>
      <c r="AT98" s="87">
        <v>1</v>
      </c>
      <c r="AU98" s="87"/>
      <c r="AV98" s="87"/>
      <c r="AW98" s="87"/>
      <c r="AX98" s="87"/>
      <c r="AY98" s="87"/>
      <c r="AZ98" s="87"/>
      <c r="BA98" s="87"/>
      <c r="BB98" s="87"/>
      <c r="BC98" s="87"/>
      <c r="BD98" s="87" t="s">
        <v>250</v>
      </c>
      <c r="BE98" s="87"/>
      <c r="BF98" s="87">
        <v>19</v>
      </c>
      <c r="BG98" s="87">
        <v>32</v>
      </c>
      <c r="BH98" s="87">
        <v>2826</v>
      </c>
      <c r="BI98" s="87">
        <v>0.012821</v>
      </c>
      <c r="BJ98" s="87">
        <v>0.129145</v>
      </c>
      <c r="BK98" s="87">
        <v>13.522608</v>
      </c>
      <c r="BL98" s="87">
        <v>0.00634920634920635</v>
      </c>
      <c r="BM98" s="87">
        <v>0.361111111111111</v>
      </c>
      <c r="BN98" s="87" t="s">
        <v>1006</v>
      </c>
      <c r="BO98" s="87">
        <v>7670</v>
      </c>
      <c r="BP98" s="87">
        <v>11984</v>
      </c>
      <c r="BQ98" s="87">
        <v>18497</v>
      </c>
      <c r="BR98" s="87">
        <v>3074</v>
      </c>
      <c r="BS98" s="87"/>
      <c r="BT98" s="87" t="s">
        <v>1082</v>
      </c>
      <c r="BU98" s="87" t="s">
        <v>942</v>
      </c>
      <c r="BV98" s="87" t="s">
        <v>1207</v>
      </c>
      <c r="BW98" s="87"/>
      <c r="BX98" s="144">
        <v>40499.605729166666</v>
      </c>
      <c r="BY98" s="87"/>
      <c r="BZ98" s="87" t="b">
        <v>0</v>
      </c>
      <c r="CA98" s="87" t="b">
        <v>0</v>
      </c>
      <c r="CB98" s="87" t="b">
        <v>1</v>
      </c>
      <c r="CC98" s="87" t="s">
        <v>914</v>
      </c>
      <c r="CD98" s="87">
        <v>248</v>
      </c>
      <c r="CE98" s="87" t="s">
        <v>1312</v>
      </c>
      <c r="CF98" s="87" t="b">
        <v>0</v>
      </c>
      <c r="CG98" s="87" t="s">
        <v>66</v>
      </c>
      <c r="CH98" s="87">
        <v>1</v>
      </c>
      <c r="CI98" s="87"/>
      <c r="CJ98" s="87"/>
      <c r="CK98" s="87"/>
      <c r="CL98" s="87"/>
      <c r="CM98" s="87"/>
      <c r="CN98" s="87"/>
      <c r="CO98" s="87"/>
      <c r="CP98" s="87"/>
      <c r="CQ98" s="87"/>
      <c r="CR98" s="87"/>
      <c r="CS98" s="87"/>
      <c r="CT98" s="87"/>
      <c r="CU98" s="87"/>
      <c r="CV98" s="87" t="s">
        <v>257</v>
      </c>
      <c r="CW98" s="87"/>
      <c r="CX98" s="87">
        <v>2</v>
      </c>
      <c r="CY98" s="87">
        <v>1</v>
      </c>
      <c r="CZ98" s="87">
        <v>0</v>
      </c>
      <c r="DA98" s="87">
        <v>0.007463</v>
      </c>
      <c r="DB98" s="87">
        <v>0.021793</v>
      </c>
      <c r="DC98" s="87">
        <v>0.801137</v>
      </c>
      <c r="DD98" s="87">
        <v>0</v>
      </c>
      <c r="DE98" s="87">
        <v>0</v>
      </c>
      <c r="DF98" s="87" t="s">
        <v>1042</v>
      </c>
      <c r="DG98" s="87">
        <v>3449</v>
      </c>
      <c r="DH98" s="87">
        <v>36694</v>
      </c>
      <c r="DI98" s="87">
        <v>41605</v>
      </c>
      <c r="DJ98" s="87">
        <v>4161</v>
      </c>
      <c r="DK98" s="87"/>
      <c r="DL98" s="87" t="s">
        <v>1115</v>
      </c>
      <c r="DM98" s="87" t="s">
        <v>1176</v>
      </c>
      <c r="DN98" s="87" t="s">
        <v>1233</v>
      </c>
      <c r="DO98" s="87"/>
      <c r="DP98" s="144">
        <v>39639.91525462963</v>
      </c>
      <c r="DQ98" s="87" t="s">
        <v>1291</v>
      </c>
      <c r="DR98" s="87" t="b">
        <v>0</v>
      </c>
      <c r="DS98" s="87" t="b">
        <v>0</v>
      </c>
      <c r="DT98" s="87" t="b">
        <v>1</v>
      </c>
      <c r="DU98" s="87" t="s">
        <v>914</v>
      </c>
      <c r="DV98" s="87">
        <v>1077</v>
      </c>
      <c r="DW98" s="87" t="s">
        <v>1317</v>
      </c>
      <c r="DX98" s="87" t="b">
        <v>0</v>
      </c>
      <c r="DY98" s="87" t="s">
        <v>66</v>
      </c>
      <c r="DZ98" s="87">
        <v>1</v>
      </c>
      <c r="EA98" s="87"/>
      <c r="EB98" s="87"/>
      <c r="EC98" s="87"/>
      <c r="ED98" s="87"/>
      <c r="EE98" s="87"/>
      <c r="EF98" s="87"/>
      <c r="EG98" s="87"/>
      <c r="EH98" s="87"/>
      <c r="EI98" s="87"/>
      <c r="EJ98" s="87"/>
      <c r="EK98" s="87"/>
      <c r="EL98" s="87"/>
      <c r="EM98" s="87"/>
      <c r="EN98" s="87">
        <v>41</v>
      </c>
      <c r="EO98" s="87">
        <v>41</v>
      </c>
      <c r="EP98" s="87">
        <v>2</v>
      </c>
      <c r="EQ98" s="87">
        <v>1</v>
      </c>
      <c r="ER98" s="87">
        <v>-3</v>
      </c>
      <c r="ES98" s="87">
        <v>-3</v>
      </c>
    </row>
    <row r="99" spans="1:149" ht="15">
      <c r="A99" s="87" t="s">
        <v>777</v>
      </c>
      <c r="B99" s="87" t="s">
        <v>777</v>
      </c>
      <c r="C99" s="87" t="s">
        <v>250</v>
      </c>
      <c r="D99" s="87" t="s">
        <v>257</v>
      </c>
      <c r="E99" s="87" t="s">
        <v>65</v>
      </c>
      <c r="F99" s="87" t="s">
        <v>310</v>
      </c>
      <c r="G99" s="144">
        <v>43507.73121527778</v>
      </c>
      <c r="H99" s="87" t="s">
        <v>366</v>
      </c>
      <c r="I99" s="87" t="s">
        <v>456</v>
      </c>
      <c r="J99" s="87" t="s">
        <v>473</v>
      </c>
      <c r="K99" s="87" t="s">
        <v>509</v>
      </c>
      <c r="L99" s="87"/>
      <c r="M99" s="87" t="s">
        <v>570</v>
      </c>
      <c r="N99" s="144">
        <v>43507.73121527778</v>
      </c>
      <c r="O99" s="87" t="s">
        <v>643</v>
      </c>
      <c r="P99" s="87"/>
      <c r="Q99" s="87"/>
      <c r="R99" s="87" t="s">
        <v>777</v>
      </c>
      <c r="S99" s="87"/>
      <c r="T99" s="87" t="b">
        <v>0</v>
      </c>
      <c r="U99" s="87">
        <v>2</v>
      </c>
      <c r="V99" s="87"/>
      <c r="W99" s="87" t="b">
        <v>1</v>
      </c>
      <c r="X99" s="87" t="s">
        <v>914</v>
      </c>
      <c r="Y99" s="87"/>
      <c r="Z99" s="87" t="s">
        <v>922</v>
      </c>
      <c r="AA99" s="87" t="b">
        <v>0</v>
      </c>
      <c r="AB99" s="87">
        <v>0</v>
      </c>
      <c r="AC99" s="87"/>
      <c r="AD99" s="87" t="s">
        <v>928</v>
      </c>
      <c r="AE99" s="87" t="b">
        <v>0</v>
      </c>
      <c r="AF99" s="87" t="s">
        <v>777</v>
      </c>
      <c r="AG99" s="87" t="s">
        <v>196</v>
      </c>
      <c r="AH99" s="87">
        <v>0</v>
      </c>
      <c r="AI99" s="87">
        <v>0</v>
      </c>
      <c r="AJ99" s="87"/>
      <c r="AK99" s="87"/>
      <c r="AL99" s="87"/>
      <c r="AM99" s="87"/>
      <c r="AN99" s="87"/>
      <c r="AO99" s="87"/>
      <c r="AP99" s="87"/>
      <c r="AQ99" s="87"/>
      <c r="AR99" s="87">
        <v>1</v>
      </c>
      <c r="AS99" s="87">
        <v>1</v>
      </c>
      <c r="AT99" s="87">
        <v>1</v>
      </c>
      <c r="AU99" s="87"/>
      <c r="AV99" s="87"/>
      <c r="AW99" s="87"/>
      <c r="AX99" s="87"/>
      <c r="AY99" s="87"/>
      <c r="AZ99" s="87"/>
      <c r="BA99" s="87"/>
      <c r="BB99" s="87"/>
      <c r="BC99" s="87"/>
      <c r="BD99" s="87" t="s">
        <v>250</v>
      </c>
      <c r="BE99" s="87"/>
      <c r="BF99" s="87">
        <v>19</v>
      </c>
      <c r="BG99" s="87">
        <v>32</v>
      </c>
      <c r="BH99" s="87">
        <v>2826</v>
      </c>
      <c r="BI99" s="87">
        <v>0.012821</v>
      </c>
      <c r="BJ99" s="87">
        <v>0.129145</v>
      </c>
      <c r="BK99" s="87">
        <v>13.522608</v>
      </c>
      <c r="BL99" s="87">
        <v>0.00634920634920635</v>
      </c>
      <c r="BM99" s="87">
        <v>0.361111111111111</v>
      </c>
      <c r="BN99" s="87" t="s">
        <v>1006</v>
      </c>
      <c r="BO99" s="87">
        <v>7670</v>
      </c>
      <c r="BP99" s="87">
        <v>11984</v>
      </c>
      <c r="BQ99" s="87">
        <v>18497</v>
      </c>
      <c r="BR99" s="87">
        <v>3074</v>
      </c>
      <c r="BS99" s="87"/>
      <c r="BT99" s="87" t="s">
        <v>1082</v>
      </c>
      <c r="BU99" s="87" t="s">
        <v>942</v>
      </c>
      <c r="BV99" s="87" t="s">
        <v>1207</v>
      </c>
      <c r="BW99" s="87"/>
      <c r="BX99" s="144">
        <v>40499.605729166666</v>
      </c>
      <c r="BY99" s="87"/>
      <c r="BZ99" s="87" t="b">
        <v>0</v>
      </c>
      <c r="CA99" s="87" t="b">
        <v>0</v>
      </c>
      <c r="CB99" s="87" t="b">
        <v>1</v>
      </c>
      <c r="CC99" s="87" t="s">
        <v>914</v>
      </c>
      <c r="CD99" s="87">
        <v>248</v>
      </c>
      <c r="CE99" s="87" t="s">
        <v>1312</v>
      </c>
      <c r="CF99" s="87" t="b">
        <v>0</v>
      </c>
      <c r="CG99" s="87" t="s">
        <v>66</v>
      </c>
      <c r="CH99" s="87">
        <v>1</v>
      </c>
      <c r="CI99" s="87"/>
      <c r="CJ99" s="87"/>
      <c r="CK99" s="87"/>
      <c r="CL99" s="87"/>
      <c r="CM99" s="87"/>
      <c r="CN99" s="87"/>
      <c r="CO99" s="87"/>
      <c r="CP99" s="87"/>
      <c r="CQ99" s="87"/>
      <c r="CR99" s="87"/>
      <c r="CS99" s="87"/>
      <c r="CT99" s="87"/>
      <c r="CU99" s="87"/>
      <c r="CV99" s="87" t="s">
        <v>257</v>
      </c>
      <c r="CW99" s="87"/>
      <c r="CX99" s="87">
        <v>2</v>
      </c>
      <c r="CY99" s="87">
        <v>1</v>
      </c>
      <c r="CZ99" s="87">
        <v>0</v>
      </c>
      <c r="DA99" s="87">
        <v>0.007463</v>
      </c>
      <c r="DB99" s="87">
        <v>0.021793</v>
      </c>
      <c r="DC99" s="87">
        <v>0.801137</v>
      </c>
      <c r="DD99" s="87">
        <v>0</v>
      </c>
      <c r="DE99" s="87">
        <v>0</v>
      </c>
      <c r="DF99" s="87" t="s">
        <v>1042</v>
      </c>
      <c r="DG99" s="87">
        <v>3449</v>
      </c>
      <c r="DH99" s="87">
        <v>36694</v>
      </c>
      <c r="DI99" s="87">
        <v>41605</v>
      </c>
      <c r="DJ99" s="87">
        <v>4161</v>
      </c>
      <c r="DK99" s="87"/>
      <c r="DL99" s="87" t="s">
        <v>1115</v>
      </c>
      <c r="DM99" s="87" t="s">
        <v>1176</v>
      </c>
      <c r="DN99" s="87" t="s">
        <v>1233</v>
      </c>
      <c r="DO99" s="87"/>
      <c r="DP99" s="144">
        <v>39639.91525462963</v>
      </c>
      <c r="DQ99" s="87" t="s">
        <v>1291</v>
      </c>
      <c r="DR99" s="87" t="b">
        <v>0</v>
      </c>
      <c r="DS99" s="87" t="b">
        <v>0</v>
      </c>
      <c r="DT99" s="87" t="b">
        <v>1</v>
      </c>
      <c r="DU99" s="87" t="s">
        <v>914</v>
      </c>
      <c r="DV99" s="87">
        <v>1077</v>
      </c>
      <c r="DW99" s="87" t="s">
        <v>1317</v>
      </c>
      <c r="DX99" s="87" t="b">
        <v>0</v>
      </c>
      <c r="DY99" s="87" t="s">
        <v>66</v>
      </c>
      <c r="DZ99" s="87">
        <v>1</v>
      </c>
      <c r="EA99" s="87"/>
      <c r="EB99" s="87"/>
      <c r="EC99" s="87"/>
      <c r="ED99" s="87"/>
      <c r="EE99" s="87"/>
      <c r="EF99" s="87"/>
      <c r="EG99" s="87"/>
      <c r="EH99" s="87"/>
      <c r="EI99" s="87"/>
      <c r="EJ99" s="87"/>
      <c r="EK99" s="87"/>
      <c r="EL99" s="87"/>
      <c r="EM99" s="87"/>
      <c r="EN99" s="87">
        <v>42</v>
      </c>
      <c r="EO99" s="87">
        <v>42</v>
      </c>
      <c r="EP99" s="87">
        <v>1</v>
      </c>
      <c r="EQ99" s="87">
        <v>1</v>
      </c>
      <c r="ER99" s="87">
        <v>-2</v>
      </c>
      <c r="ES99" s="87">
        <v>-2</v>
      </c>
    </row>
    <row r="100" spans="1:149" ht="15">
      <c r="A100" s="87" t="s">
        <v>776</v>
      </c>
      <c r="B100" s="87" t="s">
        <v>776</v>
      </c>
      <c r="C100" s="87" t="s">
        <v>257</v>
      </c>
      <c r="D100" s="87" t="s">
        <v>257</v>
      </c>
      <c r="E100" s="87" t="s">
        <v>65</v>
      </c>
      <c r="F100" s="87" t="s">
        <v>196</v>
      </c>
      <c r="G100" s="144">
        <v>43507.854166666664</v>
      </c>
      <c r="H100" s="87" t="s">
        <v>365</v>
      </c>
      <c r="I100" s="87" t="s">
        <v>455</v>
      </c>
      <c r="J100" s="87" t="s">
        <v>485</v>
      </c>
      <c r="K100" s="87" t="s">
        <v>508</v>
      </c>
      <c r="L100" s="87" t="s">
        <v>545</v>
      </c>
      <c r="M100" s="87" t="s">
        <v>545</v>
      </c>
      <c r="N100" s="144">
        <v>43507.854166666664</v>
      </c>
      <c r="O100" s="87" t="s">
        <v>642</v>
      </c>
      <c r="P100" s="87"/>
      <c r="Q100" s="87"/>
      <c r="R100" s="87" t="s">
        <v>776</v>
      </c>
      <c r="S100" s="87"/>
      <c r="T100" s="87" t="b">
        <v>0</v>
      </c>
      <c r="U100" s="87">
        <v>4</v>
      </c>
      <c r="V100" s="87"/>
      <c r="W100" s="87" t="b">
        <v>0</v>
      </c>
      <c r="X100" s="87" t="s">
        <v>914</v>
      </c>
      <c r="Y100" s="87"/>
      <c r="Z100" s="87"/>
      <c r="AA100" s="87" t="b">
        <v>0</v>
      </c>
      <c r="AB100" s="87">
        <v>3</v>
      </c>
      <c r="AC100" s="87"/>
      <c r="AD100" s="87" t="s">
        <v>934</v>
      </c>
      <c r="AE100" s="87" t="b">
        <v>0</v>
      </c>
      <c r="AF100" s="87" t="s">
        <v>776</v>
      </c>
      <c r="AG100" s="87" t="s">
        <v>312</v>
      </c>
      <c r="AH100" s="87">
        <v>0</v>
      </c>
      <c r="AI100" s="87">
        <v>0</v>
      </c>
      <c r="AJ100" s="87"/>
      <c r="AK100" s="87"/>
      <c r="AL100" s="87"/>
      <c r="AM100" s="87"/>
      <c r="AN100" s="87"/>
      <c r="AO100" s="87"/>
      <c r="AP100" s="87"/>
      <c r="AQ100" s="87"/>
      <c r="AR100" s="87">
        <v>1</v>
      </c>
      <c r="AS100" s="87">
        <v>1</v>
      </c>
      <c r="AT100" s="87">
        <v>1</v>
      </c>
      <c r="AU100" s="87"/>
      <c r="AV100" s="87"/>
      <c r="AW100" s="87"/>
      <c r="AX100" s="87"/>
      <c r="AY100" s="87"/>
      <c r="AZ100" s="87"/>
      <c r="BA100" s="87"/>
      <c r="BB100" s="87"/>
      <c r="BC100" s="87"/>
      <c r="BD100" s="87" t="s">
        <v>257</v>
      </c>
      <c r="BE100" s="87"/>
      <c r="BF100" s="87">
        <v>2</v>
      </c>
      <c r="BG100" s="87">
        <v>1</v>
      </c>
      <c r="BH100" s="87">
        <v>0</v>
      </c>
      <c r="BI100" s="87">
        <v>0.007463</v>
      </c>
      <c r="BJ100" s="87">
        <v>0.021793</v>
      </c>
      <c r="BK100" s="87">
        <v>0.801137</v>
      </c>
      <c r="BL100" s="87">
        <v>0</v>
      </c>
      <c r="BM100" s="87">
        <v>0</v>
      </c>
      <c r="BN100" s="87" t="s">
        <v>1042</v>
      </c>
      <c r="BO100" s="87">
        <v>3449</v>
      </c>
      <c r="BP100" s="87">
        <v>36694</v>
      </c>
      <c r="BQ100" s="87">
        <v>41605</v>
      </c>
      <c r="BR100" s="87">
        <v>4161</v>
      </c>
      <c r="BS100" s="87"/>
      <c r="BT100" s="87" t="s">
        <v>1115</v>
      </c>
      <c r="BU100" s="87" t="s">
        <v>1176</v>
      </c>
      <c r="BV100" s="87" t="s">
        <v>1233</v>
      </c>
      <c r="BW100" s="87"/>
      <c r="BX100" s="144">
        <v>39639.91525462963</v>
      </c>
      <c r="BY100" s="87" t="s">
        <v>1291</v>
      </c>
      <c r="BZ100" s="87" t="b">
        <v>0</v>
      </c>
      <c r="CA100" s="87" t="b">
        <v>0</v>
      </c>
      <c r="CB100" s="87" t="b">
        <v>1</v>
      </c>
      <c r="CC100" s="87" t="s">
        <v>914</v>
      </c>
      <c r="CD100" s="87">
        <v>1077</v>
      </c>
      <c r="CE100" s="87" t="s">
        <v>1317</v>
      </c>
      <c r="CF100" s="87" t="b">
        <v>0</v>
      </c>
      <c r="CG100" s="87" t="s">
        <v>66</v>
      </c>
      <c r="CH100" s="87">
        <v>1</v>
      </c>
      <c r="CI100" s="87"/>
      <c r="CJ100" s="87"/>
      <c r="CK100" s="87"/>
      <c r="CL100" s="87"/>
      <c r="CM100" s="87"/>
      <c r="CN100" s="87"/>
      <c r="CO100" s="87"/>
      <c r="CP100" s="87"/>
      <c r="CQ100" s="87"/>
      <c r="CR100" s="87"/>
      <c r="CS100" s="87"/>
      <c r="CT100" s="87"/>
      <c r="CU100" s="87"/>
      <c r="CV100" s="87" t="s">
        <v>257</v>
      </c>
      <c r="CW100" s="87"/>
      <c r="CX100" s="87">
        <v>2</v>
      </c>
      <c r="CY100" s="87">
        <v>1</v>
      </c>
      <c r="CZ100" s="87">
        <v>0</v>
      </c>
      <c r="DA100" s="87">
        <v>0.007463</v>
      </c>
      <c r="DB100" s="87">
        <v>0.021793</v>
      </c>
      <c r="DC100" s="87">
        <v>0.801137</v>
      </c>
      <c r="DD100" s="87">
        <v>0</v>
      </c>
      <c r="DE100" s="87">
        <v>0</v>
      </c>
      <c r="DF100" s="87" t="s">
        <v>1042</v>
      </c>
      <c r="DG100" s="87">
        <v>3449</v>
      </c>
      <c r="DH100" s="87">
        <v>36694</v>
      </c>
      <c r="DI100" s="87">
        <v>41605</v>
      </c>
      <c r="DJ100" s="87">
        <v>4161</v>
      </c>
      <c r="DK100" s="87"/>
      <c r="DL100" s="87" t="s">
        <v>1115</v>
      </c>
      <c r="DM100" s="87" t="s">
        <v>1176</v>
      </c>
      <c r="DN100" s="87" t="s">
        <v>1233</v>
      </c>
      <c r="DO100" s="87"/>
      <c r="DP100" s="144">
        <v>39639.91525462963</v>
      </c>
      <c r="DQ100" s="87" t="s">
        <v>1291</v>
      </c>
      <c r="DR100" s="87" t="b">
        <v>0</v>
      </c>
      <c r="DS100" s="87" t="b">
        <v>0</v>
      </c>
      <c r="DT100" s="87" t="b">
        <v>1</v>
      </c>
      <c r="DU100" s="87" t="s">
        <v>914</v>
      </c>
      <c r="DV100" s="87">
        <v>1077</v>
      </c>
      <c r="DW100" s="87" t="s">
        <v>1317</v>
      </c>
      <c r="DX100" s="87" t="b">
        <v>0</v>
      </c>
      <c r="DY100" s="87" t="s">
        <v>66</v>
      </c>
      <c r="DZ100" s="87">
        <v>1</v>
      </c>
      <c r="EA100" s="87"/>
      <c r="EB100" s="87"/>
      <c r="EC100" s="87"/>
      <c r="ED100" s="87"/>
      <c r="EE100" s="87"/>
      <c r="EF100" s="87"/>
      <c r="EG100" s="87"/>
      <c r="EH100" s="87"/>
      <c r="EI100" s="87"/>
      <c r="EJ100" s="87"/>
      <c r="EK100" s="87"/>
      <c r="EL100" s="87"/>
      <c r="EM100" s="87"/>
      <c r="EN100" s="87">
        <v>41</v>
      </c>
      <c r="EO100" s="87">
        <v>41</v>
      </c>
      <c r="EP100" s="87">
        <v>1</v>
      </c>
      <c r="EQ100" s="87">
        <v>1</v>
      </c>
      <c r="ER100" s="87">
        <v>-3</v>
      </c>
      <c r="ES100" s="87">
        <v>-3</v>
      </c>
    </row>
    <row r="101" spans="1:149" ht="15">
      <c r="A101" s="87" t="s">
        <v>866</v>
      </c>
      <c r="B101" s="87" t="s">
        <v>866</v>
      </c>
      <c r="C101" s="87" t="s">
        <v>256</v>
      </c>
      <c r="D101" s="87" t="s">
        <v>256</v>
      </c>
      <c r="E101" s="87"/>
      <c r="F101" s="87" t="s">
        <v>196</v>
      </c>
      <c r="G101" s="144">
        <v>43506.41744212963</v>
      </c>
      <c r="H101" s="87" t="s">
        <v>1595</v>
      </c>
      <c r="I101" s="87" t="s">
        <v>1599</v>
      </c>
      <c r="J101" s="87" t="s">
        <v>473</v>
      </c>
      <c r="K101" s="87" t="s">
        <v>1606</v>
      </c>
      <c r="L101" s="87"/>
      <c r="M101" s="87" t="s">
        <v>574</v>
      </c>
      <c r="N101" s="144">
        <v>43506.41744212963</v>
      </c>
      <c r="O101" s="87" t="s">
        <v>1643</v>
      </c>
      <c r="P101" s="87"/>
      <c r="Q101" s="87"/>
      <c r="R101" s="87" t="s">
        <v>866</v>
      </c>
      <c r="S101" s="87"/>
      <c r="T101" s="87" t="b">
        <v>0</v>
      </c>
      <c r="U101" s="87">
        <v>14</v>
      </c>
      <c r="V101" s="87"/>
      <c r="W101" s="87" t="b">
        <v>1</v>
      </c>
      <c r="X101" s="87" t="s">
        <v>914</v>
      </c>
      <c r="Y101" s="87"/>
      <c r="Z101" s="87" t="s">
        <v>1652</v>
      </c>
      <c r="AA101" s="87" t="b">
        <v>0</v>
      </c>
      <c r="AB101" s="87">
        <v>0</v>
      </c>
      <c r="AC101" s="87"/>
      <c r="AD101" s="87" t="s">
        <v>930</v>
      </c>
      <c r="AE101" s="87" t="b">
        <v>0</v>
      </c>
      <c r="AF101" s="87" t="s">
        <v>866</v>
      </c>
      <c r="AG101" s="87" t="s">
        <v>1656</v>
      </c>
      <c r="AH101" s="87">
        <v>0</v>
      </c>
      <c r="AI101" s="87">
        <v>0</v>
      </c>
      <c r="AJ101" s="87"/>
      <c r="AK101" s="87"/>
      <c r="AL101" s="87"/>
      <c r="AM101" s="87"/>
      <c r="AN101" s="87"/>
      <c r="AO101" s="87"/>
      <c r="AP101" s="87"/>
      <c r="AQ101" s="87"/>
      <c r="AR101" s="87">
        <v>1</v>
      </c>
      <c r="AS101" s="87">
        <v>1</v>
      </c>
      <c r="AT101" s="87">
        <v>1</v>
      </c>
      <c r="AU101" s="87"/>
      <c r="AV101" s="87"/>
      <c r="AW101" s="87"/>
      <c r="AX101" s="87"/>
      <c r="AY101" s="87"/>
      <c r="AZ101" s="87"/>
      <c r="BA101" s="87"/>
      <c r="BB101" s="87"/>
      <c r="BC101" s="87"/>
      <c r="BD101" s="87" t="s">
        <v>256</v>
      </c>
      <c r="BE101" s="87"/>
      <c r="BF101" s="87">
        <v>1</v>
      </c>
      <c r="BG101" s="87">
        <v>1</v>
      </c>
      <c r="BH101" s="87">
        <v>0</v>
      </c>
      <c r="BI101" s="87">
        <v>0.007463</v>
      </c>
      <c r="BJ101" s="87">
        <v>0.018647</v>
      </c>
      <c r="BK101" s="87">
        <v>0.460654</v>
      </c>
      <c r="BL101" s="87">
        <v>0</v>
      </c>
      <c r="BM101" s="87">
        <v>1</v>
      </c>
      <c r="BN101" s="87" t="s">
        <v>1041</v>
      </c>
      <c r="BO101" s="87">
        <v>821</v>
      </c>
      <c r="BP101" s="87">
        <v>2154</v>
      </c>
      <c r="BQ101" s="87">
        <v>18696</v>
      </c>
      <c r="BR101" s="87">
        <v>9797</v>
      </c>
      <c r="BS101" s="87"/>
      <c r="BT101" s="87" t="s">
        <v>1114</v>
      </c>
      <c r="BU101" s="87" t="s">
        <v>1175</v>
      </c>
      <c r="BV101" s="87" t="s">
        <v>1232</v>
      </c>
      <c r="BW101" s="87"/>
      <c r="BX101" s="144">
        <v>40028.1658912037</v>
      </c>
      <c r="BY101" s="87" t="s">
        <v>1290</v>
      </c>
      <c r="BZ101" s="87" t="b">
        <v>0</v>
      </c>
      <c r="CA101" s="87" t="b">
        <v>0</v>
      </c>
      <c r="CB101" s="87" t="b">
        <v>0</v>
      </c>
      <c r="CC101" s="87" t="s">
        <v>914</v>
      </c>
      <c r="CD101" s="87">
        <v>78</v>
      </c>
      <c r="CE101" s="87" t="s">
        <v>1319</v>
      </c>
      <c r="CF101" s="87" t="b">
        <v>0</v>
      </c>
      <c r="CG101" s="87" t="s">
        <v>66</v>
      </c>
      <c r="CH101" s="87">
        <v>1</v>
      </c>
      <c r="CI101" s="87"/>
      <c r="CJ101" s="87"/>
      <c r="CK101" s="87"/>
      <c r="CL101" s="87"/>
      <c r="CM101" s="87"/>
      <c r="CN101" s="87"/>
      <c r="CO101" s="87"/>
      <c r="CP101" s="87"/>
      <c r="CQ101" s="87"/>
      <c r="CR101" s="87"/>
      <c r="CS101" s="87"/>
      <c r="CT101" s="87"/>
      <c r="CU101" s="87"/>
      <c r="CV101" s="87" t="s">
        <v>256</v>
      </c>
      <c r="CW101" s="87"/>
      <c r="CX101" s="87">
        <v>1</v>
      </c>
      <c r="CY101" s="87">
        <v>1</v>
      </c>
      <c r="CZ101" s="87">
        <v>0</v>
      </c>
      <c r="DA101" s="87">
        <v>0.007463</v>
      </c>
      <c r="DB101" s="87">
        <v>0.018647</v>
      </c>
      <c r="DC101" s="87">
        <v>0.460654</v>
      </c>
      <c r="DD101" s="87">
        <v>0</v>
      </c>
      <c r="DE101" s="87">
        <v>1</v>
      </c>
      <c r="DF101" s="87" t="s">
        <v>1041</v>
      </c>
      <c r="DG101" s="87">
        <v>821</v>
      </c>
      <c r="DH101" s="87">
        <v>2154</v>
      </c>
      <c r="DI101" s="87">
        <v>18696</v>
      </c>
      <c r="DJ101" s="87">
        <v>9797</v>
      </c>
      <c r="DK101" s="87"/>
      <c r="DL101" s="87" t="s">
        <v>1114</v>
      </c>
      <c r="DM101" s="87" t="s">
        <v>1175</v>
      </c>
      <c r="DN101" s="87" t="s">
        <v>1232</v>
      </c>
      <c r="DO101" s="87"/>
      <c r="DP101" s="144">
        <v>40028.1658912037</v>
      </c>
      <c r="DQ101" s="87" t="s">
        <v>1290</v>
      </c>
      <c r="DR101" s="87" t="b">
        <v>0</v>
      </c>
      <c r="DS101" s="87" t="b">
        <v>0</v>
      </c>
      <c r="DT101" s="87" t="b">
        <v>0</v>
      </c>
      <c r="DU101" s="87" t="s">
        <v>914</v>
      </c>
      <c r="DV101" s="87">
        <v>78</v>
      </c>
      <c r="DW101" s="87" t="s">
        <v>1319</v>
      </c>
      <c r="DX101" s="87" t="b">
        <v>0</v>
      </c>
      <c r="DY101" s="87" t="s">
        <v>66</v>
      </c>
      <c r="DZ101" s="87">
        <v>1</v>
      </c>
      <c r="EA101" s="87"/>
      <c r="EB101" s="87"/>
      <c r="EC101" s="87"/>
      <c r="ED101" s="87"/>
      <c r="EE101" s="87"/>
      <c r="EF101" s="87"/>
      <c r="EG101" s="87"/>
      <c r="EH101" s="87"/>
      <c r="EI101" s="87"/>
      <c r="EJ101" s="87"/>
      <c r="EK101" s="87"/>
      <c r="EL101" s="87"/>
      <c r="EM101" s="87"/>
      <c r="EN101" s="87">
        <v>43</v>
      </c>
      <c r="EO101" s="87">
        <v>43</v>
      </c>
      <c r="EP101" s="87">
        <v>1</v>
      </c>
      <c r="EQ101" s="87">
        <v>1</v>
      </c>
      <c r="ER101" s="87">
        <v>-1</v>
      </c>
      <c r="ES101" s="87">
        <v>-1</v>
      </c>
    </row>
    <row r="102" spans="1:149" ht="15">
      <c r="A102" s="87" t="s">
        <v>775</v>
      </c>
      <c r="B102" s="87" t="s">
        <v>772</v>
      </c>
      <c r="C102" s="87" t="s">
        <v>250</v>
      </c>
      <c r="D102" s="87" t="s">
        <v>256</v>
      </c>
      <c r="E102" s="87" t="s">
        <v>66</v>
      </c>
      <c r="F102" s="87" t="s">
        <v>311</v>
      </c>
      <c r="G102" s="144">
        <v>43508.55684027778</v>
      </c>
      <c r="H102" s="87" t="s">
        <v>364</v>
      </c>
      <c r="I102" s="87"/>
      <c r="J102" s="87"/>
      <c r="K102" s="87"/>
      <c r="L102" s="87"/>
      <c r="M102" s="87" t="s">
        <v>570</v>
      </c>
      <c r="N102" s="144">
        <v>43508.55684027778</v>
      </c>
      <c r="O102" s="87" t="s">
        <v>641</v>
      </c>
      <c r="P102" s="87"/>
      <c r="Q102" s="87"/>
      <c r="R102" s="87" t="s">
        <v>775</v>
      </c>
      <c r="S102" s="87" t="s">
        <v>772</v>
      </c>
      <c r="T102" s="87" t="b">
        <v>0</v>
      </c>
      <c r="U102" s="87">
        <v>1</v>
      </c>
      <c r="V102" s="87" t="s">
        <v>895</v>
      </c>
      <c r="W102" s="87" t="b">
        <v>0</v>
      </c>
      <c r="X102" s="87" t="s">
        <v>914</v>
      </c>
      <c r="Y102" s="87"/>
      <c r="Z102" s="87"/>
      <c r="AA102" s="87" t="b">
        <v>0</v>
      </c>
      <c r="AB102" s="87">
        <v>0</v>
      </c>
      <c r="AC102" s="87"/>
      <c r="AD102" s="87" t="s">
        <v>935</v>
      </c>
      <c r="AE102" s="87" t="b">
        <v>0</v>
      </c>
      <c r="AF102" s="87" t="s">
        <v>772</v>
      </c>
      <c r="AG102" s="87" t="s">
        <v>196</v>
      </c>
      <c r="AH102" s="87">
        <v>0</v>
      </c>
      <c r="AI102" s="87">
        <v>0</v>
      </c>
      <c r="AJ102" s="87"/>
      <c r="AK102" s="87"/>
      <c r="AL102" s="87"/>
      <c r="AM102" s="87"/>
      <c r="AN102" s="87"/>
      <c r="AO102" s="87"/>
      <c r="AP102" s="87"/>
      <c r="AQ102" s="87"/>
      <c r="AR102" s="87">
        <v>9</v>
      </c>
      <c r="AS102" s="87">
        <v>1</v>
      </c>
      <c r="AT102" s="87">
        <v>1</v>
      </c>
      <c r="AU102" s="87"/>
      <c r="AV102" s="87"/>
      <c r="AW102" s="87"/>
      <c r="AX102" s="87"/>
      <c r="AY102" s="87"/>
      <c r="AZ102" s="87"/>
      <c r="BA102" s="87"/>
      <c r="BB102" s="87"/>
      <c r="BC102" s="87"/>
      <c r="BD102" s="87" t="s">
        <v>250</v>
      </c>
      <c r="BE102" s="87"/>
      <c r="BF102" s="87">
        <v>19</v>
      </c>
      <c r="BG102" s="87">
        <v>32</v>
      </c>
      <c r="BH102" s="87">
        <v>2826</v>
      </c>
      <c r="BI102" s="87">
        <v>0.012821</v>
      </c>
      <c r="BJ102" s="87">
        <v>0.129145</v>
      </c>
      <c r="BK102" s="87">
        <v>13.522608</v>
      </c>
      <c r="BL102" s="87">
        <v>0.00634920634920635</v>
      </c>
      <c r="BM102" s="87">
        <v>0.361111111111111</v>
      </c>
      <c r="BN102" s="87" t="s">
        <v>1006</v>
      </c>
      <c r="BO102" s="87">
        <v>7670</v>
      </c>
      <c r="BP102" s="87">
        <v>11984</v>
      </c>
      <c r="BQ102" s="87">
        <v>18497</v>
      </c>
      <c r="BR102" s="87">
        <v>3074</v>
      </c>
      <c r="BS102" s="87"/>
      <c r="BT102" s="87" t="s">
        <v>1082</v>
      </c>
      <c r="BU102" s="87" t="s">
        <v>942</v>
      </c>
      <c r="BV102" s="87" t="s">
        <v>1207</v>
      </c>
      <c r="BW102" s="87"/>
      <c r="BX102" s="144">
        <v>40499.605729166666</v>
      </c>
      <c r="BY102" s="87"/>
      <c r="BZ102" s="87" t="b">
        <v>0</v>
      </c>
      <c r="CA102" s="87" t="b">
        <v>0</v>
      </c>
      <c r="CB102" s="87" t="b">
        <v>1</v>
      </c>
      <c r="CC102" s="87" t="s">
        <v>914</v>
      </c>
      <c r="CD102" s="87">
        <v>248</v>
      </c>
      <c r="CE102" s="87" t="s">
        <v>1312</v>
      </c>
      <c r="CF102" s="87" t="b">
        <v>0</v>
      </c>
      <c r="CG102" s="87" t="s">
        <v>66</v>
      </c>
      <c r="CH102" s="87">
        <v>1</v>
      </c>
      <c r="CI102" s="87"/>
      <c r="CJ102" s="87"/>
      <c r="CK102" s="87"/>
      <c r="CL102" s="87"/>
      <c r="CM102" s="87"/>
      <c r="CN102" s="87"/>
      <c r="CO102" s="87"/>
      <c r="CP102" s="87"/>
      <c r="CQ102" s="87"/>
      <c r="CR102" s="87"/>
      <c r="CS102" s="87"/>
      <c r="CT102" s="87"/>
      <c r="CU102" s="87"/>
      <c r="CV102" s="87" t="s">
        <v>256</v>
      </c>
      <c r="CW102" s="87"/>
      <c r="CX102" s="87">
        <v>1</v>
      </c>
      <c r="CY102" s="87">
        <v>1</v>
      </c>
      <c r="CZ102" s="87">
        <v>0</v>
      </c>
      <c r="DA102" s="87">
        <v>0.007463</v>
      </c>
      <c r="DB102" s="87">
        <v>0.018647</v>
      </c>
      <c r="DC102" s="87">
        <v>0.460654</v>
      </c>
      <c r="DD102" s="87">
        <v>0</v>
      </c>
      <c r="DE102" s="87">
        <v>1</v>
      </c>
      <c r="DF102" s="87" t="s">
        <v>1041</v>
      </c>
      <c r="DG102" s="87">
        <v>821</v>
      </c>
      <c r="DH102" s="87">
        <v>2154</v>
      </c>
      <c r="DI102" s="87">
        <v>18696</v>
      </c>
      <c r="DJ102" s="87">
        <v>9797</v>
      </c>
      <c r="DK102" s="87"/>
      <c r="DL102" s="87" t="s">
        <v>1114</v>
      </c>
      <c r="DM102" s="87" t="s">
        <v>1175</v>
      </c>
      <c r="DN102" s="87" t="s">
        <v>1232</v>
      </c>
      <c r="DO102" s="87"/>
      <c r="DP102" s="144">
        <v>40028.1658912037</v>
      </c>
      <c r="DQ102" s="87" t="s">
        <v>1290</v>
      </c>
      <c r="DR102" s="87" t="b">
        <v>0</v>
      </c>
      <c r="DS102" s="87" t="b">
        <v>0</v>
      </c>
      <c r="DT102" s="87" t="b">
        <v>0</v>
      </c>
      <c r="DU102" s="87" t="s">
        <v>914</v>
      </c>
      <c r="DV102" s="87">
        <v>78</v>
      </c>
      <c r="DW102" s="87" t="s">
        <v>1319</v>
      </c>
      <c r="DX102" s="87" t="b">
        <v>0</v>
      </c>
      <c r="DY102" s="87" t="s">
        <v>66</v>
      </c>
      <c r="DZ102" s="87">
        <v>1</v>
      </c>
      <c r="EA102" s="87"/>
      <c r="EB102" s="87"/>
      <c r="EC102" s="87"/>
      <c r="ED102" s="87"/>
      <c r="EE102" s="87"/>
      <c r="EF102" s="87"/>
      <c r="EG102" s="87"/>
      <c r="EH102" s="87"/>
      <c r="EI102" s="87"/>
      <c r="EJ102" s="87"/>
      <c r="EK102" s="87"/>
      <c r="EL102" s="87"/>
      <c r="EM102" s="87"/>
      <c r="EN102" s="87">
        <v>44</v>
      </c>
      <c r="EO102" s="87">
        <v>44</v>
      </c>
      <c r="EP102" s="87">
        <v>3</v>
      </c>
      <c r="EQ102" s="87">
        <v>2</v>
      </c>
      <c r="ER102" s="87">
        <v>0</v>
      </c>
      <c r="ES102" s="87">
        <v>0</v>
      </c>
    </row>
    <row r="103" spans="1:149" ht="15">
      <c r="A103" s="87" t="s">
        <v>774</v>
      </c>
      <c r="B103" s="87" t="s">
        <v>774</v>
      </c>
      <c r="C103" s="87" t="s">
        <v>250</v>
      </c>
      <c r="D103" s="87" t="s">
        <v>256</v>
      </c>
      <c r="E103" s="87" t="s">
        <v>66</v>
      </c>
      <c r="F103" s="87" t="s">
        <v>311</v>
      </c>
      <c r="G103" s="144">
        <v>43507.8434837963</v>
      </c>
      <c r="H103" s="87" t="s">
        <v>363</v>
      </c>
      <c r="I103" s="87"/>
      <c r="J103" s="87"/>
      <c r="K103" s="87"/>
      <c r="L103" s="87"/>
      <c r="M103" s="87" t="s">
        <v>570</v>
      </c>
      <c r="N103" s="144">
        <v>43507.8434837963</v>
      </c>
      <c r="O103" s="87" t="s">
        <v>640</v>
      </c>
      <c r="P103" s="87"/>
      <c r="Q103" s="87"/>
      <c r="R103" s="87" t="s">
        <v>774</v>
      </c>
      <c r="S103" s="87"/>
      <c r="T103" s="87" t="b">
        <v>0</v>
      </c>
      <c r="U103" s="87">
        <v>0</v>
      </c>
      <c r="V103" s="87" t="s">
        <v>895</v>
      </c>
      <c r="W103" s="87" t="b">
        <v>0</v>
      </c>
      <c r="X103" s="87" t="s">
        <v>914</v>
      </c>
      <c r="Y103" s="87"/>
      <c r="Z103" s="87"/>
      <c r="AA103" s="87" t="b">
        <v>0</v>
      </c>
      <c r="AB103" s="87">
        <v>0</v>
      </c>
      <c r="AC103" s="87"/>
      <c r="AD103" s="87" t="s">
        <v>928</v>
      </c>
      <c r="AE103" s="87" t="b">
        <v>0</v>
      </c>
      <c r="AF103" s="87" t="s">
        <v>774</v>
      </c>
      <c r="AG103" s="87" t="s">
        <v>196</v>
      </c>
      <c r="AH103" s="87">
        <v>0</v>
      </c>
      <c r="AI103" s="87">
        <v>0</v>
      </c>
      <c r="AJ103" s="87"/>
      <c r="AK103" s="87"/>
      <c r="AL103" s="87"/>
      <c r="AM103" s="87"/>
      <c r="AN103" s="87"/>
      <c r="AO103" s="87"/>
      <c r="AP103" s="87"/>
      <c r="AQ103" s="87"/>
      <c r="AR103" s="87">
        <v>9</v>
      </c>
      <c r="AS103" s="87">
        <v>1</v>
      </c>
      <c r="AT103" s="87">
        <v>1</v>
      </c>
      <c r="AU103" s="87"/>
      <c r="AV103" s="87"/>
      <c r="AW103" s="87"/>
      <c r="AX103" s="87"/>
      <c r="AY103" s="87"/>
      <c r="AZ103" s="87"/>
      <c r="BA103" s="87"/>
      <c r="BB103" s="87"/>
      <c r="BC103" s="87"/>
      <c r="BD103" s="87" t="s">
        <v>250</v>
      </c>
      <c r="BE103" s="87"/>
      <c r="BF103" s="87">
        <v>19</v>
      </c>
      <c r="BG103" s="87">
        <v>32</v>
      </c>
      <c r="BH103" s="87">
        <v>2826</v>
      </c>
      <c r="BI103" s="87">
        <v>0.012821</v>
      </c>
      <c r="BJ103" s="87">
        <v>0.129145</v>
      </c>
      <c r="BK103" s="87">
        <v>13.522608</v>
      </c>
      <c r="BL103" s="87">
        <v>0.00634920634920635</v>
      </c>
      <c r="BM103" s="87">
        <v>0.361111111111111</v>
      </c>
      <c r="BN103" s="87" t="s">
        <v>1006</v>
      </c>
      <c r="BO103" s="87">
        <v>7670</v>
      </c>
      <c r="BP103" s="87">
        <v>11984</v>
      </c>
      <c r="BQ103" s="87">
        <v>18497</v>
      </c>
      <c r="BR103" s="87">
        <v>3074</v>
      </c>
      <c r="BS103" s="87"/>
      <c r="BT103" s="87" t="s">
        <v>1082</v>
      </c>
      <c r="BU103" s="87" t="s">
        <v>942</v>
      </c>
      <c r="BV103" s="87" t="s">
        <v>1207</v>
      </c>
      <c r="BW103" s="87"/>
      <c r="BX103" s="144">
        <v>40499.605729166666</v>
      </c>
      <c r="BY103" s="87"/>
      <c r="BZ103" s="87" t="b">
        <v>0</v>
      </c>
      <c r="CA103" s="87" t="b">
        <v>0</v>
      </c>
      <c r="CB103" s="87" t="b">
        <v>1</v>
      </c>
      <c r="CC103" s="87" t="s">
        <v>914</v>
      </c>
      <c r="CD103" s="87">
        <v>248</v>
      </c>
      <c r="CE103" s="87" t="s">
        <v>1312</v>
      </c>
      <c r="CF103" s="87" t="b">
        <v>0</v>
      </c>
      <c r="CG103" s="87" t="s">
        <v>66</v>
      </c>
      <c r="CH103" s="87">
        <v>1</v>
      </c>
      <c r="CI103" s="87"/>
      <c r="CJ103" s="87"/>
      <c r="CK103" s="87"/>
      <c r="CL103" s="87"/>
      <c r="CM103" s="87"/>
      <c r="CN103" s="87"/>
      <c r="CO103" s="87"/>
      <c r="CP103" s="87"/>
      <c r="CQ103" s="87"/>
      <c r="CR103" s="87"/>
      <c r="CS103" s="87"/>
      <c r="CT103" s="87"/>
      <c r="CU103" s="87"/>
      <c r="CV103" s="87" t="s">
        <v>256</v>
      </c>
      <c r="CW103" s="87"/>
      <c r="CX103" s="87">
        <v>1</v>
      </c>
      <c r="CY103" s="87">
        <v>1</v>
      </c>
      <c r="CZ103" s="87">
        <v>0</v>
      </c>
      <c r="DA103" s="87">
        <v>0.007463</v>
      </c>
      <c r="DB103" s="87">
        <v>0.018647</v>
      </c>
      <c r="DC103" s="87">
        <v>0.460654</v>
      </c>
      <c r="DD103" s="87">
        <v>0</v>
      </c>
      <c r="DE103" s="87">
        <v>1</v>
      </c>
      <c r="DF103" s="87" t="s">
        <v>1041</v>
      </c>
      <c r="DG103" s="87">
        <v>821</v>
      </c>
      <c r="DH103" s="87">
        <v>2154</v>
      </c>
      <c r="DI103" s="87">
        <v>18696</v>
      </c>
      <c r="DJ103" s="87">
        <v>9797</v>
      </c>
      <c r="DK103" s="87"/>
      <c r="DL103" s="87" t="s">
        <v>1114</v>
      </c>
      <c r="DM103" s="87" t="s">
        <v>1175</v>
      </c>
      <c r="DN103" s="87" t="s">
        <v>1232</v>
      </c>
      <c r="DO103" s="87"/>
      <c r="DP103" s="144">
        <v>40028.1658912037</v>
      </c>
      <c r="DQ103" s="87" t="s">
        <v>1290</v>
      </c>
      <c r="DR103" s="87" t="b">
        <v>0</v>
      </c>
      <c r="DS103" s="87" t="b">
        <v>0</v>
      </c>
      <c r="DT103" s="87" t="b">
        <v>0</v>
      </c>
      <c r="DU103" s="87" t="s">
        <v>914</v>
      </c>
      <c r="DV103" s="87">
        <v>78</v>
      </c>
      <c r="DW103" s="87" t="s">
        <v>1319</v>
      </c>
      <c r="DX103" s="87" t="b">
        <v>0</v>
      </c>
      <c r="DY103" s="87" t="s">
        <v>66</v>
      </c>
      <c r="DZ103" s="87">
        <v>1</v>
      </c>
      <c r="EA103" s="87"/>
      <c r="EB103" s="87"/>
      <c r="EC103" s="87"/>
      <c r="ED103" s="87"/>
      <c r="EE103" s="87"/>
      <c r="EF103" s="87"/>
      <c r="EG103" s="87"/>
      <c r="EH103" s="87"/>
      <c r="EI103" s="87"/>
      <c r="EJ103" s="87"/>
      <c r="EK103" s="87"/>
      <c r="EL103" s="87"/>
      <c r="EM103" s="87"/>
      <c r="EN103" s="87">
        <v>44</v>
      </c>
      <c r="EO103" s="87">
        <v>44</v>
      </c>
      <c r="EP103" s="87">
        <v>1</v>
      </c>
      <c r="EQ103" s="87">
        <v>1</v>
      </c>
      <c r="ER103" s="87">
        <v>0</v>
      </c>
      <c r="ES103" s="87">
        <v>0</v>
      </c>
    </row>
    <row r="104" spans="1:149" ht="15">
      <c r="A104" s="87" t="s">
        <v>773</v>
      </c>
      <c r="B104" s="87" t="s">
        <v>866</v>
      </c>
      <c r="C104" s="87" t="s">
        <v>250</v>
      </c>
      <c r="D104" s="87" t="s">
        <v>256</v>
      </c>
      <c r="E104" s="87" t="s">
        <v>66</v>
      </c>
      <c r="F104" s="87" t="s">
        <v>311</v>
      </c>
      <c r="G104" s="144">
        <v>43507.735810185186</v>
      </c>
      <c r="H104" s="87" t="s">
        <v>362</v>
      </c>
      <c r="I104" s="87"/>
      <c r="J104" s="87"/>
      <c r="K104" s="87"/>
      <c r="L104" s="87" t="s">
        <v>544</v>
      </c>
      <c r="M104" s="87" t="s">
        <v>544</v>
      </c>
      <c r="N104" s="144">
        <v>43507.735810185186</v>
      </c>
      <c r="O104" s="87" t="s">
        <v>639</v>
      </c>
      <c r="P104" s="87"/>
      <c r="Q104" s="87"/>
      <c r="R104" s="87" t="s">
        <v>773</v>
      </c>
      <c r="S104" s="87" t="s">
        <v>866</v>
      </c>
      <c r="T104" s="87" t="b">
        <v>0</v>
      </c>
      <c r="U104" s="87">
        <v>1</v>
      </c>
      <c r="V104" s="87" t="s">
        <v>895</v>
      </c>
      <c r="W104" s="87" t="b">
        <v>0</v>
      </c>
      <c r="X104" s="87" t="s">
        <v>914</v>
      </c>
      <c r="Y104" s="87"/>
      <c r="Z104" s="87"/>
      <c r="AA104" s="87" t="b">
        <v>0</v>
      </c>
      <c r="AB104" s="87">
        <v>0</v>
      </c>
      <c r="AC104" s="87"/>
      <c r="AD104" s="87" t="s">
        <v>928</v>
      </c>
      <c r="AE104" s="87" t="b">
        <v>0</v>
      </c>
      <c r="AF104" s="87" t="s">
        <v>866</v>
      </c>
      <c r="AG104" s="87" t="s">
        <v>196</v>
      </c>
      <c r="AH104" s="87">
        <v>0</v>
      </c>
      <c r="AI104" s="87">
        <v>0</v>
      </c>
      <c r="AJ104" s="87"/>
      <c r="AK104" s="87"/>
      <c r="AL104" s="87"/>
      <c r="AM104" s="87"/>
      <c r="AN104" s="87"/>
      <c r="AO104" s="87"/>
      <c r="AP104" s="87"/>
      <c r="AQ104" s="87"/>
      <c r="AR104" s="87">
        <v>9</v>
      </c>
      <c r="AS104" s="87">
        <v>1</v>
      </c>
      <c r="AT104" s="87">
        <v>1</v>
      </c>
      <c r="AU104" s="87"/>
      <c r="AV104" s="87"/>
      <c r="AW104" s="87"/>
      <c r="AX104" s="87"/>
      <c r="AY104" s="87"/>
      <c r="AZ104" s="87"/>
      <c r="BA104" s="87"/>
      <c r="BB104" s="87"/>
      <c r="BC104" s="87"/>
      <c r="BD104" s="87" t="s">
        <v>250</v>
      </c>
      <c r="BE104" s="87"/>
      <c r="BF104" s="87">
        <v>19</v>
      </c>
      <c r="BG104" s="87">
        <v>32</v>
      </c>
      <c r="BH104" s="87">
        <v>2826</v>
      </c>
      <c r="BI104" s="87">
        <v>0.012821</v>
      </c>
      <c r="BJ104" s="87">
        <v>0.129145</v>
      </c>
      <c r="BK104" s="87">
        <v>13.522608</v>
      </c>
      <c r="BL104" s="87">
        <v>0.00634920634920635</v>
      </c>
      <c r="BM104" s="87">
        <v>0.361111111111111</v>
      </c>
      <c r="BN104" s="87" t="s">
        <v>1006</v>
      </c>
      <c r="BO104" s="87">
        <v>7670</v>
      </c>
      <c r="BP104" s="87">
        <v>11984</v>
      </c>
      <c r="BQ104" s="87">
        <v>18497</v>
      </c>
      <c r="BR104" s="87">
        <v>3074</v>
      </c>
      <c r="BS104" s="87"/>
      <c r="BT104" s="87" t="s">
        <v>1082</v>
      </c>
      <c r="BU104" s="87" t="s">
        <v>942</v>
      </c>
      <c r="BV104" s="87" t="s">
        <v>1207</v>
      </c>
      <c r="BW104" s="87"/>
      <c r="BX104" s="144">
        <v>40499.605729166666</v>
      </c>
      <c r="BY104" s="87"/>
      <c r="BZ104" s="87" t="b">
        <v>0</v>
      </c>
      <c r="CA104" s="87" t="b">
        <v>0</v>
      </c>
      <c r="CB104" s="87" t="b">
        <v>1</v>
      </c>
      <c r="CC104" s="87" t="s">
        <v>914</v>
      </c>
      <c r="CD104" s="87">
        <v>248</v>
      </c>
      <c r="CE104" s="87" t="s">
        <v>1312</v>
      </c>
      <c r="CF104" s="87" t="b">
        <v>0</v>
      </c>
      <c r="CG104" s="87" t="s">
        <v>66</v>
      </c>
      <c r="CH104" s="87">
        <v>1</v>
      </c>
      <c r="CI104" s="87"/>
      <c r="CJ104" s="87"/>
      <c r="CK104" s="87"/>
      <c r="CL104" s="87"/>
      <c r="CM104" s="87"/>
      <c r="CN104" s="87"/>
      <c r="CO104" s="87"/>
      <c r="CP104" s="87"/>
      <c r="CQ104" s="87"/>
      <c r="CR104" s="87"/>
      <c r="CS104" s="87"/>
      <c r="CT104" s="87"/>
      <c r="CU104" s="87"/>
      <c r="CV104" s="87" t="s">
        <v>256</v>
      </c>
      <c r="CW104" s="87"/>
      <c r="CX104" s="87">
        <v>1</v>
      </c>
      <c r="CY104" s="87">
        <v>1</v>
      </c>
      <c r="CZ104" s="87">
        <v>0</v>
      </c>
      <c r="DA104" s="87">
        <v>0.007463</v>
      </c>
      <c r="DB104" s="87">
        <v>0.018647</v>
      </c>
      <c r="DC104" s="87">
        <v>0.460654</v>
      </c>
      <c r="DD104" s="87">
        <v>0</v>
      </c>
      <c r="DE104" s="87">
        <v>1</v>
      </c>
      <c r="DF104" s="87" t="s">
        <v>1041</v>
      </c>
      <c r="DG104" s="87">
        <v>821</v>
      </c>
      <c r="DH104" s="87">
        <v>2154</v>
      </c>
      <c r="DI104" s="87">
        <v>18696</v>
      </c>
      <c r="DJ104" s="87">
        <v>9797</v>
      </c>
      <c r="DK104" s="87"/>
      <c r="DL104" s="87" t="s">
        <v>1114</v>
      </c>
      <c r="DM104" s="87" t="s">
        <v>1175</v>
      </c>
      <c r="DN104" s="87" t="s">
        <v>1232</v>
      </c>
      <c r="DO104" s="87"/>
      <c r="DP104" s="144">
        <v>40028.1658912037</v>
      </c>
      <c r="DQ104" s="87" t="s">
        <v>1290</v>
      </c>
      <c r="DR104" s="87" t="b">
        <v>0</v>
      </c>
      <c r="DS104" s="87" t="b">
        <v>0</v>
      </c>
      <c r="DT104" s="87" t="b">
        <v>0</v>
      </c>
      <c r="DU104" s="87" t="s">
        <v>914</v>
      </c>
      <c r="DV104" s="87">
        <v>78</v>
      </c>
      <c r="DW104" s="87" t="s">
        <v>1319</v>
      </c>
      <c r="DX104" s="87" t="b">
        <v>0</v>
      </c>
      <c r="DY104" s="87" t="s">
        <v>66</v>
      </c>
      <c r="DZ104" s="87">
        <v>1</v>
      </c>
      <c r="EA104" s="87"/>
      <c r="EB104" s="87"/>
      <c r="EC104" s="87"/>
      <c r="ED104" s="87"/>
      <c r="EE104" s="87"/>
      <c r="EF104" s="87"/>
      <c r="EG104" s="87"/>
      <c r="EH104" s="87"/>
      <c r="EI104" s="87"/>
      <c r="EJ104" s="87"/>
      <c r="EK104" s="87"/>
      <c r="EL104" s="87"/>
      <c r="EM104" s="87"/>
      <c r="EN104" s="87">
        <v>43</v>
      </c>
      <c r="EO104" s="87">
        <v>43</v>
      </c>
      <c r="EP104" s="87">
        <v>2</v>
      </c>
      <c r="EQ104" s="87">
        <v>1</v>
      </c>
      <c r="ER104" s="87">
        <v>-1</v>
      </c>
      <c r="ES104" s="87">
        <v>-1</v>
      </c>
    </row>
    <row r="105" spans="1:149" ht="15">
      <c r="A105" s="87" t="s">
        <v>772</v>
      </c>
      <c r="B105" s="87" t="s">
        <v>774</v>
      </c>
      <c r="C105" s="87" t="s">
        <v>256</v>
      </c>
      <c r="D105" s="87" t="s">
        <v>250</v>
      </c>
      <c r="E105" s="87" t="s">
        <v>66</v>
      </c>
      <c r="F105" s="87" t="s">
        <v>311</v>
      </c>
      <c r="G105" s="144">
        <v>43507.869675925926</v>
      </c>
      <c r="H105" s="87" t="s">
        <v>361</v>
      </c>
      <c r="I105" s="87"/>
      <c r="J105" s="87"/>
      <c r="K105" s="87" t="s">
        <v>507</v>
      </c>
      <c r="L105" s="87"/>
      <c r="M105" s="87" t="s">
        <v>574</v>
      </c>
      <c r="N105" s="144">
        <v>43507.869675925926</v>
      </c>
      <c r="O105" s="87" t="s">
        <v>638</v>
      </c>
      <c r="P105" s="87"/>
      <c r="Q105" s="87"/>
      <c r="R105" s="87" t="s">
        <v>772</v>
      </c>
      <c r="S105" s="87" t="s">
        <v>774</v>
      </c>
      <c r="T105" s="87" t="b">
        <v>0</v>
      </c>
      <c r="U105" s="87">
        <v>0</v>
      </c>
      <c r="V105" s="87" t="s">
        <v>883</v>
      </c>
      <c r="W105" s="87" t="b">
        <v>0</v>
      </c>
      <c r="X105" s="87" t="s">
        <v>914</v>
      </c>
      <c r="Y105" s="87"/>
      <c r="Z105" s="87"/>
      <c r="AA105" s="87" t="b">
        <v>0</v>
      </c>
      <c r="AB105" s="87">
        <v>0</v>
      </c>
      <c r="AC105" s="87"/>
      <c r="AD105" s="87" t="s">
        <v>930</v>
      </c>
      <c r="AE105" s="87" t="b">
        <v>0</v>
      </c>
      <c r="AF105" s="87" t="s">
        <v>774</v>
      </c>
      <c r="AG105" s="87" t="s">
        <v>196</v>
      </c>
      <c r="AH105" s="87">
        <v>0</v>
      </c>
      <c r="AI105" s="87">
        <v>0</v>
      </c>
      <c r="AJ105" s="87"/>
      <c r="AK105" s="87"/>
      <c r="AL105" s="87"/>
      <c r="AM105" s="87"/>
      <c r="AN105" s="87"/>
      <c r="AO105" s="87"/>
      <c r="AP105" s="87"/>
      <c r="AQ105" s="87"/>
      <c r="AR105" s="87">
        <v>4</v>
      </c>
      <c r="AS105" s="87">
        <v>1</v>
      </c>
      <c r="AT105" s="87">
        <v>1</v>
      </c>
      <c r="AU105" s="87"/>
      <c r="AV105" s="87"/>
      <c r="AW105" s="87"/>
      <c r="AX105" s="87"/>
      <c r="AY105" s="87"/>
      <c r="AZ105" s="87"/>
      <c r="BA105" s="87"/>
      <c r="BB105" s="87"/>
      <c r="BC105" s="87"/>
      <c r="BD105" s="87" t="s">
        <v>256</v>
      </c>
      <c r="BE105" s="87"/>
      <c r="BF105" s="87">
        <v>1</v>
      </c>
      <c r="BG105" s="87">
        <v>1</v>
      </c>
      <c r="BH105" s="87">
        <v>0</v>
      </c>
      <c r="BI105" s="87">
        <v>0.007463</v>
      </c>
      <c r="BJ105" s="87">
        <v>0.018647</v>
      </c>
      <c r="BK105" s="87">
        <v>0.460654</v>
      </c>
      <c r="BL105" s="87">
        <v>0</v>
      </c>
      <c r="BM105" s="87">
        <v>1</v>
      </c>
      <c r="BN105" s="87" t="s">
        <v>1041</v>
      </c>
      <c r="BO105" s="87">
        <v>821</v>
      </c>
      <c r="BP105" s="87">
        <v>2154</v>
      </c>
      <c r="BQ105" s="87">
        <v>18696</v>
      </c>
      <c r="BR105" s="87">
        <v>9797</v>
      </c>
      <c r="BS105" s="87"/>
      <c r="BT105" s="87" t="s">
        <v>1114</v>
      </c>
      <c r="BU105" s="87" t="s">
        <v>1175</v>
      </c>
      <c r="BV105" s="87" t="s">
        <v>1232</v>
      </c>
      <c r="BW105" s="87"/>
      <c r="BX105" s="144">
        <v>40028.1658912037</v>
      </c>
      <c r="BY105" s="87" t="s">
        <v>1290</v>
      </c>
      <c r="BZ105" s="87" t="b">
        <v>0</v>
      </c>
      <c r="CA105" s="87" t="b">
        <v>0</v>
      </c>
      <c r="CB105" s="87" t="b">
        <v>0</v>
      </c>
      <c r="CC105" s="87" t="s">
        <v>914</v>
      </c>
      <c r="CD105" s="87">
        <v>78</v>
      </c>
      <c r="CE105" s="87" t="s">
        <v>1319</v>
      </c>
      <c r="CF105" s="87" t="b">
        <v>0</v>
      </c>
      <c r="CG105" s="87" t="s">
        <v>66</v>
      </c>
      <c r="CH105" s="87">
        <v>1</v>
      </c>
      <c r="CI105" s="87"/>
      <c r="CJ105" s="87"/>
      <c r="CK105" s="87"/>
      <c r="CL105" s="87"/>
      <c r="CM105" s="87"/>
      <c r="CN105" s="87"/>
      <c r="CO105" s="87"/>
      <c r="CP105" s="87"/>
      <c r="CQ105" s="87"/>
      <c r="CR105" s="87"/>
      <c r="CS105" s="87"/>
      <c r="CT105" s="87"/>
      <c r="CU105" s="87"/>
      <c r="CV105" s="87" t="s">
        <v>250</v>
      </c>
      <c r="CW105" s="87"/>
      <c r="CX105" s="87">
        <v>19</v>
      </c>
      <c r="CY105" s="87">
        <v>32</v>
      </c>
      <c r="CZ105" s="87">
        <v>2826</v>
      </c>
      <c r="DA105" s="87">
        <v>0.012821</v>
      </c>
      <c r="DB105" s="87">
        <v>0.129145</v>
      </c>
      <c r="DC105" s="87">
        <v>13.522608</v>
      </c>
      <c r="DD105" s="87">
        <v>0.00634920634920635</v>
      </c>
      <c r="DE105" s="87">
        <v>0.361111111111111</v>
      </c>
      <c r="DF105" s="87" t="s">
        <v>1006</v>
      </c>
      <c r="DG105" s="87">
        <v>7670</v>
      </c>
      <c r="DH105" s="87">
        <v>11984</v>
      </c>
      <c r="DI105" s="87">
        <v>18497</v>
      </c>
      <c r="DJ105" s="87">
        <v>3074</v>
      </c>
      <c r="DK105" s="87"/>
      <c r="DL105" s="87" t="s">
        <v>1082</v>
      </c>
      <c r="DM105" s="87" t="s">
        <v>942</v>
      </c>
      <c r="DN105" s="87" t="s">
        <v>1207</v>
      </c>
      <c r="DO105" s="87"/>
      <c r="DP105" s="144">
        <v>40499.605729166666</v>
      </c>
      <c r="DQ105" s="87"/>
      <c r="DR105" s="87" t="b">
        <v>0</v>
      </c>
      <c r="DS105" s="87" t="b">
        <v>0</v>
      </c>
      <c r="DT105" s="87" t="b">
        <v>1</v>
      </c>
      <c r="DU105" s="87" t="s">
        <v>914</v>
      </c>
      <c r="DV105" s="87">
        <v>248</v>
      </c>
      <c r="DW105" s="87" t="s">
        <v>1312</v>
      </c>
      <c r="DX105" s="87" t="b">
        <v>0</v>
      </c>
      <c r="DY105" s="87" t="s">
        <v>66</v>
      </c>
      <c r="DZ105" s="87">
        <v>1</v>
      </c>
      <c r="EA105" s="87"/>
      <c r="EB105" s="87"/>
      <c r="EC105" s="87"/>
      <c r="ED105" s="87"/>
      <c r="EE105" s="87"/>
      <c r="EF105" s="87"/>
      <c r="EG105" s="87"/>
      <c r="EH105" s="87"/>
      <c r="EI105" s="87"/>
      <c r="EJ105" s="87"/>
      <c r="EK105" s="87"/>
      <c r="EL105" s="87"/>
      <c r="EM105" s="87"/>
      <c r="EN105" s="87">
        <v>44</v>
      </c>
      <c r="EO105" s="87">
        <v>44</v>
      </c>
      <c r="EP105" s="87">
        <v>2</v>
      </c>
      <c r="EQ105" s="87">
        <v>1</v>
      </c>
      <c r="ER105" s="87">
        <v>0</v>
      </c>
      <c r="ES105" s="87">
        <v>0</v>
      </c>
    </row>
    <row r="106" spans="1:149" ht="15">
      <c r="A106" s="87" t="s">
        <v>771</v>
      </c>
      <c r="B106" s="87" t="s">
        <v>773</v>
      </c>
      <c r="C106" s="87" t="s">
        <v>256</v>
      </c>
      <c r="D106" s="87" t="s">
        <v>250</v>
      </c>
      <c r="E106" s="87" t="s">
        <v>66</v>
      </c>
      <c r="F106" s="87" t="s">
        <v>311</v>
      </c>
      <c r="G106" s="144">
        <v>43507.81657407407</v>
      </c>
      <c r="H106" s="87" t="s">
        <v>360</v>
      </c>
      <c r="I106" s="87"/>
      <c r="J106" s="87"/>
      <c r="K106" s="87"/>
      <c r="L106" s="87"/>
      <c r="M106" s="87" t="s">
        <v>574</v>
      </c>
      <c r="N106" s="144">
        <v>43507.81657407407</v>
      </c>
      <c r="O106" s="87" t="s">
        <v>637</v>
      </c>
      <c r="P106" s="87"/>
      <c r="Q106" s="87"/>
      <c r="R106" s="87" t="s">
        <v>771</v>
      </c>
      <c r="S106" s="87" t="s">
        <v>773</v>
      </c>
      <c r="T106" s="87" t="b">
        <v>0</v>
      </c>
      <c r="U106" s="87">
        <v>0</v>
      </c>
      <c r="V106" s="87" t="s">
        <v>883</v>
      </c>
      <c r="W106" s="87" t="b">
        <v>0</v>
      </c>
      <c r="X106" s="87" t="s">
        <v>914</v>
      </c>
      <c r="Y106" s="87"/>
      <c r="Z106" s="87"/>
      <c r="AA106" s="87" t="b">
        <v>0</v>
      </c>
      <c r="AB106" s="87">
        <v>0</v>
      </c>
      <c r="AC106" s="87"/>
      <c r="AD106" s="87" t="s">
        <v>930</v>
      </c>
      <c r="AE106" s="87" t="b">
        <v>0</v>
      </c>
      <c r="AF106" s="87" t="s">
        <v>773</v>
      </c>
      <c r="AG106" s="87" t="s">
        <v>196</v>
      </c>
      <c r="AH106" s="87">
        <v>0</v>
      </c>
      <c r="AI106" s="87">
        <v>0</v>
      </c>
      <c r="AJ106" s="87"/>
      <c r="AK106" s="87"/>
      <c r="AL106" s="87"/>
      <c r="AM106" s="87"/>
      <c r="AN106" s="87"/>
      <c r="AO106" s="87"/>
      <c r="AP106" s="87"/>
      <c r="AQ106" s="87"/>
      <c r="AR106" s="87">
        <v>4</v>
      </c>
      <c r="AS106" s="87">
        <v>1</v>
      </c>
      <c r="AT106" s="87">
        <v>1</v>
      </c>
      <c r="AU106" s="87"/>
      <c r="AV106" s="87"/>
      <c r="AW106" s="87"/>
      <c r="AX106" s="87"/>
      <c r="AY106" s="87"/>
      <c r="AZ106" s="87"/>
      <c r="BA106" s="87"/>
      <c r="BB106" s="87"/>
      <c r="BC106" s="87"/>
      <c r="BD106" s="87" t="s">
        <v>256</v>
      </c>
      <c r="BE106" s="87"/>
      <c r="BF106" s="87">
        <v>1</v>
      </c>
      <c r="BG106" s="87">
        <v>1</v>
      </c>
      <c r="BH106" s="87">
        <v>0</v>
      </c>
      <c r="BI106" s="87">
        <v>0.007463</v>
      </c>
      <c r="BJ106" s="87">
        <v>0.018647</v>
      </c>
      <c r="BK106" s="87">
        <v>0.460654</v>
      </c>
      <c r="BL106" s="87">
        <v>0</v>
      </c>
      <c r="BM106" s="87">
        <v>1</v>
      </c>
      <c r="BN106" s="87" t="s">
        <v>1041</v>
      </c>
      <c r="BO106" s="87">
        <v>821</v>
      </c>
      <c r="BP106" s="87">
        <v>2154</v>
      </c>
      <c r="BQ106" s="87">
        <v>18696</v>
      </c>
      <c r="BR106" s="87">
        <v>9797</v>
      </c>
      <c r="BS106" s="87"/>
      <c r="BT106" s="87" t="s">
        <v>1114</v>
      </c>
      <c r="BU106" s="87" t="s">
        <v>1175</v>
      </c>
      <c r="BV106" s="87" t="s">
        <v>1232</v>
      </c>
      <c r="BW106" s="87"/>
      <c r="BX106" s="144">
        <v>40028.1658912037</v>
      </c>
      <c r="BY106" s="87" t="s">
        <v>1290</v>
      </c>
      <c r="BZ106" s="87" t="b">
        <v>0</v>
      </c>
      <c r="CA106" s="87" t="b">
        <v>0</v>
      </c>
      <c r="CB106" s="87" t="b">
        <v>0</v>
      </c>
      <c r="CC106" s="87" t="s">
        <v>914</v>
      </c>
      <c r="CD106" s="87">
        <v>78</v>
      </c>
      <c r="CE106" s="87" t="s">
        <v>1319</v>
      </c>
      <c r="CF106" s="87" t="b">
        <v>0</v>
      </c>
      <c r="CG106" s="87" t="s">
        <v>66</v>
      </c>
      <c r="CH106" s="87">
        <v>1</v>
      </c>
      <c r="CI106" s="87"/>
      <c r="CJ106" s="87"/>
      <c r="CK106" s="87"/>
      <c r="CL106" s="87"/>
      <c r="CM106" s="87"/>
      <c r="CN106" s="87"/>
      <c r="CO106" s="87"/>
      <c r="CP106" s="87"/>
      <c r="CQ106" s="87"/>
      <c r="CR106" s="87"/>
      <c r="CS106" s="87"/>
      <c r="CT106" s="87"/>
      <c r="CU106" s="87"/>
      <c r="CV106" s="87" t="s">
        <v>250</v>
      </c>
      <c r="CW106" s="87"/>
      <c r="CX106" s="87">
        <v>19</v>
      </c>
      <c r="CY106" s="87">
        <v>32</v>
      </c>
      <c r="CZ106" s="87">
        <v>2826</v>
      </c>
      <c r="DA106" s="87">
        <v>0.012821</v>
      </c>
      <c r="DB106" s="87">
        <v>0.129145</v>
      </c>
      <c r="DC106" s="87">
        <v>13.522608</v>
      </c>
      <c r="DD106" s="87">
        <v>0.00634920634920635</v>
      </c>
      <c r="DE106" s="87">
        <v>0.361111111111111</v>
      </c>
      <c r="DF106" s="87" t="s">
        <v>1006</v>
      </c>
      <c r="DG106" s="87">
        <v>7670</v>
      </c>
      <c r="DH106" s="87">
        <v>11984</v>
      </c>
      <c r="DI106" s="87">
        <v>18497</v>
      </c>
      <c r="DJ106" s="87">
        <v>3074</v>
      </c>
      <c r="DK106" s="87"/>
      <c r="DL106" s="87" t="s">
        <v>1082</v>
      </c>
      <c r="DM106" s="87" t="s">
        <v>942</v>
      </c>
      <c r="DN106" s="87" t="s">
        <v>1207</v>
      </c>
      <c r="DO106" s="87"/>
      <c r="DP106" s="144">
        <v>40499.605729166666</v>
      </c>
      <c r="DQ106" s="87"/>
      <c r="DR106" s="87" t="b">
        <v>0</v>
      </c>
      <c r="DS106" s="87" t="b">
        <v>0</v>
      </c>
      <c r="DT106" s="87" t="b">
        <v>1</v>
      </c>
      <c r="DU106" s="87" t="s">
        <v>914</v>
      </c>
      <c r="DV106" s="87">
        <v>248</v>
      </c>
      <c r="DW106" s="87" t="s">
        <v>1312</v>
      </c>
      <c r="DX106" s="87" t="b">
        <v>0</v>
      </c>
      <c r="DY106" s="87" t="s">
        <v>66</v>
      </c>
      <c r="DZ106" s="87">
        <v>1</v>
      </c>
      <c r="EA106" s="87"/>
      <c r="EB106" s="87"/>
      <c r="EC106" s="87"/>
      <c r="ED106" s="87"/>
      <c r="EE106" s="87"/>
      <c r="EF106" s="87"/>
      <c r="EG106" s="87"/>
      <c r="EH106" s="87"/>
      <c r="EI106" s="87"/>
      <c r="EJ106" s="87"/>
      <c r="EK106" s="87"/>
      <c r="EL106" s="87"/>
      <c r="EM106" s="87"/>
      <c r="EN106" s="87">
        <v>43</v>
      </c>
      <c r="EO106" s="87">
        <v>43</v>
      </c>
      <c r="EP106" s="87">
        <v>3</v>
      </c>
      <c r="EQ106" s="87">
        <v>2</v>
      </c>
      <c r="ER106" s="87">
        <v>-1</v>
      </c>
      <c r="ES106" s="87">
        <v>-1</v>
      </c>
    </row>
    <row r="107" spans="1:149" ht="15">
      <c r="A107" s="87" t="s">
        <v>864</v>
      </c>
      <c r="B107" s="87" t="s">
        <v>864</v>
      </c>
      <c r="C107" s="87" t="s">
        <v>302</v>
      </c>
      <c r="D107" s="87" t="s">
        <v>302</v>
      </c>
      <c r="E107" s="87"/>
      <c r="F107" s="87" t="s">
        <v>196</v>
      </c>
      <c r="G107" s="144">
        <v>43507.81612268519</v>
      </c>
      <c r="H107" s="87" t="s">
        <v>1591</v>
      </c>
      <c r="I107" s="87" t="s">
        <v>1598</v>
      </c>
      <c r="J107" s="87" t="s">
        <v>1600</v>
      </c>
      <c r="K107" s="87" t="s">
        <v>506</v>
      </c>
      <c r="L107" s="87" t="s">
        <v>1613</v>
      </c>
      <c r="M107" s="87" t="s">
        <v>1613</v>
      </c>
      <c r="N107" s="144">
        <v>43507.81612268519</v>
      </c>
      <c r="O107" s="87" t="s">
        <v>463</v>
      </c>
      <c r="P107" s="87"/>
      <c r="Q107" s="87"/>
      <c r="R107" s="87" t="s">
        <v>864</v>
      </c>
      <c r="S107" s="87"/>
      <c r="T107" s="87" t="b">
        <v>0</v>
      </c>
      <c r="U107" s="87">
        <v>2</v>
      </c>
      <c r="V107" s="87"/>
      <c r="W107" s="87" t="b">
        <v>0</v>
      </c>
      <c r="X107" s="87" t="s">
        <v>914</v>
      </c>
      <c r="Y107" s="87"/>
      <c r="Z107" s="87"/>
      <c r="AA107" s="87" t="b">
        <v>0</v>
      </c>
      <c r="AB107" s="87">
        <v>3</v>
      </c>
      <c r="AC107" s="87"/>
      <c r="AD107" s="87" t="s">
        <v>932</v>
      </c>
      <c r="AE107" s="87" t="b">
        <v>0</v>
      </c>
      <c r="AF107" s="87" t="s">
        <v>864</v>
      </c>
      <c r="AG107" s="87" t="s">
        <v>1656</v>
      </c>
      <c r="AH107" s="87">
        <v>0</v>
      </c>
      <c r="AI107" s="87">
        <v>0</v>
      </c>
      <c r="AJ107" s="87"/>
      <c r="AK107" s="87"/>
      <c r="AL107" s="87"/>
      <c r="AM107" s="87"/>
      <c r="AN107" s="87"/>
      <c r="AO107" s="87"/>
      <c r="AP107" s="87"/>
      <c r="AQ107" s="87"/>
      <c r="AR107" s="87">
        <v>2</v>
      </c>
      <c r="AS107" s="87">
        <v>1</v>
      </c>
      <c r="AT107" s="87">
        <v>1</v>
      </c>
      <c r="AU107" s="87"/>
      <c r="AV107" s="87"/>
      <c r="AW107" s="87"/>
      <c r="AX107" s="87"/>
      <c r="AY107" s="87"/>
      <c r="AZ107" s="87"/>
      <c r="BA107" s="87"/>
      <c r="BB107" s="87"/>
      <c r="BC107" s="87"/>
      <c r="BD107" s="87" t="s">
        <v>302</v>
      </c>
      <c r="BE107" s="87"/>
      <c r="BF107" s="87">
        <v>1</v>
      </c>
      <c r="BG107" s="87">
        <v>0</v>
      </c>
      <c r="BH107" s="87">
        <v>0</v>
      </c>
      <c r="BI107" s="87">
        <v>0.007463</v>
      </c>
      <c r="BJ107" s="87">
        <v>0.018647</v>
      </c>
      <c r="BK107" s="87">
        <v>0.460654</v>
      </c>
      <c r="BL107" s="87">
        <v>0</v>
      </c>
      <c r="BM107" s="87">
        <v>0</v>
      </c>
      <c r="BN107" s="87" t="s">
        <v>1040</v>
      </c>
      <c r="BO107" s="87">
        <v>479</v>
      </c>
      <c r="BP107" s="87">
        <v>5219</v>
      </c>
      <c r="BQ107" s="87">
        <v>5352</v>
      </c>
      <c r="BR107" s="87">
        <v>1126</v>
      </c>
      <c r="BS107" s="87"/>
      <c r="BT107" s="87" t="s">
        <v>1113</v>
      </c>
      <c r="BU107" s="87" t="s">
        <v>1174</v>
      </c>
      <c r="BV107" s="87" t="s">
        <v>1231</v>
      </c>
      <c r="BW107" s="87"/>
      <c r="BX107" s="144">
        <v>39903.716782407406</v>
      </c>
      <c r="BY107" s="87" t="s">
        <v>1289</v>
      </c>
      <c r="BZ107" s="87" t="b">
        <v>0</v>
      </c>
      <c r="CA107" s="87" t="b">
        <v>0</v>
      </c>
      <c r="CB107" s="87" t="b">
        <v>1</v>
      </c>
      <c r="CC107" s="87" t="s">
        <v>914</v>
      </c>
      <c r="CD107" s="87">
        <v>156</v>
      </c>
      <c r="CE107" s="87" t="s">
        <v>1312</v>
      </c>
      <c r="CF107" s="87" t="b">
        <v>0</v>
      </c>
      <c r="CG107" s="87" t="s">
        <v>66</v>
      </c>
      <c r="CH107" s="87">
        <v>1</v>
      </c>
      <c r="CI107" s="87"/>
      <c r="CJ107" s="87"/>
      <c r="CK107" s="87"/>
      <c r="CL107" s="87"/>
      <c r="CM107" s="87"/>
      <c r="CN107" s="87"/>
      <c r="CO107" s="87"/>
      <c r="CP107" s="87"/>
      <c r="CQ107" s="87"/>
      <c r="CR107" s="87"/>
      <c r="CS107" s="87"/>
      <c r="CT107" s="87"/>
      <c r="CU107" s="87"/>
      <c r="CV107" s="87" t="s">
        <v>302</v>
      </c>
      <c r="CW107" s="87"/>
      <c r="CX107" s="87">
        <v>1</v>
      </c>
      <c r="CY107" s="87">
        <v>0</v>
      </c>
      <c r="CZ107" s="87">
        <v>0</v>
      </c>
      <c r="DA107" s="87">
        <v>0.007463</v>
      </c>
      <c r="DB107" s="87">
        <v>0.018647</v>
      </c>
      <c r="DC107" s="87">
        <v>0.460654</v>
      </c>
      <c r="DD107" s="87">
        <v>0</v>
      </c>
      <c r="DE107" s="87">
        <v>0</v>
      </c>
      <c r="DF107" s="87" t="s">
        <v>1040</v>
      </c>
      <c r="DG107" s="87">
        <v>479</v>
      </c>
      <c r="DH107" s="87">
        <v>5219</v>
      </c>
      <c r="DI107" s="87">
        <v>5352</v>
      </c>
      <c r="DJ107" s="87">
        <v>1126</v>
      </c>
      <c r="DK107" s="87"/>
      <c r="DL107" s="87" t="s">
        <v>1113</v>
      </c>
      <c r="DM107" s="87" t="s">
        <v>1174</v>
      </c>
      <c r="DN107" s="87" t="s">
        <v>1231</v>
      </c>
      <c r="DO107" s="87"/>
      <c r="DP107" s="144">
        <v>39903.716782407406</v>
      </c>
      <c r="DQ107" s="87" t="s">
        <v>1289</v>
      </c>
      <c r="DR107" s="87" t="b">
        <v>0</v>
      </c>
      <c r="DS107" s="87" t="b">
        <v>0</v>
      </c>
      <c r="DT107" s="87" t="b">
        <v>1</v>
      </c>
      <c r="DU107" s="87" t="s">
        <v>914</v>
      </c>
      <c r="DV107" s="87">
        <v>156</v>
      </c>
      <c r="DW107" s="87" t="s">
        <v>1312</v>
      </c>
      <c r="DX107" s="87" t="b">
        <v>0</v>
      </c>
      <c r="DY107" s="87" t="s">
        <v>66</v>
      </c>
      <c r="DZ107" s="87">
        <v>1</v>
      </c>
      <c r="EA107" s="87"/>
      <c r="EB107" s="87"/>
      <c r="EC107" s="87"/>
      <c r="ED107" s="87"/>
      <c r="EE107" s="87"/>
      <c r="EF107" s="87"/>
      <c r="EG107" s="87"/>
      <c r="EH107" s="87"/>
      <c r="EI107" s="87"/>
      <c r="EJ107" s="87"/>
      <c r="EK107" s="87"/>
      <c r="EL107" s="87"/>
      <c r="EM107" s="87"/>
      <c r="EN107" s="87">
        <v>45</v>
      </c>
      <c r="EO107" s="87">
        <v>45</v>
      </c>
      <c r="EP107" s="87">
        <v>1</v>
      </c>
      <c r="EQ107" s="87">
        <v>1</v>
      </c>
      <c r="ER107" s="87">
        <v>1</v>
      </c>
      <c r="ES107" s="87">
        <v>1</v>
      </c>
    </row>
    <row r="108" spans="1:149" ht="15">
      <c r="A108" s="87" t="s">
        <v>865</v>
      </c>
      <c r="B108" s="87" t="s">
        <v>865</v>
      </c>
      <c r="C108" s="87" t="s">
        <v>302</v>
      </c>
      <c r="D108" s="87" t="s">
        <v>302</v>
      </c>
      <c r="E108" s="87"/>
      <c r="F108" s="87" t="s">
        <v>196</v>
      </c>
      <c r="G108" s="144">
        <v>43507.872719907406</v>
      </c>
      <c r="H108" s="87" t="s">
        <v>1590</v>
      </c>
      <c r="I108" s="87" t="s">
        <v>635</v>
      </c>
      <c r="J108" s="87" t="s">
        <v>473</v>
      </c>
      <c r="K108" s="87"/>
      <c r="L108" s="87"/>
      <c r="M108" s="87" t="s">
        <v>1356</v>
      </c>
      <c r="N108" s="144">
        <v>43507.872719907406</v>
      </c>
      <c r="O108" s="87" t="s">
        <v>1639</v>
      </c>
      <c r="P108" s="87"/>
      <c r="Q108" s="87"/>
      <c r="R108" s="87" t="s">
        <v>865</v>
      </c>
      <c r="S108" s="87"/>
      <c r="T108" s="87" t="b">
        <v>0</v>
      </c>
      <c r="U108" s="87">
        <v>1</v>
      </c>
      <c r="V108" s="87"/>
      <c r="W108" s="87" t="b">
        <v>1</v>
      </c>
      <c r="X108" s="87" t="s">
        <v>914</v>
      </c>
      <c r="Y108" s="87"/>
      <c r="Z108" s="87" t="s">
        <v>769</v>
      </c>
      <c r="AA108" s="87" t="b">
        <v>0</v>
      </c>
      <c r="AB108" s="87">
        <v>0</v>
      </c>
      <c r="AC108" s="87"/>
      <c r="AD108" s="87" t="s">
        <v>934</v>
      </c>
      <c r="AE108" s="87" t="b">
        <v>0</v>
      </c>
      <c r="AF108" s="87" t="s">
        <v>865</v>
      </c>
      <c r="AG108" s="87" t="s">
        <v>1656</v>
      </c>
      <c r="AH108" s="87">
        <v>0</v>
      </c>
      <c r="AI108" s="87">
        <v>0</v>
      </c>
      <c r="AJ108" s="87"/>
      <c r="AK108" s="87"/>
      <c r="AL108" s="87"/>
      <c r="AM108" s="87"/>
      <c r="AN108" s="87"/>
      <c r="AO108" s="87"/>
      <c r="AP108" s="87"/>
      <c r="AQ108" s="87"/>
      <c r="AR108" s="87">
        <v>2</v>
      </c>
      <c r="AS108" s="87">
        <v>1</v>
      </c>
      <c r="AT108" s="87">
        <v>1</v>
      </c>
      <c r="AU108" s="87"/>
      <c r="AV108" s="87"/>
      <c r="AW108" s="87"/>
      <c r="AX108" s="87"/>
      <c r="AY108" s="87"/>
      <c r="AZ108" s="87"/>
      <c r="BA108" s="87"/>
      <c r="BB108" s="87"/>
      <c r="BC108" s="87"/>
      <c r="BD108" s="87" t="s">
        <v>302</v>
      </c>
      <c r="BE108" s="87"/>
      <c r="BF108" s="87">
        <v>1</v>
      </c>
      <c r="BG108" s="87">
        <v>0</v>
      </c>
      <c r="BH108" s="87">
        <v>0</v>
      </c>
      <c r="BI108" s="87">
        <v>0.007463</v>
      </c>
      <c r="BJ108" s="87">
        <v>0.018647</v>
      </c>
      <c r="BK108" s="87">
        <v>0.460654</v>
      </c>
      <c r="BL108" s="87">
        <v>0</v>
      </c>
      <c r="BM108" s="87">
        <v>0</v>
      </c>
      <c r="BN108" s="87" t="s">
        <v>1040</v>
      </c>
      <c r="BO108" s="87">
        <v>479</v>
      </c>
      <c r="BP108" s="87">
        <v>5219</v>
      </c>
      <c r="BQ108" s="87">
        <v>5352</v>
      </c>
      <c r="BR108" s="87">
        <v>1126</v>
      </c>
      <c r="BS108" s="87"/>
      <c r="BT108" s="87" t="s">
        <v>1113</v>
      </c>
      <c r="BU108" s="87" t="s">
        <v>1174</v>
      </c>
      <c r="BV108" s="87" t="s">
        <v>1231</v>
      </c>
      <c r="BW108" s="87"/>
      <c r="BX108" s="144">
        <v>39903.716782407406</v>
      </c>
      <c r="BY108" s="87" t="s">
        <v>1289</v>
      </c>
      <c r="BZ108" s="87" t="b">
        <v>0</v>
      </c>
      <c r="CA108" s="87" t="b">
        <v>0</v>
      </c>
      <c r="CB108" s="87" t="b">
        <v>1</v>
      </c>
      <c r="CC108" s="87" t="s">
        <v>914</v>
      </c>
      <c r="CD108" s="87">
        <v>156</v>
      </c>
      <c r="CE108" s="87" t="s">
        <v>1312</v>
      </c>
      <c r="CF108" s="87" t="b">
        <v>0</v>
      </c>
      <c r="CG108" s="87" t="s">
        <v>66</v>
      </c>
      <c r="CH108" s="87">
        <v>1</v>
      </c>
      <c r="CI108" s="87"/>
      <c r="CJ108" s="87"/>
      <c r="CK108" s="87"/>
      <c r="CL108" s="87"/>
      <c r="CM108" s="87"/>
      <c r="CN108" s="87"/>
      <c r="CO108" s="87"/>
      <c r="CP108" s="87"/>
      <c r="CQ108" s="87"/>
      <c r="CR108" s="87"/>
      <c r="CS108" s="87"/>
      <c r="CT108" s="87"/>
      <c r="CU108" s="87"/>
      <c r="CV108" s="87" t="s">
        <v>302</v>
      </c>
      <c r="CW108" s="87"/>
      <c r="CX108" s="87">
        <v>1</v>
      </c>
      <c r="CY108" s="87">
        <v>0</v>
      </c>
      <c r="CZ108" s="87">
        <v>0</v>
      </c>
      <c r="DA108" s="87">
        <v>0.007463</v>
      </c>
      <c r="DB108" s="87">
        <v>0.018647</v>
      </c>
      <c r="DC108" s="87">
        <v>0.460654</v>
      </c>
      <c r="DD108" s="87">
        <v>0</v>
      </c>
      <c r="DE108" s="87">
        <v>0</v>
      </c>
      <c r="DF108" s="87" t="s">
        <v>1040</v>
      </c>
      <c r="DG108" s="87">
        <v>479</v>
      </c>
      <c r="DH108" s="87">
        <v>5219</v>
      </c>
      <c r="DI108" s="87">
        <v>5352</v>
      </c>
      <c r="DJ108" s="87">
        <v>1126</v>
      </c>
      <c r="DK108" s="87"/>
      <c r="DL108" s="87" t="s">
        <v>1113</v>
      </c>
      <c r="DM108" s="87" t="s">
        <v>1174</v>
      </c>
      <c r="DN108" s="87" t="s">
        <v>1231</v>
      </c>
      <c r="DO108" s="87"/>
      <c r="DP108" s="144">
        <v>39903.716782407406</v>
      </c>
      <c r="DQ108" s="87" t="s">
        <v>1289</v>
      </c>
      <c r="DR108" s="87" t="b">
        <v>0</v>
      </c>
      <c r="DS108" s="87" t="b">
        <v>0</v>
      </c>
      <c r="DT108" s="87" t="b">
        <v>1</v>
      </c>
      <c r="DU108" s="87" t="s">
        <v>914</v>
      </c>
      <c r="DV108" s="87">
        <v>156</v>
      </c>
      <c r="DW108" s="87" t="s">
        <v>1312</v>
      </c>
      <c r="DX108" s="87" t="b">
        <v>0</v>
      </c>
      <c r="DY108" s="87" t="s">
        <v>66</v>
      </c>
      <c r="DZ108" s="87">
        <v>1</v>
      </c>
      <c r="EA108" s="87"/>
      <c r="EB108" s="87"/>
      <c r="EC108" s="87"/>
      <c r="ED108" s="87"/>
      <c r="EE108" s="87"/>
      <c r="EF108" s="87"/>
      <c r="EG108" s="87"/>
      <c r="EH108" s="87"/>
      <c r="EI108" s="87"/>
      <c r="EJ108" s="87"/>
      <c r="EK108" s="87"/>
      <c r="EL108" s="87"/>
      <c r="EM108" s="87"/>
      <c r="EN108" s="87">
        <v>46</v>
      </c>
      <c r="EO108" s="87">
        <v>46</v>
      </c>
      <c r="EP108" s="87">
        <v>1</v>
      </c>
      <c r="EQ108" s="87">
        <v>1</v>
      </c>
      <c r="ER108" s="87">
        <v>2</v>
      </c>
      <c r="ES108" s="87">
        <v>2</v>
      </c>
    </row>
    <row r="109" spans="1:149" ht="15">
      <c r="A109" s="87" t="s">
        <v>770</v>
      </c>
      <c r="B109" s="87" t="s">
        <v>865</v>
      </c>
      <c r="C109" s="87" t="s">
        <v>250</v>
      </c>
      <c r="D109" s="87" t="s">
        <v>302</v>
      </c>
      <c r="E109" s="87" t="s">
        <v>65</v>
      </c>
      <c r="F109" s="87" t="s">
        <v>311</v>
      </c>
      <c r="G109" s="144">
        <v>43508.55247685185</v>
      </c>
      <c r="H109" s="87" t="s">
        <v>359</v>
      </c>
      <c r="I109" s="87"/>
      <c r="J109" s="87"/>
      <c r="K109" s="87"/>
      <c r="L109" s="87"/>
      <c r="M109" s="87" t="s">
        <v>570</v>
      </c>
      <c r="N109" s="144">
        <v>43508.55247685185</v>
      </c>
      <c r="O109" s="87" t="s">
        <v>636</v>
      </c>
      <c r="P109" s="87"/>
      <c r="Q109" s="87"/>
      <c r="R109" s="87" t="s">
        <v>770</v>
      </c>
      <c r="S109" s="87" t="s">
        <v>865</v>
      </c>
      <c r="T109" s="87" t="b">
        <v>0</v>
      </c>
      <c r="U109" s="87">
        <v>1</v>
      </c>
      <c r="V109" s="87" t="s">
        <v>894</v>
      </c>
      <c r="W109" s="87" t="b">
        <v>0</v>
      </c>
      <c r="X109" s="87" t="s">
        <v>914</v>
      </c>
      <c r="Y109" s="87"/>
      <c r="Z109" s="87"/>
      <c r="AA109" s="87" t="b">
        <v>0</v>
      </c>
      <c r="AB109" s="87">
        <v>0</v>
      </c>
      <c r="AC109" s="87"/>
      <c r="AD109" s="87" t="s">
        <v>930</v>
      </c>
      <c r="AE109" s="87" t="b">
        <v>0</v>
      </c>
      <c r="AF109" s="87" t="s">
        <v>865</v>
      </c>
      <c r="AG109" s="87" t="s">
        <v>196</v>
      </c>
      <c r="AH109" s="87">
        <v>0</v>
      </c>
      <c r="AI109" s="87">
        <v>0</v>
      </c>
      <c r="AJ109" s="87"/>
      <c r="AK109" s="87"/>
      <c r="AL109" s="87"/>
      <c r="AM109" s="87"/>
      <c r="AN109" s="87"/>
      <c r="AO109" s="87"/>
      <c r="AP109" s="87"/>
      <c r="AQ109" s="87"/>
      <c r="AR109" s="87">
        <v>4</v>
      </c>
      <c r="AS109" s="87">
        <v>1</v>
      </c>
      <c r="AT109" s="87">
        <v>1</v>
      </c>
      <c r="AU109" s="87"/>
      <c r="AV109" s="87"/>
      <c r="AW109" s="87"/>
      <c r="AX109" s="87"/>
      <c r="AY109" s="87"/>
      <c r="AZ109" s="87"/>
      <c r="BA109" s="87"/>
      <c r="BB109" s="87"/>
      <c r="BC109" s="87"/>
      <c r="BD109" s="87" t="s">
        <v>250</v>
      </c>
      <c r="BE109" s="87"/>
      <c r="BF109" s="87">
        <v>19</v>
      </c>
      <c r="BG109" s="87">
        <v>32</v>
      </c>
      <c r="BH109" s="87">
        <v>2826</v>
      </c>
      <c r="BI109" s="87">
        <v>0.012821</v>
      </c>
      <c r="BJ109" s="87">
        <v>0.129145</v>
      </c>
      <c r="BK109" s="87">
        <v>13.522608</v>
      </c>
      <c r="BL109" s="87">
        <v>0.00634920634920635</v>
      </c>
      <c r="BM109" s="87">
        <v>0.361111111111111</v>
      </c>
      <c r="BN109" s="87" t="s">
        <v>1006</v>
      </c>
      <c r="BO109" s="87">
        <v>7670</v>
      </c>
      <c r="BP109" s="87">
        <v>11984</v>
      </c>
      <c r="BQ109" s="87">
        <v>18497</v>
      </c>
      <c r="BR109" s="87">
        <v>3074</v>
      </c>
      <c r="BS109" s="87"/>
      <c r="BT109" s="87" t="s">
        <v>1082</v>
      </c>
      <c r="BU109" s="87" t="s">
        <v>942</v>
      </c>
      <c r="BV109" s="87" t="s">
        <v>1207</v>
      </c>
      <c r="BW109" s="87"/>
      <c r="BX109" s="144">
        <v>40499.605729166666</v>
      </c>
      <c r="BY109" s="87"/>
      <c r="BZ109" s="87" t="b">
        <v>0</v>
      </c>
      <c r="CA109" s="87" t="b">
        <v>0</v>
      </c>
      <c r="CB109" s="87" t="b">
        <v>1</v>
      </c>
      <c r="CC109" s="87" t="s">
        <v>914</v>
      </c>
      <c r="CD109" s="87">
        <v>248</v>
      </c>
      <c r="CE109" s="87" t="s">
        <v>1312</v>
      </c>
      <c r="CF109" s="87" t="b">
        <v>0</v>
      </c>
      <c r="CG109" s="87" t="s">
        <v>66</v>
      </c>
      <c r="CH109" s="87">
        <v>1</v>
      </c>
      <c r="CI109" s="87"/>
      <c r="CJ109" s="87"/>
      <c r="CK109" s="87"/>
      <c r="CL109" s="87"/>
      <c r="CM109" s="87"/>
      <c r="CN109" s="87"/>
      <c r="CO109" s="87"/>
      <c r="CP109" s="87"/>
      <c r="CQ109" s="87"/>
      <c r="CR109" s="87"/>
      <c r="CS109" s="87"/>
      <c r="CT109" s="87"/>
      <c r="CU109" s="87"/>
      <c r="CV109" s="87" t="s">
        <v>302</v>
      </c>
      <c r="CW109" s="87"/>
      <c r="CX109" s="87">
        <v>1</v>
      </c>
      <c r="CY109" s="87">
        <v>0</v>
      </c>
      <c r="CZ109" s="87">
        <v>0</v>
      </c>
      <c r="DA109" s="87">
        <v>0.007463</v>
      </c>
      <c r="DB109" s="87">
        <v>0.018647</v>
      </c>
      <c r="DC109" s="87">
        <v>0.460654</v>
      </c>
      <c r="DD109" s="87">
        <v>0</v>
      </c>
      <c r="DE109" s="87">
        <v>0</v>
      </c>
      <c r="DF109" s="87" t="s">
        <v>1040</v>
      </c>
      <c r="DG109" s="87">
        <v>479</v>
      </c>
      <c r="DH109" s="87">
        <v>5219</v>
      </c>
      <c r="DI109" s="87">
        <v>5352</v>
      </c>
      <c r="DJ109" s="87">
        <v>1126</v>
      </c>
      <c r="DK109" s="87"/>
      <c r="DL109" s="87" t="s">
        <v>1113</v>
      </c>
      <c r="DM109" s="87" t="s">
        <v>1174</v>
      </c>
      <c r="DN109" s="87" t="s">
        <v>1231</v>
      </c>
      <c r="DO109" s="87"/>
      <c r="DP109" s="144">
        <v>39903.716782407406</v>
      </c>
      <c r="DQ109" s="87" t="s">
        <v>1289</v>
      </c>
      <c r="DR109" s="87" t="b">
        <v>0</v>
      </c>
      <c r="DS109" s="87" t="b">
        <v>0</v>
      </c>
      <c r="DT109" s="87" t="b">
        <v>1</v>
      </c>
      <c r="DU109" s="87" t="s">
        <v>914</v>
      </c>
      <c r="DV109" s="87">
        <v>156</v>
      </c>
      <c r="DW109" s="87" t="s">
        <v>1312</v>
      </c>
      <c r="DX109" s="87" t="b">
        <v>0</v>
      </c>
      <c r="DY109" s="87" t="s">
        <v>66</v>
      </c>
      <c r="DZ109" s="87">
        <v>1</v>
      </c>
      <c r="EA109" s="87"/>
      <c r="EB109" s="87"/>
      <c r="EC109" s="87"/>
      <c r="ED109" s="87"/>
      <c r="EE109" s="87"/>
      <c r="EF109" s="87"/>
      <c r="EG109" s="87"/>
      <c r="EH109" s="87"/>
      <c r="EI109" s="87"/>
      <c r="EJ109" s="87"/>
      <c r="EK109" s="87"/>
      <c r="EL109" s="87"/>
      <c r="EM109" s="87"/>
      <c r="EN109" s="87">
        <v>46</v>
      </c>
      <c r="EO109" s="87">
        <v>46</v>
      </c>
      <c r="EP109" s="87">
        <v>2</v>
      </c>
      <c r="EQ109" s="87">
        <v>1</v>
      </c>
      <c r="ER109" s="87">
        <v>2</v>
      </c>
      <c r="ES109" s="87">
        <v>2</v>
      </c>
    </row>
    <row r="110" spans="1:149" ht="15">
      <c r="A110" s="87" t="s">
        <v>769</v>
      </c>
      <c r="B110" s="87" t="s">
        <v>864</v>
      </c>
      <c r="C110" s="87" t="s">
        <v>250</v>
      </c>
      <c r="D110" s="87" t="s">
        <v>302</v>
      </c>
      <c r="E110" s="87" t="s">
        <v>65</v>
      </c>
      <c r="F110" s="87" t="s">
        <v>311</v>
      </c>
      <c r="G110" s="144">
        <v>43507.85259259259</v>
      </c>
      <c r="H110" s="87" t="s">
        <v>358</v>
      </c>
      <c r="I110" s="87"/>
      <c r="J110" s="87"/>
      <c r="K110" s="87" t="s">
        <v>506</v>
      </c>
      <c r="L110" s="87"/>
      <c r="M110" s="87" t="s">
        <v>570</v>
      </c>
      <c r="N110" s="144">
        <v>43507.85259259259</v>
      </c>
      <c r="O110" s="87" t="s">
        <v>635</v>
      </c>
      <c r="P110" s="87"/>
      <c r="Q110" s="87"/>
      <c r="R110" s="87" t="s">
        <v>769</v>
      </c>
      <c r="S110" s="87" t="s">
        <v>864</v>
      </c>
      <c r="T110" s="87" t="b">
        <v>0</v>
      </c>
      <c r="U110" s="87">
        <v>0</v>
      </c>
      <c r="V110" s="87" t="s">
        <v>894</v>
      </c>
      <c r="W110" s="87" t="b">
        <v>0</v>
      </c>
      <c r="X110" s="87" t="s">
        <v>914</v>
      </c>
      <c r="Y110" s="87"/>
      <c r="Z110" s="87"/>
      <c r="AA110" s="87" t="b">
        <v>0</v>
      </c>
      <c r="AB110" s="87">
        <v>0</v>
      </c>
      <c r="AC110" s="87"/>
      <c r="AD110" s="87" t="s">
        <v>935</v>
      </c>
      <c r="AE110" s="87" t="b">
        <v>0</v>
      </c>
      <c r="AF110" s="87" t="s">
        <v>864</v>
      </c>
      <c r="AG110" s="87" t="s">
        <v>196</v>
      </c>
      <c r="AH110" s="87">
        <v>0</v>
      </c>
      <c r="AI110" s="87">
        <v>0</v>
      </c>
      <c r="AJ110" s="87"/>
      <c r="AK110" s="87"/>
      <c r="AL110" s="87"/>
      <c r="AM110" s="87"/>
      <c r="AN110" s="87"/>
      <c r="AO110" s="87"/>
      <c r="AP110" s="87"/>
      <c r="AQ110" s="87"/>
      <c r="AR110" s="87">
        <v>4</v>
      </c>
      <c r="AS110" s="87">
        <v>1</v>
      </c>
      <c r="AT110" s="87">
        <v>1</v>
      </c>
      <c r="AU110" s="87"/>
      <c r="AV110" s="87"/>
      <c r="AW110" s="87"/>
      <c r="AX110" s="87"/>
      <c r="AY110" s="87"/>
      <c r="AZ110" s="87"/>
      <c r="BA110" s="87"/>
      <c r="BB110" s="87"/>
      <c r="BC110" s="87"/>
      <c r="BD110" s="87" t="s">
        <v>250</v>
      </c>
      <c r="BE110" s="87"/>
      <c r="BF110" s="87">
        <v>19</v>
      </c>
      <c r="BG110" s="87">
        <v>32</v>
      </c>
      <c r="BH110" s="87">
        <v>2826</v>
      </c>
      <c r="BI110" s="87">
        <v>0.012821</v>
      </c>
      <c r="BJ110" s="87">
        <v>0.129145</v>
      </c>
      <c r="BK110" s="87">
        <v>13.522608</v>
      </c>
      <c r="BL110" s="87">
        <v>0.00634920634920635</v>
      </c>
      <c r="BM110" s="87">
        <v>0.361111111111111</v>
      </c>
      <c r="BN110" s="87" t="s">
        <v>1006</v>
      </c>
      <c r="BO110" s="87">
        <v>7670</v>
      </c>
      <c r="BP110" s="87">
        <v>11984</v>
      </c>
      <c r="BQ110" s="87">
        <v>18497</v>
      </c>
      <c r="BR110" s="87">
        <v>3074</v>
      </c>
      <c r="BS110" s="87"/>
      <c r="BT110" s="87" t="s">
        <v>1082</v>
      </c>
      <c r="BU110" s="87" t="s">
        <v>942</v>
      </c>
      <c r="BV110" s="87" t="s">
        <v>1207</v>
      </c>
      <c r="BW110" s="87"/>
      <c r="BX110" s="144">
        <v>40499.605729166666</v>
      </c>
      <c r="BY110" s="87"/>
      <c r="BZ110" s="87" t="b">
        <v>0</v>
      </c>
      <c r="CA110" s="87" t="b">
        <v>0</v>
      </c>
      <c r="CB110" s="87" t="b">
        <v>1</v>
      </c>
      <c r="CC110" s="87" t="s">
        <v>914</v>
      </c>
      <c r="CD110" s="87">
        <v>248</v>
      </c>
      <c r="CE110" s="87" t="s">
        <v>1312</v>
      </c>
      <c r="CF110" s="87" t="b">
        <v>0</v>
      </c>
      <c r="CG110" s="87" t="s">
        <v>66</v>
      </c>
      <c r="CH110" s="87">
        <v>1</v>
      </c>
      <c r="CI110" s="87"/>
      <c r="CJ110" s="87"/>
      <c r="CK110" s="87"/>
      <c r="CL110" s="87"/>
      <c r="CM110" s="87"/>
      <c r="CN110" s="87"/>
      <c r="CO110" s="87"/>
      <c r="CP110" s="87"/>
      <c r="CQ110" s="87"/>
      <c r="CR110" s="87"/>
      <c r="CS110" s="87"/>
      <c r="CT110" s="87"/>
      <c r="CU110" s="87"/>
      <c r="CV110" s="87" t="s">
        <v>302</v>
      </c>
      <c r="CW110" s="87"/>
      <c r="CX110" s="87">
        <v>1</v>
      </c>
      <c r="CY110" s="87">
        <v>0</v>
      </c>
      <c r="CZ110" s="87">
        <v>0</v>
      </c>
      <c r="DA110" s="87">
        <v>0.007463</v>
      </c>
      <c r="DB110" s="87">
        <v>0.018647</v>
      </c>
      <c r="DC110" s="87">
        <v>0.460654</v>
      </c>
      <c r="DD110" s="87">
        <v>0</v>
      </c>
      <c r="DE110" s="87">
        <v>0</v>
      </c>
      <c r="DF110" s="87" t="s">
        <v>1040</v>
      </c>
      <c r="DG110" s="87">
        <v>479</v>
      </c>
      <c r="DH110" s="87">
        <v>5219</v>
      </c>
      <c r="DI110" s="87">
        <v>5352</v>
      </c>
      <c r="DJ110" s="87">
        <v>1126</v>
      </c>
      <c r="DK110" s="87"/>
      <c r="DL110" s="87" t="s">
        <v>1113</v>
      </c>
      <c r="DM110" s="87" t="s">
        <v>1174</v>
      </c>
      <c r="DN110" s="87" t="s">
        <v>1231</v>
      </c>
      <c r="DO110" s="87"/>
      <c r="DP110" s="144">
        <v>39903.716782407406</v>
      </c>
      <c r="DQ110" s="87" t="s">
        <v>1289</v>
      </c>
      <c r="DR110" s="87" t="b">
        <v>0</v>
      </c>
      <c r="DS110" s="87" t="b">
        <v>0</v>
      </c>
      <c r="DT110" s="87" t="b">
        <v>1</v>
      </c>
      <c r="DU110" s="87" t="s">
        <v>914</v>
      </c>
      <c r="DV110" s="87">
        <v>156</v>
      </c>
      <c r="DW110" s="87" t="s">
        <v>1312</v>
      </c>
      <c r="DX110" s="87" t="b">
        <v>0</v>
      </c>
      <c r="DY110" s="87" t="s">
        <v>66</v>
      </c>
      <c r="DZ110" s="87">
        <v>1</v>
      </c>
      <c r="EA110" s="87"/>
      <c r="EB110" s="87"/>
      <c r="EC110" s="87"/>
      <c r="ED110" s="87"/>
      <c r="EE110" s="87"/>
      <c r="EF110" s="87"/>
      <c r="EG110" s="87"/>
      <c r="EH110" s="87"/>
      <c r="EI110" s="87"/>
      <c r="EJ110" s="87"/>
      <c r="EK110" s="87"/>
      <c r="EL110" s="87"/>
      <c r="EM110" s="87"/>
      <c r="EN110" s="87">
        <v>45</v>
      </c>
      <c r="EO110" s="87">
        <v>45</v>
      </c>
      <c r="EP110" s="87">
        <v>2</v>
      </c>
      <c r="EQ110" s="87">
        <v>1</v>
      </c>
      <c r="ER110" s="87">
        <v>1</v>
      </c>
      <c r="ES110" s="87">
        <v>1</v>
      </c>
    </row>
    <row r="111" spans="1:149" ht="15">
      <c r="A111" s="87" t="s">
        <v>768</v>
      </c>
      <c r="B111" s="87" t="s">
        <v>767</v>
      </c>
      <c r="C111" s="87" t="s">
        <v>250</v>
      </c>
      <c r="D111" s="87" t="s">
        <v>255</v>
      </c>
      <c r="E111" s="87" t="s">
        <v>65</v>
      </c>
      <c r="F111" s="87" t="s">
        <v>312</v>
      </c>
      <c r="G111" s="144">
        <v>43507.83693287037</v>
      </c>
      <c r="H111" s="87" t="s">
        <v>357</v>
      </c>
      <c r="I111" s="87"/>
      <c r="J111" s="87"/>
      <c r="K111" s="87"/>
      <c r="L111" s="87"/>
      <c r="M111" s="87" t="s">
        <v>570</v>
      </c>
      <c r="N111" s="144">
        <v>43507.83693287037</v>
      </c>
      <c r="O111" s="87" t="s">
        <v>634</v>
      </c>
      <c r="P111" s="87"/>
      <c r="Q111" s="87"/>
      <c r="R111" s="87" t="s">
        <v>768</v>
      </c>
      <c r="S111" s="87"/>
      <c r="T111" s="87" t="b">
        <v>0</v>
      </c>
      <c r="U111" s="87">
        <v>0</v>
      </c>
      <c r="V111" s="87"/>
      <c r="W111" s="87" t="b">
        <v>0</v>
      </c>
      <c r="X111" s="87" t="s">
        <v>914</v>
      </c>
      <c r="Y111" s="87"/>
      <c r="Z111" s="87"/>
      <c r="AA111" s="87" t="b">
        <v>0</v>
      </c>
      <c r="AB111" s="87">
        <v>26</v>
      </c>
      <c r="AC111" s="87" t="s">
        <v>767</v>
      </c>
      <c r="AD111" s="87" t="s">
        <v>928</v>
      </c>
      <c r="AE111" s="87" t="b">
        <v>0</v>
      </c>
      <c r="AF111" s="87" t="s">
        <v>767</v>
      </c>
      <c r="AG111" s="87" t="s">
        <v>196</v>
      </c>
      <c r="AH111" s="87">
        <v>0</v>
      </c>
      <c r="AI111" s="87">
        <v>0</v>
      </c>
      <c r="AJ111" s="87"/>
      <c r="AK111" s="87"/>
      <c r="AL111" s="87"/>
      <c r="AM111" s="87"/>
      <c r="AN111" s="87"/>
      <c r="AO111" s="87"/>
      <c r="AP111" s="87"/>
      <c r="AQ111" s="87"/>
      <c r="AR111" s="87">
        <v>1</v>
      </c>
      <c r="AS111" s="87">
        <v>1</v>
      </c>
      <c r="AT111" s="87">
        <v>1</v>
      </c>
      <c r="AU111" s="87"/>
      <c r="AV111" s="87"/>
      <c r="AW111" s="87"/>
      <c r="AX111" s="87"/>
      <c r="AY111" s="87"/>
      <c r="AZ111" s="87"/>
      <c r="BA111" s="87"/>
      <c r="BB111" s="87"/>
      <c r="BC111" s="87"/>
      <c r="BD111" s="87" t="s">
        <v>250</v>
      </c>
      <c r="BE111" s="87"/>
      <c r="BF111" s="87">
        <v>19</v>
      </c>
      <c r="BG111" s="87">
        <v>32</v>
      </c>
      <c r="BH111" s="87">
        <v>2826</v>
      </c>
      <c r="BI111" s="87">
        <v>0.012821</v>
      </c>
      <c r="BJ111" s="87">
        <v>0.129145</v>
      </c>
      <c r="BK111" s="87">
        <v>13.522608</v>
      </c>
      <c r="BL111" s="87">
        <v>0.00634920634920635</v>
      </c>
      <c r="BM111" s="87">
        <v>0.361111111111111</v>
      </c>
      <c r="BN111" s="87" t="s">
        <v>1006</v>
      </c>
      <c r="BO111" s="87">
        <v>7670</v>
      </c>
      <c r="BP111" s="87">
        <v>11984</v>
      </c>
      <c r="BQ111" s="87">
        <v>18497</v>
      </c>
      <c r="BR111" s="87">
        <v>3074</v>
      </c>
      <c r="BS111" s="87"/>
      <c r="BT111" s="87" t="s">
        <v>1082</v>
      </c>
      <c r="BU111" s="87" t="s">
        <v>942</v>
      </c>
      <c r="BV111" s="87" t="s">
        <v>1207</v>
      </c>
      <c r="BW111" s="87"/>
      <c r="BX111" s="144">
        <v>40499.605729166666</v>
      </c>
      <c r="BY111" s="87"/>
      <c r="BZ111" s="87" t="b">
        <v>0</v>
      </c>
      <c r="CA111" s="87" t="b">
        <v>0</v>
      </c>
      <c r="CB111" s="87" t="b">
        <v>1</v>
      </c>
      <c r="CC111" s="87" t="s">
        <v>914</v>
      </c>
      <c r="CD111" s="87">
        <v>248</v>
      </c>
      <c r="CE111" s="87" t="s">
        <v>1312</v>
      </c>
      <c r="CF111" s="87" t="b">
        <v>0</v>
      </c>
      <c r="CG111" s="87" t="s">
        <v>66</v>
      </c>
      <c r="CH111" s="87">
        <v>1</v>
      </c>
      <c r="CI111" s="87"/>
      <c r="CJ111" s="87"/>
      <c r="CK111" s="87"/>
      <c r="CL111" s="87"/>
      <c r="CM111" s="87"/>
      <c r="CN111" s="87"/>
      <c r="CO111" s="87"/>
      <c r="CP111" s="87"/>
      <c r="CQ111" s="87"/>
      <c r="CR111" s="87"/>
      <c r="CS111" s="87"/>
      <c r="CT111" s="87"/>
      <c r="CU111" s="87"/>
      <c r="CV111" s="87" t="s">
        <v>255</v>
      </c>
      <c r="CW111" s="87"/>
      <c r="CX111" s="87">
        <v>2</v>
      </c>
      <c r="CY111" s="87">
        <v>1</v>
      </c>
      <c r="CZ111" s="87">
        <v>0</v>
      </c>
      <c r="DA111" s="87">
        <v>0.007463</v>
      </c>
      <c r="DB111" s="87">
        <v>0.021793</v>
      </c>
      <c r="DC111" s="87">
        <v>0.801137</v>
      </c>
      <c r="DD111" s="87">
        <v>0</v>
      </c>
      <c r="DE111" s="87">
        <v>0</v>
      </c>
      <c r="DF111" s="87" t="s">
        <v>1039</v>
      </c>
      <c r="DG111" s="87">
        <v>2464</v>
      </c>
      <c r="DH111" s="87">
        <v>15797</v>
      </c>
      <c r="DI111" s="87">
        <v>13727</v>
      </c>
      <c r="DJ111" s="87">
        <v>3065</v>
      </c>
      <c r="DK111" s="87"/>
      <c r="DL111" s="87" t="s">
        <v>1112</v>
      </c>
      <c r="DM111" s="87" t="s">
        <v>1173</v>
      </c>
      <c r="DN111" s="87" t="s">
        <v>1230</v>
      </c>
      <c r="DO111" s="87"/>
      <c r="DP111" s="144">
        <v>40002.96643518518</v>
      </c>
      <c r="DQ111" s="87" t="s">
        <v>1288</v>
      </c>
      <c r="DR111" s="87" t="b">
        <v>0</v>
      </c>
      <c r="DS111" s="87" t="b">
        <v>0</v>
      </c>
      <c r="DT111" s="87" t="b">
        <v>1</v>
      </c>
      <c r="DU111" s="87" t="s">
        <v>914</v>
      </c>
      <c r="DV111" s="87">
        <v>358</v>
      </c>
      <c r="DW111" s="87" t="s">
        <v>1318</v>
      </c>
      <c r="DX111" s="87" t="b">
        <v>1</v>
      </c>
      <c r="DY111" s="87" t="s">
        <v>66</v>
      </c>
      <c r="DZ111" s="87">
        <v>1</v>
      </c>
      <c r="EA111" s="87"/>
      <c r="EB111" s="87"/>
      <c r="EC111" s="87"/>
      <c r="ED111" s="87"/>
      <c r="EE111" s="87"/>
      <c r="EF111" s="87"/>
      <c r="EG111" s="87"/>
      <c r="EH111" s="87"/>
      <c r="EI111" s="87"/>
      <c r="EJ111" s="87"/>
      <c r="EK111" s="87"/>
      <c r="EL111" s="87"/>
      <c r="EM111" s="87"/>
      <c r="EN111" s="87">
        <v>47</v>
      </c>
      <c r="EO111" s="87">
        <v>47</v>
      </c>
      <c r="EP111" s="87">
        <v>2</v>
      </c>
      <c r="EQ111" s="87">
        <v>1</v>
      </c>
      <c r="ER111" s="87">
        <v>3</v>
      </c>
      <c r="ES111" s="87">
        <v>3</v>
      </c>
    </row>
    <row r="112" spans="1:149" ht="15">
      <c r="A112" s="87" t="s">
        <v>767</v>
      </c>
      <c r="B112" s="87" t="s">
        <v>767</v>
      </c>
      <c r="C112" s="87" t="s">
        <v>255</v>
      </c>
      <c r="D112" s="87" t="s">
        <v>255</v>
      </c>
      <c r="E112" s="87" t="s">
        <v>65</v>
      </c>
      <c r="F112" s="87" t="s">
        <v>196</v>
      </c>
      <c r="G112" s="144">
        <v>43501.770833333336</v>
      </c>
      <c r="H112" s="87" t="s">
        <v>357</v>
      </c>
      <c r="I112" s="87" t="s">
        <v>454</v>
      </c>
      <c r="J112" s="87" t="s">
        <v>484</v>
      </c>
      <c r="K112" s="87" t="s">
        <v>505</v>
      </c>
      <c r="L112" s="87" t="s">
        <v>543</v>
      </c>
      <c r="M112" s="87" t="s">
        <v>543</v>
      </c>
      <c r="N112" s="144">
        <v>43501.770833333336</v>
      </c>
      <c r="O112" s="87" t="s">
        <v>633</v>
      </c>
      <c r="P112" s="87"/>
      <c r="Q112" s="87"/>
      <c r="R112" s="87" t="s">
        <v>767</v>
      </c>
      <c r="S112" s="87"/>
      <c r="T112" s="87" t="b">
        <v>0</v>
      </c>
      <c r="U112" s="87">
        <v>30</v>
      </c>
      <c r="V112" s="87"/>
      <c r="W112" s="87" t="b">
        <v>0</v>
      </c>
      <c r="X112" s="87" t="s">
        <v>914</v>
      </c>
      <c r="Y112" s="87"/>
      <c r="Z112" s="87"/>
      <c r="AA112" s="87" t="b">
        <v>0</v>
      </c>
      <c r="AB112" s="87">
        <v>26</v>
      </c>
      <c r="AC112" s="87"/>
      <c r="AD112" s="87" t="s">
        <v>936</v>
      </c>
      <c r="AE112" s="87" t="b">
        <v>0</v>
      </c>
      <c r="AF112" s="87" t="s">
        <v>767</v>
      </c>
      <c r="AG112" s="87" t="s">
        <v>312</v>
      </c>
      <c r="AH112" s="87">
        <v>0</v>
      </c>
      <c r="AI112" s="87">
        <v>0</v>
      </c>
      <c r="AJ112" s="87"/>
      <c r="AK112" s="87"/>
      <c r="AL112" s="87"/>
      <c r="AM112" s="87"/>
      <c r="AN112" s="87"/>
      <c r="AO112" s="87"/>
      <c r="AP112" s="87"/>
      <c r="AQ112" s="87"/>
      <c r="AR112" s="87">
        <v>1</v>
      </c>
      <c r="AS112" s="87">
        <v>1</v>
      </c>
      <c r="AT112" s="87">
        <v>1</v>
      </c>
      <c r="AU112" s="87"/>
      <c r="AV112" s="87"/>
      <c r="AW112" s="87"/>
      <c r="AX112" s="87"/>
      <c r="AY112" s="87"/>
      <c r="AZ112" s="87"/>
      <c r="BA112" s="87"/>
      <c r="BB112" s="87"/>
      <c r="BC112" s="87"/>
      <c r="BD112" s="87" t="s">
        <v>255</v>
      </c>
      <c r="BE112" s="87"/>
      <c r="BF112" s="87">
        <v>2</v>
      </c>
      <c r="BG112" s="87">
        <v>1</v>
      </c>
      <c r="BH112" s="87">
        <v>0</v>
      </c>
      <c r="BI112" s="87">
        <v>0.007463</v>
      </c>
      <c r="BJ112" s="87">
        <v>0.021793</v>
      </c>
      <c r="BK112" s="87">
        <v>0.801137</v>
      </c>
      <c r="BL112" s="87">
        <v>0</v>
      </c>
      <c r="BM112" s="87">
        <v>0</v>
      </c>
      <c r="BN112" s="87" t="s">
        <v>1039</v>
      </c>
      <c r="BO112" s="87">
        <v>2464</v>
      </c>
      <c r="BP112" s="87">
        <v>15797</v>
      </c>
      <c r="BQ112" s="87">
        <v>13727</v>
      </c>
      <c r="BR112" s="87">
        <v>3065</v>
      </c>
      <c r="BS112" s="87"/>
      <c r="BT112" s="87" t="s">
        <v>1112</v>
      </c>
      <c r="BU112" s="87" t="s">
        <v>1173</v>
      </c>
      <c r="BV112" s="87" t="s">
        <v>1230</v>
      </c>
      <c r="BW112" s="87"/>
      <c r="BX112" s="144">
        <v>40002.96643518518</v>
      </c>
      <c r="BY112" s="87" t="s">
        <v>1288</v>
      </c>
      <c r="BZ112" s="87" t="b">
        <v>0</v>
      </c>
      <c r="CA112" s="87" t="b">
        <v>0</v>
      </c>
      <c r="CB112" s="87" t="b">
        <v>1</v>
      </c>
      <c r="CC112" s="87" t="s">
        <v>914</v>
      </c>
      <c r="CD112" s="87">
        <v>358</v>
      </c>
      <c r="CE112" s="87" t="s">
        <v>1318</v>
      </c>
      <c r="CF112" s="87" t="b">
        <v>1</v>
      </c>
      <c r="CG112" s="87" t="s">
        <v>66</v>
      </c>
      <c r="CH112" s="87">
        <v>1</v>
      </c>
      <c r="CI112" s="87"/>
      <c r="CJ112" s="87"/>
      <c r="CK112" s="87"/>
      <c r="CL112" s="87"/>
      <c r="CM112" s="87"/>
      <c r="CN112" s="87"/>
      <c r="CO112" s="87"/>
      <c r="CP112" s="87"/>
      <c r="CQ112" s="87"/>
      <c r="CR112" s="87"/>
      <c r="CS112" s="87"/>
      <c r="CT112" s="87"/>
      <c r="CU112" s="87"/>
      <c r="CV112" s="87" t="s">
        <v>255</v>
      </c>
      <c r="CW112" s="87"/>
      <c r="CX112" s="87">
        <v>2</v>
      </c>
      <c r="CY112" s="87">
        <v>1</v>
      </c>
      <c r="CZ112" s="87">
        <v>0</v>
      </c>
      <c r="DA112" s="87">
        <v>0.007463</v>
      </c>
      <c r="DB112" s="87">
        <v>0.021793</v>
      </c>
      <c r="DC112" s="87">
        <v>0.801137</v>
      </c>
      <c r="DD112" s="87">
        <v>0</v>
      </c>
      <c r="DE112" s="87">
        <v>0</v>
      </c>
      <c r="DF112" s="87" t="s">
        <v>1039</v>
      </c>
      <c r="DG112" s="87">
        <v>2464</v>
      </c>
      <c r="DH112" s="87">
        <v>15797</v>
      </c>
      <c r="DI112" s="87">
        <v>13727</v>
      </c>
      <c r="DJ112" s="87">
        <v>3065</v>
      </c>
      <c r="DK112" s="87"/>
      <c r="DL112" s="87" t="s">
        <v>1112</v>
      </c>
      <c r="DM112" s="87" t="s">
        <v>1173</v>
      </c>
      <c r="DN112" s="87" t="s">
        <v>1230</v>
      </c>
      <c r="DO112" s="87"/>
      <c r="DP112" s="144">
        <v>40002.96643518518</v>
      </c>
      <c r="DQ112" s="87" t="s">
        <v>1288</v>
      </c>
      <c r="DR112" s="87" t="b">
        <v>0</v>
      </c>
      <c r="DS112" s="87" t="b">
        <v>0</v>
      </c>
      <c r="DT112" s="87" t="b">
        <v>1</v>
      </c>
      <c r="DU112" s="87" t="s">
        <v>914</v>
      </c>
      <c r="DV112" s="87">
        <v>358</v>
      </c>
      <c r="DW112" s="87" t="s">
        <v>1318</v>
      </c>
      <c r="DX112" s="87" t="b">
        <v>1</v>
      </c>
      <c r="DY112" s="87" t="s">
        <v>66</v>
      </c>
      <c r="DZ112" s="87">
        <v>1</v>
      </c>
      <c r="EA112" s="87"/>
      <c r="EB112" s="87"/>
      <c r="EC112" s="87"/>
      <c r="ED112" s="87"/>
      <c r="EE112" s="87"/>
      <c r="EF112" s="87"/>
      <c r="EG112" s="87"/>
      <c r="EH112" s="87"/>
      <c r="EI112" s="87"/>
      <c r="EJ112" s="87"/>
      <c r="EK112" s="87"/>
      <c r="EL112" s="87"/>
      <c r="EM112" s="87"/>
      <c r="EN112" s="87">
        <v>47</v>
      </c>
      <c r="EO112" s="87">
        <v>47</v>
      </c>
      <c r="EP112" s="87">
        <v>1</v>
      </c>
      <c r="EQ112" s="87">
        <v>1</v>
      </c>
      <c r="ER112" s="87">
        <v>3</v>
      </c>
      <c r="ES112" s="87">
        <v>3</v>
      </c>
    </row>
    <row r="113" spans="1:149" ht="15">
      <c r="A113" s="87" t="s">
        <v>766</v>
      </c>
      <c r="B113" s="87" t="s">
        <v>765</v>
      </c>
      <c r="C113" s="87" t="s">
        <v>250</v>
      </c>
      <c r="D113" s="87" t="s">
        <v>254</v>
      </c>
      <c r="E113" s="87" t="s">
        <v>65</v>
      </c>
      <c r="F113" s="87" t="s">
        <v>312</v>
      </c>
      <c r="G113" s="144">
        <v>43507.74282407408</v>
      </c>
      <c r="H113" s="87" t="s">
        <v>356</v>
      </c>
      <c r="I113" s="87"/>
      <c r="J113" s="87"/>
      <c r="K113" s="87"/>
      <c r="L113" s="87"/>
      <c r="M113" s="87" t="s">
        <v>570</v>
      </c>
      <c r="N113" s="144">
        <v>43507.74282407408</v>
      </c>
      <c r="O113" s="87" t="s">
        <v>632</v>
      </c>
      <c r="P113" s="87"/>
      <c r="Q113" s="87"/>
      <c r="R113" s="87" t="s">
        <v>766</v>
      </c>
      <c r="S113" s="87"/>
      <c r="T113" s="87" t="b">
        <v>0</v>
      </c>
      <c r="U113" s="87">
        <v>0</v>
      </c>
      <c r="V113" s="87"/>
      <c r="W113" s="87" t="b">
        <v>0</v>
      </c>
      <c r="X113" s="87" t="s">
        <v>914</v>
      </c>
      <c r="Y113" s="87"/>
      <c r="Z113" s="87"/>
      <c r="AA113" s="87" t="b">
        <v>0</v>
      </c>
      <c r="AB113" s="87">
        <v>7</v>
      </c>
      <c r="AC113" s="87" t="s">
        <v>765</v>
      </c>
      <c r="AD113" s="87" t="s">
        <v>935</v>
      </c>
      <c r="AE113" s="87" t="b">
        <v>0</v>
      </c>
      <c r="AF113" s="87" t="s">
        <v>765</v>
      </c>
      <c r="AG113" s="87" t="s">
        <v>196</v>
      </c>
      <c r="AH113" s="87">
        <v>0</v>
      </c>
      <c r="AI113" s="87">
        <v>0</v>
      </c>
      <c r="AJ113" s="87"/>
      <c r="AK113" s="87"/>
      <c r="AL113" s="87"/>
      <c r="AM113" s="87"/>
      <c r="AN113" s="87"/>
      <c r="AO113" s="87"/>
      <c r="AP113" s="87"/>
      <c r="AQ113" s="87"/>
      <c r="AR113" s="87">
        <v>1</v>
      </c>
      <c r="AS113" s="87">
        <v>1</v>
      </c>
      <c r="AT113" s="87">
        <v>1</v>
      </c>
      <c r="AU113" s="87"/>
      <c r="AV113" s="87"/>
      <c r="AW113" s="87"/>
      <c r="AX113" s="87"/>
      <c r="AY113" s="87"/>
      <c r="AZ113" s="87"/>
      <c r="BA113" s="87"/>
      <c r="BB113" s="87"/>
      <c r="BC113" s="87"/>
      <c r="BD113" s="87" t="s">
        <v>250</v>
      </c>
      <c r="BE113" s="87"/>
      <c r="BF113" s="87">
        <v>19</v>
      </c>
      <c r="BG113" s="87">
        <v>32</v>
      </c>
      <c r="BH113" s="87">
        <v>2826</v>
      </c>
      <c r="BI113" s="87">
        <v>0.012821</v>
      </c>
      <c r="BJ113" s="87">
        <v>0.129145</v>
      </c>
      <c r="BK113" s="87">
        <v>13.522608</v>
      </c>
      <c r="BL113" s="87">
        <v>0.00634920634920635</v>
      </c>
      <c r="BM113" s="87">
        <v>0.361111111111111</v>
      </c>
      <c r="BN113" s="87" t="s">
        <v>1006</v>
      </c>
      <c r="BO113" s="87">
        <v>7670</v>
      </c>
      <c r="BP113" s="87">
        <v>11984</v>
      </c>
      <c r="BQ113" s="87">
        <v>18497</v>
      </c>
      <c r="BR113" s="87">
        <v>3074</v>
      </c>
      <c r="BS113" s="87"/>
      <c r="BT113" s="87" t="s">
        <v>1082</v>
      </c>
      <c r="BU113" s="87" t="s">
        <v>942</v>
      </c>
      <c r="BV113" s="87" t="s">
        <v>1207</v>
      </c>
      <c r="BW113" s="87"/>
      <c r="BX113" s="144">
        <v>40499.605729166666</v>
      </c>
      <c r="BY113" s="87"/>
      <c r="BZ113" s="87" t="b">
        <v>0</v>
      </c>
      <c r="CA113" s="87" t="b">
        <v>0</v>
      </c>
      <c r="CB113" s="87" t="b">
        <v>1</v>
      </c>
      <c r="CC113" s="87" t="s">
        <v>914</v>
      </c>
      <c r="CD113" s="87">
        <v>248</v>
      </c>
      <c r="CE113" s="87" t="s">
        <v>1312</v>
      </c>
      <c r="CF113" s="87" t="b">
        <v>0</v>
      </c>
      <c r="CG113" s="87" t="s">
        <v>66</v>
      </c>
      <c r="CH113" s="87">
        <v>1</v>
      </c>
      <c r="CI113" s="87"/>
      <c r="CJ113" s="87"/>
      <c r="CK113" s="87"/>
      <c r="CL113" s="87"/>
      <c r="CM113" s="87"/>
      <c r="CN113" s="87"/>
      <c r="CO113" s="87"/>
      <c r="CP113" s="87"/>
      <c r="CQ113" s="87"/>
      <c r="CR113" s="87"/>
      <c r="CS113" s="87"/>
      <c r="CT113" s="87"/>
      <c r="CU113" s="87"/>
      <c r="CV113" s="87" t="s">
        <v>254</v>
      </c>
      <c r="CW113" s="87"/>
      <c r="CX113" s="87">
        <v>2</v>
      </c>
      <c r="CY113" s="87">
        <v>1</v>
      </c>
      <c r="CZ113" s="87">
        <v>0</v>
      </c>
      <c r="DA113" s="87">
        <v>0.007463</v>
      </c>
      <c r="DB113" s="87">
        <v>0.021793</v>
      </c>
      <c r="DC113" s="87">
        <v>0.801137</v>
      </c>
      <c r="DD113" s="87">
        <v>0</v>
      </c>
      <c r="DE113" s="87">
        <v>0</v>
      </c>
      <c r="DF113" s="87" t="s">
        <v>1038</v>
      </c>
      <c r="DG113" s="87">
        <v>5781</v>
      </c>
      <c r="DH113" s="87">
        <v>7682</v>
      </c>
      <c r="DI113" s="87">
        <v>9547</v>
      </c>
      <c r="DJ113" s="87">
        <v>2559</v>
      </c>
      <c r="DK113" s="87"/>
      <c r="DL113" s="87" t="s">
        <v>1111</v>
      </c>
      <c r="DM113" s="87" t="s">
        <v>1172</v>
      </c>
      <c r="DN113" s="87" t="s">
        <v>1229</v>
      </c>
      <c r="DO113" s="87"/>
      <c r="DP113" s="144">
        <v>40549.116377314815</v>
      </c>
      <c r="DQ113" s="87"/>
      <c r="DR113" s="87" t="b">
        <v>0</v>
      </c>
      <c r="DS113" s="87" t="b">
        <v>0</v>
      </c>
      <c r="DT113" s="87" t="b">
        <v>0</v>
      </c>
      <c r="DU113" s="87" t="s">
        <v>914</v>
      </c>
      <c r="DV113" s="87">
        <v>147</v>
      </c>
      <c r="DW113" s="87" t="s">
        <v>1317</v>
      </c>
      <c r="DX113" s="87" t="b">
        <v>0</v>
      </c>
      <c r="DY113" s="87" t="s">
        <v>66</v>
      </c>
      <c r="DZ113" s="87">
        <v>1</v>
      </c>
      <c r="EA113" s="87"/>
      <c r="EB113" s="87"/>
      <c r="EC113" s="87"/>
      <c r="ED113" s="87"/>
      <c r="EE113" s="87"/>
      <c r="EF113" s="87"/>
      <c r="EG113" s="87"/>
      <c r="EH113" s="87"/>
      <c r="EI113" s="87"/>
      <c r="EJ113" s="87"/>
      <c r="EK113" s="87"/>
      <c r="EL113" s="87"/>
      <c r="EM113" s="87"/>
      <c r="EN113" s="87">
        <v>48</v>
      </c>
      <c r="EO113" s="87">
        <v>48</v>
      </c>
      <c r="EP113" s="87">
        <v>2</v>
      </c>
      <c r="EQ113" s="87">
        <v>1</v>
      </c>
      <c r="ER113" s="87">
        <v>4</v>
      </c>
      <c r="ES113" s="87">
        <v>4</v>
      </c>
    </row>
    <row r="114" spans="1:149" ht="15">
      <c r="A114" s="87" t="s">
        <v>765</v>
      </c>
      <c r="B114" s="87" t="s">
        <v>765</v>
      </c>
      <c r="C114" s="87" t="s">
        <v>254</v>
      </c>
      <c r="D114" s="87" t="s">
        <v>254</v>
      </c>
      <c r="E114" s="87" t="s">
        <v>65</v>
      </c>
      <c r="F114" s="87" t="s">
        <v>196</v>
      </c>
      <c r="G114" s="144">
        <v>43507.732881944445</v>
      </c>
      <c r="H114" s="87" t="s">
        <v>356</v>
      </c>
      <c r="I114" s="87"/>
      <c r="J114" s="87"/>
      <c r="K114" s="87"/>
      <c r="L114" s="87"/>
      <c r="M114" s="87" t="s">
        <v>573</v>
      </c>
      <c r="N114" s="144">
        <v>43507.732881944445</v>
      </c>
      <c r="O114" s="87" t="s">
        <v>631</v>
      </c>
      <c r="P114" s="87"/>
      <c r="Q114" s="87"/>
      <c r="R114" s="87" t="s">
        <v>765</v>
      </c>
      <c r="S114" s="87"/>
      <c r="T114" s="87" t="b">
        <v>0</v>
      </c>
      <c r="U114" s="87">
        <v>35</v>
      </c>
      <c r="V114" s="87"/>
      <c r="W114" s="87" t="b">
        <v>0</v>
      </c>
      <c r="X114" s="87" t="s">
        <v>914</v>
      </c>
      <c r="Y114" s="87"/>
      <c r="Z114" s="87"/>
      <c r="AA114" s="87" t="b">
        <v>0</v>
      </c>
      <c r="AB114" s="87">
        <v>7</v>
      </c>
      <c r="AC114" s="87"/>
      <c r="AD114" s="87" t="s">
        <v>928</v>
      </c>
      <c r="AE114" s="87" t="b">
        <v>0</v>
      </c>
      <c r="AF114" s="87" t="s">
        <v>765</v>
      </c>
      <c r="AG114" s="87" t="s">
        <v>312</v>
      </c>
      <c r="AH114" s="87">
        <v>0</v>
      </c>
      <c r="AI114" s="87">
        <v>0</v>
      </c>
      <c r="AJ114" s="87"/>
      <c r="AK114" s="87"/>
      <c r="AL114" s="87"/>
      <c r="AM114" s="87"/>
      <c r="AN114" s="87"/>
      <c r="AO114" s="87"/>
      <c r="AP114" s="87"/>
      <c r="AQ114" s="87"/>
      <c r="AR114" s="87">
        <v>1</v>
      </c>
      <c r="AS114" s="87">
        <v>1</v>
      </c>
      <c r="AT114" s="87">
        <v>1</v>
      </c>
      <c r="AU114" s="87"/>
      <c r="AV114" s="87"/>
      <c r="AW114" s="87"/>
      <c r="AX114" s="87"/>
      <c r="AY114" s="87"/>
      <c r="AZ114" s="87"/>
      <c r="BA114" s="87"/>
      <c r="BB114" s="87"/>
      <c r="BC114" s="87"/>
      <c r="BD114" s="87" t="s">
        <v>254</v>
      </c>
      <c r="BE114" s="87"/>
      <c r="BF114" s="87">
        <v>2</v>
      </c>
      <c r="BG114" s="87">
        <v>1</v>
      </c>
      <c r="BH114" s="87">
        <v>0</v>
      </c>
      <c r="BI114" s="87">
        <v>0.007463</v>
      </c>
      <c r="BJ114" s="87">
        <v>0.021793</v>
      </c>
      <c r="BK114" s="87">
        <v>0.801137</v>
      </c>
      <c r="BL114" s="87">
        <v>0</v>
      </c>
      <c r="BM114" s="87">
        <v>0</v>
      </c>
      <c r="BN114" s="87" t="s">
        <v>1038</v>
      </c>
      <c r="BO114" s="87">
        <v>5781</v>
      </c>
      <c r="BP114" s="87">
        <v>7682</v>
      </c>
      <c r="BQ114" s="87">
        <v>9547</v>
      </c>
      <c r="BR114" s="87">
        <v>2559</v>
      </c>
      <c r="BS114" s="87"/>
      <c r="BT114" s="87" t="s">
        <v>1111</v>
      </c>
      <c r="BU114" s="87" t="s">
        <v>1172</v>
      </c>
      <c r="BV114" s="87" t="s">
        <v>1229</v>
      </c>
      <c r="BW114" s="87"/>
      <c r="BX114" s="144">
        <v>40549.116377314815</v>
      </c>
      <c r="BY114" s="87"/>
      <c r="BZ114" s="87" t="b">
        <v>0</v>
      </c>
      <c r="CA114" s="87" t="b">
        <v>0</v>
      </c>
      <c r="CB114" s="87" t="b">
        <v>0</v>
      </c>
      <c r="CC114" s="87" t="s">
        <v>914</v>
      </c>
      <c r="CD114" s="87">
        <v>147</v>
      </c>
      <c r="CE114" s="87" t="s">
        <v>1317</v>
      </c>
      <c r="CF114" s="87" t="b">
        <v>0</v>
      </c>
      <c r="CG114" s="87" t="s">
        <v>66</v>
      </c>
      <c r="CH114" s="87">
        <v>1</v>
      </c>
      <c r="CI114" s="87"/>
      <c r="CJ114" s="87"/>
      <c r="CK114" s="87"/>
      <c r="CL114" s="87"/>
      <c r="CM114" s="87"/>
      <c r="CN114" s="87"/>
      <c r="CO114" s="87"/>
      <c r="CP114" s="87"/>
      <c r="CQ114" s="87"/>
      <c r="CR114" s="87"/>
      <c r="CS114" s="87"/>
      <c r="CT114" s="87"/>
      <c r="CU114" s="87"/>
      <c r="CV114" s="87" t="s">
        <v>254</v>
      </c>
      <c r="CW114" s="87"/>
      <c r="CX114" s="87">
        <v>2</v>
      </c>
      <c r="CY114" s="87">
        <v>1</v>
      </c>
      <c r="CZ114" s="87">
        <v>0</v>
      </c>
      <c r="DA114" s="87">
        <v>0.007463</v>
      </c>
      <c r="DB114" s="87">
        <v>0.021793</v>
      </c>
      <c r="DC114" s="87">
        <v>0.801137</v>
      </c>
      <c r="DD114" s="87">
        <v>0</v>
      </c>
      <c r="DE114" s="87">
        <v>0</v>
      </c>
      <c r="DF114" s="87" t="s">
        <v>1038</v>
      </c>
      <c r="DG114" s="87">
        <v>5781</v>
      </c>
      <c r="DH114" s="87">
        <v>7682</v>
      </c>
      <c r="DI114" s="87">
        <v>9547</v>
      </c>
      <c r="DJ114" s="87">
        <v>2559</v>
      </c>
      <c r="DK114" s="87"/>
      <c r="DL114" s="87" t="s">
        <v>1111</v>
      </c>
      <c r="DM114" s="87" t="s">
        <v>1172</v>
      </c>
      <c r="DN114" s="87" t="s">
        <v>1229</v>
      </c>
      <c r="DO114" s="87"/>
      <c r="DP114" s="144">
        <v>40549.116377314815</v>
      </c>
      <c r="DQ114" s="87"/>
      <c r="DR114" s="87" t="b">
        <v>0</v>
      </c>
      <c r="DS114" s="87" t="b">
        <v>0</v>
      </c>
      <c r="DT114" s="87" t="b">
        <v>0</v>
      </c>
      <c r="DU114" s="87" t="s">
        <v>914</v>
      </c>
      <c r="DV114" s="87">
        <v>147</v>
      </c>
      <c r="DW114" s="87" t="s">
        <v>1317</v>
      </c>
      <c r="DX114" s="87" t="b">
        <v>0</v>
      </c>
      <c r="DY114" s="87" t="s">
        <v>66</v>
      </c>
      <c r="DZ114" s="87">
        <v>1</v>
      </c>
      <c r="EA114" s="87"/>
      <c r="EB114" s="87"/>
      <c r="EC114" s="87"/>
      <c r="ED114" s="87"/>
      <c r="EE114" s="87"/>
      <c r="EF114" s="87"/>
      <c r="EG114" s="87"/>
      <c r="EH114" s="87"/>
      <c r="EI114" s="87"/>
      <c r="EJ114" s="87"/>
      <c r="EK114" s="87"/>
      <c r="EL114" s="87"/>
      <c r="EM114" s="87"/>
      <c r="EN114" s="87">
        <v>48</v>
      </c>
      <c r="EO114" s="87">
        <v>48</v>
      </c>
      <c r="EP114" s="87">
        <v>1</v>
      </c>
      <c r="EQ114" s="87">
        <v>1</v>
      </c>
      <c r="ER114" s="87">
        <v>4</v>
      </c>
      <c r="ES114" s="87">
        <v>4</v>
      </c>
    </row>
    <row r="115" spans="1:149" ht="15">
      <c r="A115" s="87" t="s">
        <v>863</v>
      </c>
      <c r="B115" s="87" t="s">
        <v>863</v>
      </c>
      <c r="C115" s="87" t="s">
        <v>301</v>
      </c>
      <c r="D115" s="87" t="s">
        <v>250</v>
      </c>
      <c r="E115" s="87"/>
      <c r="F115" s="87" t="s">
        <v>311</v>
      </c>
      <c r="G115" s="144">
        <v>43494.989016203705</v>
      </c>
      <c r="H115" s="87" t="s">
        <v>1589</v>
      </c>
      <c r="I115" s="87"/>
      <c r="J115" s="87"/>
      <c r="K115" s="87"/>
      <c r="L115" s="87"/>
      <c r="M115" s="87" t="s">
        <v>1354</v>
      </c>
      <c r="N115" s="144">
        <v>43494.989016203705</v>
      </c>
      <c r="O115" s="87" t="s">
        <v>1638</v>
      </c>
      <c r="P115" s="87"/>
      <c r="Q115" s="87"/>
      <c r="R115" s="87" t="s">
        <v>863</v>
      </c>
      <c r="S115" s="87"/>
      <c r="T115" s="87" t="b">
        <v>0</v>
      </c>
      <c r="U115" s="87">
        <v>0</v>
      </c>
      <c r="V115" s="87" t="s">
        <v>883</v>
      </c>
      <c r="W115" s="87" t="b">
        <v>0</v>
      </c>
      <c r="X115" s="87" t="s">
        <v>914</v>
      </c>
      <c r="Y115" s="87"/>
      <c r="Z115" s="87"/>
      <c r="AA115" s="87" t="b">
        <v>0</v>
      </c>
      <c r="AB115" s="87">
        <v>0</v>
      </c>
      <c r="AC115" s="87"/>
      <c r="AD115" s="87" t="s">
        <v>929</v>
      </c>
      <c r="AE115" s="87" t="b">
        <v>0</v>
      </c>
      <c r="AF115" s="87" t="s">
        <v>863</v>
      </c>
      <c r="AG115" s="87" t="s">
        <v>1656</v>
      </c>
      <c r="AH115" s="87">
        <v>0</v>
      </c>
      <c r="AI115" s="87">
        <v>0</v>
      </c>
      <c r="AJ115" s="87"/>
      <c r="AK115" s="87"/>
      <c r="AL115" s="87"/>
      <c r="AM115" s="87"/>
      <c r="AN115" s="87"/>
      <c r="AO115" s="87"/>
      <c r="AP115" s="87"/>
      <c r="AQ115" s="87"/>
      <c r="AR115" s="87">
        <v>1</v>
      </c>
      <c r="AS115" s="87">
        <v>1</v>
      </c>
      <c r="AT115" s="87">
        <v>1</v>
      </c>
      <c r="AU115" s="87"/>
      <c r="AV115" s="87"/>
      <c r="AW115" s="87"/>
      <c r="AX115" s="87"/>
      <c r="AY115" s="87"/>
      <c r="AZ115" s="87"/>
      <c r="BA115" s="87"/>
      <c r="BB115" s="87"/>
      <c r="BC115" s="87"/>
      <c r="BD115" s="87" t="s">
        <v>301</v>
      </c>
      <c r="BE115" s="87"/>
      <c r="BF115" s="87">
        <v>1</v>
      </c>
      <c r="BG115" s="87">
        <v>0</v>
      </c>
      <c r="BH115" s="87">
        <v>0</v>
      </c>
      <c r="BI115" s="87">
        <v>0.007463</v>
      </c>
      <c r="BJ115" s="87">
        <v>0.018647</v>
      </c>
      <c r="BK115" s="87">
        <v>0.460654</v>
      </c>
      <c r="BL115" s="87">
        <v>0</v>
      </c>
      <c r="BM115" s="87">
        <v>0</v>
      </c>
      <c r="BN115" s="87" t="s">
        <v>1037</v>
      </c>
      <c r="BO115" s="87">
        <v>606</v>
      </c>
      <c r="BP115" s="87">
        <v>166</v>
      </c>
      <c r="BQ115" s="87">
        <v>560</v>
      </c>
      <c r="BR115" s="87">
        <v>9</v>
      </c>
      <c r="BS115" s="87"/>
      <c r="BT115" s="87" t="s">
        <v>1110</v>
      </c>
      <c r="BU115" s="87" t="s">
        <v>943</v>
      </c>
      <c r="BV115" s="87"/>
      <c r="BW115" s="87"/>
      <c r="BX115" s="144">
        <v>40286.46766203704</v>
      </c>
      <c r="BY115" s="87" t="s">
        <v>1287</v>
      </c>
      <c r="BZ115" s="87" t="b">
        <v>0</v>
      </c>
      <c r="CA115" s="87" t="b">
        <v>0</v>
      </c>
      <c r="CB115" s="87" t="b">
        <v>0</v>
      </c>
      <c r="CC115" s="87" t="s">
        <v>914</v>
      </c>
      <c r="CD115" s="87">
        <v>0</v>
      </c>
      <c r="CE115" s="87" t="s">
        <v>1312</v>
      </c>
      <c r="CF115" s="87" t="b">
        <v>0</v>
      </c>
      <c r="CG115" s="87" t="s">
        <v>66</v>
      </c>
      <c r="CH115" s="87">
        <v>1</v>
      </c>
      <c r="CI115" s="87"/>
      <c r="CJ115" s="87"/>
      <c r="CK115" s="87"/>
      <c r="CL115" s="87"/>
      <c r="CM115" s="87"/>
      <c r="CN115" s="87"/>
      <c r="CO115" s="87"/>
      <c r="CP115" s="87"/>
      <c r="CQ115" s="87"/>
      <c r="CR115" s="87"/>
      <c r="CS115" s="87"/>
      <c r="CT115" s="87"/>
      <c r="CU115" s="87"/>
      <c r="CV115" s="87" t="s">
        <v>250</v>
      </c>
      <c r="CW115" s="87"/>
      <c r="CX115" s="87">
        <v>19</v>
      </c>
      <c r="CY115" s="87">
        <v>32</v>
      </c>
      <c r="CZ115" s="87">
        <v>2826</v>
      </c>
      <c r="DA115" s="87">
        <v>0.012821</v>
      </c>
      <c r="DB115" s="87">
        <v>0.129145</v>
      </c>
      <c r="DC115" s="87">
        <v>13.522608</v>
      </c>
      <c r="DD115" s="87">
        <v>0.00634920634920635</v>
      </c>
      <c r="DE115" s="87">
        <v>0.361111111111111</v>
      </c>
      <c r="DF115" s="87" t="s">
        <v>1006</v>
      </c>
      <c r="DG115" s="87">
        <v>7670</v>
      </c>
      <c r="DH115" s="87">
        <v>11984</v>
      </c>
      <c r="DI115" s="87">
        <v>18497</v>
      </c>
      <c r="DJ115" s="87">
        <v>3074</v>
      </c>
      <c r="DK115" s="87"/>
      <c r="DL115" s="87" t="s">
        <v>1082</v>
      </c>
      <c r="DM115" s="87" t="s">
        <v>942</v>
      </c>
      <c r="DN115" s="87" t="s">
        <v>1207</v>
      </c>
      <c r="DO115" s="87"/>
      <c r="DP115" s="144">
        <v>40499.605729166666</v>
      </c>
      <c r="DQ115" s="87"/>
      <c r="DR115" s="87" t="b">
        <v>0</v>
      </c>
      <c r="DS115" s="87" t="b">
        <v>0</v>
      </c>
      <c r="DT115" s="87" t="b">
        <v>1</v>
      </c>
      <c r="DU115" s="87" t="s">
        <v>914</v>
      </c>
      <c r="DV115" s="87">
        <v>248</v>
      </c>
      <c r="DW115" s="87" t="s">
        <v>1312</v>
      </c>
      <c r="DX115" s="87" t="b">
        <v>0</v>
      </c>
      <c r="DY115" s="87" t="s">
        <v>66</v>
      </c>
      <c r="DZ115" s="87">
        <v>1</v>
      </c>
      <c r="EA115" s="87"/>
      <c r="EB115" s="87"/>
      <c r="EC115" s="87"/>
      <c r="ED115" s="87"/>
      <c r="EE115" s="87"/>
      <c r="EF115" s="87"/>
      <c r="EG115" s="87"/>
      <c r="EH115" s="87"/>
      <c r="EI115" s="87"/>
      <c r="EJ115" s="87"/>
      <c r="EK115" s="87"/>
      <c r="EL115" s="87"/>
      <c r="EM115" s="87"/>
      <c r="EN115" s="87">
        <v>49</v>
      </c>
      <c r="EO115" s="87">
        <v>49</v>
      </c>
      <c r="EP115" s="87">
        <v>1</v>
      </c>
      <c r="EQ115" s="87">
        <v>1</v>
      </c>
      <c r="ER115" s="87">
        <v>5</v>
      </c>
      <c r="ES115" s="87">
        <v>5</v>
      </c>
    </row>
    <row r="116" spans="1:149" ht="15">
      <c r="A116" s="87" t="s">
        <v>762</v>
      </c>
      <c r="B116" s="87" t="s">
        <v>863</v>
      </c>
      <c r="C116" s="87" t="s">
        <v>250</v>
      </c>
      <c r="D116" s="87" t="s">
        <v>301</v>
      </c>
      <c r="E116" s="87" t="s">
        <v>65</v>
      </c>
      <c r="F116" s="87" t="s">
        <v>311</v>
      </c>
      <c r="G116" s="144">
        <v>43507.68215277778</v>
      </c>
      <c r="H116" s="87" t="s">
        <v>354</v>
      </c>
      <c r="I116" s="87" t="s">
        <v>452</v>
      </c>
      <c r="J116" s="87" t="s">
        <v>482</v>
      </c>
      <c r="K116" s="87"/>
      <c r="L116" s="87"/>
      <c r="M116" s="87" t="s">
        <v>570</v>
      </c>
      <c r="N116" s="144">
        <v>43507.68215277778</v>
      </c>
      <c r="O116" s="87" t="s">
        <v>628</v>
      </c>
      <c r="P116" s="87"/>
      <c r="Q116" s="87"/>
      <c r="R116" s="87" t="s">
        <v>762</v>
      </c>
      <c r="S116" s="87" t="s">
        <v>863</v>
      </c>
      <c r="T116" s="87" t="b">
        <v>0</v>
      </c>
      <c r="U116" s="87">
        <v>0</v>
      </c>
      <c r="V116" s="87" t="s">
        <v>893</v>
      </c>
      <c r="W116" s="87" t="b">
        <v>0</v>
      </c>
      <c r="X116" s="87" t="s">
        <v>914</v>
      </c>
      <c r="Y116" s="87"/>
      <c r="Z116" s="87"/>
      <c r="AA116" s="87" t="b">
        <v>0</v>
      </c>
      <c r="AB116" s="87">
        <v>0</v>
      </c>
      <c r="AC116" s="87"/>
      <c r="AD116" s="87" t="s">
        <v>932</v>
      </c>
      <c r="AE116" s="87" t="b">
        <v>0</v>
      </c>
      <c r="AF116" s="87" t="s">
        <v>863</v>
      </c>
      <c r="AG116" s="87" t="s">
        <v>196</v>
      </c>
      <c r="AH116" s="87">
        <v>0</v>
      </c>
      <c r="AI116" s="87">
        <v>0</v>
      </c>
      <c r="AJ116" s="87"/>
      <c r="AK116" s="87"/>
      <c r="AL116" s="87"/>
      <c r="AM116" s="87"/>
      <c r="AN116" s="87"/>
      <c r="AO116" s="87"/>
      <c r="AP116" s="87"/>
      <c r="AQ116" s="87"/>
      <c r="AR116" s="87">
        <v>1</v>
      </c>
      <c r="AS116" s="87">
        <v>1</v>
      </c>
      <c r="AT116" s="87">
        <v>1</v>
      </c>
      <c r="AU116" s="87"/>
      <c r="AV116" s="87"/>
      <c r="AW116" s="87"/>
      <c r="AX116" s="87"/>
      <c r="AY116" s="87"/>
      <c r="AZ116" s="87"/>
      <c r="BA116" s="87"/>
      <c r="BB116" s="87"/>
      <c r="BC116" s="87"/>
      <c r="BD116" s="87" t="s">
        <v>250</v>
      </c>
      <c r="BE116" s="87"/>
      <c r="BF116" s="87">
        <v>19</v>
      </c>
      <c r="BG116" s="87">
        <v>32</v>
      </c>
      <c r="BH116" s="87">
        <v>2826</v>
      </c>
      <c r="BI116" s="87">
        <v>0.012821</v>
      </c>
      <c r="BJ116" s="87">
        <v>0.129145</v>
      </c>
      <c r="BK116" s="87">
        <v>13.522608</v>
      </c>
      <c r="BL116" s="87">
        <v>0.00634920634920635</v>
      </c>
      <c r="BM116" s="87">
        <v>0.361111111111111</v>
      </c>
      <c r="BN116" s="87" t="s">
        <v>1006</v>
      </c>
      <c r="BO116" s="87">
        <v>7670</v>
      </c>
      <c r="BP116" s="87">
        <v>11984</v>
      </c>
      <c r="BQ116" s="87">
        <v>18497</v>
      </c>
      <c r="BR116" s="87">
        <v>3074</v>
      </c>
      <c r="BS116" s="87"/>
      <c r="BT116" s="87" t="s">
        <v>1082</v>
      </c>
      <c r="BU116" s="87" t="s">
        <v>942</v>
      </c>
      <c r="BV116" s="87" t="s">
        <v>1207</v>
      </c>
      <c r="BW116" s="87"/>
      <c r="BX116" s="144">
        <v>40499.605729166666</v>
      </c>
      <c r="BY116" s="87"/>
      <c r="BZ116" s="87" t="b">
        <v>0</v>
      </c>
      <c r="CA116" s="87" t="b">
        <v>0</v>
      </c>
      <c r="CB116" s="87" t="b">
        <v>1</v>
      </c>
      <c r="CC116" s="87" t="s">
        <v>914</v>
      </c>
      <c r="CD116" s="87">
        <v>248</v>
      </c>
      <c r="CE116" s="87" t="s">
        <v>1312</v>
      </c>
      <c r="CF116" s="87" t="b">
        <v>0</v>
      </c>
      <c r="CG116" s="87" t="s">
        <v>66</v>
      </c>
      <c r="CH116" s="87">
        <v>1</v>
      </c>
      <c r="CI116" s="87"/>
      <c r="CJ116" s="87"/>
      <c r="CK116" s="87"/>
      <c r="CL116" s="87"/>
      <c r="CM116" s="87"/>
      <c r="CN116" s="87"/>
      <c r="CO116" s="87"/>
      <c r="CP116" s="87"/>
      <c r="CQ116" s="87"/>
      <c r="CR116" s="87"/>
      <c r="CS116" s="87"/>
      <c r="CT116" s="87"/>
      <c r="CU116" s="87"/>
      <c r="CV116" s="87" t="s">
        <v>301</v>
      </c>
      <c r="CW116" s="87"/>
      <c r="CX116" s="87">
        <v>1</v>
      </c>
      <c r="CY116" s="87">
        <v>0</v>
      </c>
      <c r="CZ116" s="87">
        <v>0</v>
      </c>
      <c r="DA116" s="87">
        <v>0.007463</v>
      </c>
      <c r="DB116" s="87">
        <v>0.018647</v>
      </c>
      <c r="DC116" s="87">
        <v>0.460654</v>
      </c>
      <c r="DD116" s="87">
        <v>0</v>
      </c>
      <c r="DE116" s="87">
        <v>0</v>
      </c>
      <c r="DF116" s="87" t="s">
        <v>1037</v>
      </c>
      <c r="DG116" s="87">
        <v>606</v>
      </c>
      <c r="DH116" s="87">
        <v>166</v>
      </c>
      <c r="DI116" s="87">
        <v>560</v>
      </c>
      <c r="DJ116" s="87">
        <v>9</v>
      </c>
      <c r="DK116" s="87"/>
      <c r="DL116" s="87" t="s">
        <v>1110</v>
      </c>
      <c r="DM116" s="87" t="s">
        <v>943</v>
      </c>
      <c r="DN116" s="87"/>
      <c r="DO116" s="87"/>
      <c r="DP116" s="144">
        <v>40286.46766203704</v>
      </c>
      <c r="DQ116" s="87" t="s">
        <v>1287</v>
      </c>
      <c r="DR116" s="87" t="b">
        <v>0</v>
      </c>
      <c r="DS116" s="87" t="b">
        <v>0</v>
      </c>
      <c r="DT116" s="87" t="b">
        <v>0</v>
      </c>
      <c r="DU116" s="87" t="s">
        <v>914</v>
      </c>
      <c r="DV116" s="87">
        <v>0</v>
      </c>
      <c r="DW116" s="87" t="s">
        <v>1312</v>
      </c>
      <c r="DX116" s="87" t="b">
        <v>0</v>
      </c>
      <c r="DY116" s="87" t="s">
        <v>66</v>
      </c>
      <c r="DZ116" s="87">
        <v>1</v>
      </c>
      <c r="EA116" s="87"/>
      <c r="EB116" s="87"/>
      <c r="EC116" s="87"/>
      <c r="ED116" s="87"/>
      <c r="EE116" s="87"/>
      <c r="EF116" s="87"/>
      <c r="EG116" s="87"/>
      <c r="EH116" s="87"/>
      <c r="EI116" s="87"/>
      <c r="EJ116" s="87"/>
      <c r="EK116" s="87"/>
      <c r="EL116" s="87"/>
      <c r="EM116" s="87"/>
      <c r="EN116" s="87">
        <v>49</v>
      </c>
      <c r="EO116" s="87">
        <v>49</v>
      </c>
      <c r="EP116" s="87">
        <v>2</v>
      </c>
      <c r="EQ116" s="87">
        <v>1</v>
      </c>
      <c r="ER116" s="87">
        <v>5</v>
      </c>
      <c r="ES116" s="87">
        <v>5</v>
      </c>
    </row>
    <row r="117" spans="1:149" ht="15">
      <c r="A117" s="87" t="s">
        <v>862</v>
      </c>
      <c r="B117" s="87" t="s">
        <v>862</v>
      </c>
      <c r="C117" s="87" t="s">
        <v>252</v>
      </c>
      <c r="D117" s="87" t="s">
        <v>252</v>
      </c>
      <c r="E117" s="87"/>
      <c r="F117" s="87" t="s">
        <v>196</v>
      </c>
      <c r="G117" s="144">
        <v>43507.349027777775</v>
      </c>
      <c r="H117" s="87" t="s">
        <v>1583</v>
      </c>
      <c r="I117" s="87"/>
      <c r="J117" s="87"/>
      <c r="K117" s="87" t="s">
        <v>1605</v>
      </c>
      <c r="L117" s="87" t="s">
        <v>1611</v>
      </c>
      <c r="M117" s="87" t="s">
        <v>1611</v>
      </c>
      <c r="N117" s="144">
        <v>43507.349027777775</v>
      </c>
      <c r="O117" s="87" t="s">
        <v>1632</v>
      </c>
      <c r="P117" s="87"/>
      <c r="Q117" s="87"/>
      <c r="R117" s="87" t="s">
        <v>862</v>
      </c>
      <c r="S117" s="87"/>
      <c r="T117" s="87" t="b">
        <v>0</v>
      </c>
      <c r="U117" s="87">
        <v>8</v>
      </c>
      <c r="V117" s="87"/>
      <c r="W117" s="87" t="b">
        <v>0</v>
      </c>
      <c r="X117" s="87" t="s">
        <v>914</v>
      </c>
      <c r="Y117" s="87"/>
      <c r="Z117" s="87"/>
      <c r="AA117" s="87" t="b">
        <v>0</v>
      </c>
      <c r="AB117" s="87">
        <v>14</v>
      </c>
      <c r="AC117" s="87"/>
      <c r="AD117" s="87" t="s">
        <v>929</v>
      </c>
      <c r="AE117" s="87" t="b">
        <v>0</v>
      </c>
      <c r="AF117" s="87" t="s">
        <v>862</v>
      </c>
      <c r="AG117" s="87" t="s">
        <v>1656</v>
      </c>
      <c r="AH117" s="87">
        <v>0</v>
      </c>
      <c r="AI117" s="87">
        <v>0</v>
      </c>
      <c r="AJ117" s="87"/>
      <c r="AK117" s="87"/>
      <c r="AL117" s="87"/>
      <c r="AM117" s="87"/>
      <c r="AN117" s="87"/>
      <c r="AO117" s="87"/>
      <c r="AP117" s="87"/>
      <c r="AQ117" s="87"/>
      <c r="AR117" s="87">
        <v>1</v>
      </c>
      <c r="AS117" s="87">
        <v>1</v>
      </c>
      <c r="AT117" s="87">
        <v>1</v>
      </c>
      <c r="AU117" s="87"/>
      <c r="AV117" s="87"/>
      <c r="AW117" s="87"/>
      <c r="AX117" s="87"/>
      <c r="AY117" s="87"/>
      <c r="AZ117" s="87"/>
      <c r="BA117" s="87"/>
      <c r="BB117" s="87"/>
      <c r="BC117" s="87"/>
      <c r="BD117" s="87" t="s">
        <v>252</v>
      </c>
      <c r="BE117" s="87"/>
      <c r="BF117" s="87">
        <v>2</v>
      </c>
      <c r="BG117" s="87">
        <v>3</v>
      </c>
      <c r="BH117" s="87">
        <v>0</v>
      </c>
      <c r="BI117" s="87">
        <v>0.007576</v>
      </c>
      <c r="BJ117" s="87">
        <v>0.026217</v>
      </c>
      <c r="BK117" s="87">
        <v>1.063046</v>
      </c>
      <c r="BL117" s="87">
        <v>0.666666666666667</v>
      </c>
      <c r="BM117" s="87">
        <v>0.666666666666667</v>
      </c>
      <c r="BN117" s="87" t="s">
        <v>1036</v>
      </c>
      <c r="BO117" s="87">
        <v>861</v>
      </c>
      <c r="BP117" s="87">
        <v>948</v>
      </c>
      <c r="BQ117" s="87">
        <v>9907</v>
      </c>
      <c r="BR117" s="87">
        <v>18404</v>
      </c>
      <c r="BS117" s="87"/>
      <c r="BT117" s="87" t="s">
        <v>1109</v>
      </c>
      <c r="BU117" s="87" t="s">
        <v>943</v>
      </c>
      <c r="BV117" s="87"/>
      <c r="BW117" s="87"/>
      <c r="BX117" s="144">
        <v>39849.62940972222</v>
      </c>
      <c r="BY117" s="87" t="s">
        <v>1286</v>
      </c>
      <c r="BZ117" s="87" t="b">
        <v>0</v>
      </c>
      <c r="CA117" s="87" t="b">
        <v>0</v>
      </c>
      <c r="CB117" s="87" t="b">
        <v>1</v>
      </c>
      <c r="CC117" s="87" t="s">
        <v>914</v>
      </c>
      <c r="CD117" s="87">
        <v>26</v>
      </c>
      <c r="CE117" s="87" t="s">
        <v>1312</v>
      </c>
      <c r="CF117" s="87" t="b">
        <v>0</v>
      </c>
      <c r="CG117" s="87" t="s">
        <v>66</v>
      </c>
      <c r="CH117" s="87">
        <v>1</v>
      </c>
      <c r="CI117" s="87"/>
      <c r="CJ117" s="87"/>
      <c r="CK117" s="87"/>
      <c r="CL117" s="87"/>
      <c r="CM117" s="87"/>
      <c r="CN117" s="87"/>
      <c r="CO117" s="87"/>
      <c r="CP117" s="87"/>
      <c r="CQ117" s="87"/>
      <c r="CR117" s="87"/>
      <c r="CS117" s="87"/>
      <c r="CT117" s="87"/>
      <c r="CU117" s="87"/>
      <c r="CV117" s="87" t="s">
        <v>252</v>
      </c>
      <c r="CW117" s="87"/>
      <c r="CX117" s="87">
        <v>2</v>
      </c>
      <c r="CY117" s="87">
        <v>3</v>
      </c>
      <c r="CZ117" s="87">
        <v>0</v>
      </c>
      <c r="DA117" s="87">
        <v>0.007576</v>
      </c>
      <c r="DB117" s="87">
        <v>0.026217</v>
      </c>
      <c r="DC117" s="87">
        <v>1.063046</v>
      </c>
      <c r="DD117" s="87">
        <v>0.666666666666667</v>
      </c>
      <c r="DE117" s="87">
        <v>0.666666666666667</v>
      </c>
      <c r="DF117" s="87" t="s">
        <v>1036</v>
      </c>
      <c r="DG117" s="87">
        <v>861</v>
      </c>
      <c r="DH117" s="87">
        <v>948</v>
      </c>
      <c r="DI117" s="87">
        <v>9907</v>
      </c>
      <c r="DJ117" s="87">
        <v>18404</v>
      </c>
      <c r="DK117" s="87"/>
      <c r="DL117" s="87" t="s">
        <v>1109</v>
      </c>
      <c r="DM117" s="87" t="s">
        <v>943</v>
      </c>
      <c r="DN117" s="87"/>
      <c r="DO117" s="87"/>
      <c r="DP117" s="144">
        <v>39849.62940972222</v>
      </c>
      <c r="DQ117" s="87" t="s">
        <v>1286</v>
      </c>
      <c r="DR117" s="87" t="b">
        <v>0</v>
      </c>
      <c r="DS117" s="87" t="b">
        <v>0</v>
      </c>
      <c r="DT117" s="87" t="b">
        <v>1</v>
      </c>
      <c r="DU117" s="87" t="s">
        <v>914</v>
      </c>
      <c r="DV117" s="87">
        <v>26</v>
      </c>
      <c r="DW117" s="87" t="s">
        <v>1312</v>
      </c>
      <c r="DX117" s="87" t="b">
        <v>0</v>
      </c>
      <c r="DY117" s="87" t="s">
        <v>66</v>
      </c>
      <c r="DZ117" s="87">
        <v>1</v>
      </c>
      <c r="EA117" s="87"/>
      <c r="EB117" s="87"/>
      <c r="EC117" s="87"/>
      <c r="ED117" s="87"/>
      <c r="EE117" s="87"/>
      <c r="EF117" s="87"/>
      <c r="EG117" s="87"/>
      <c r="EH117" s="87"/>
      <c r="EI117" s="87"/>
      <c r="EJ117" s="87"/>
      <c r="EK117" s="87"/>
      <c r="EL117" s="87"/>
      <c r="EM117" s="87"/>
      <c r="EN117" s="87">
        <v>50</v>
      </c>
      <c r="EO117" s="87">
        <v>50</v>
      </c>
      <c r="EP117" s="87">
        <v>1</v>
      </c>
      <c r="EQ117" s="87">
        <v>1</v>
      </c>
      <c r="ER117" s="87">
        <v>6</v>
      </c>
      <c r="ES117" s="87">
        <v>6</v>
      </c>
    </row>
    <row r="118" spans="1:149" ht="15">
      <c r="A118" s="87" t="s">
        <v>761</v>
      </c>
      <c r="B118" s="87" t="s">
        <v>757</v>
      </c>
      <c r="C118" s="87" t="s">
        <v>250</v>
      </c>
      <c r="D118" s="87" t="s">
        <v>252</v>
      </c>
      <c r="E118" s="87" t="s">
        <v>66</v>
      </c>
      <c r="F118" s="87" t="s">
        <v>311</v>
      </c>
      <c r="G118" s="144">
        <v>43507.640555555554</v>
      </c>
      <c r="H118" s="87" t="s">
        <v>353</v>
      </c>
      <c r="I118" s="87"/>
      <c r="J118" s="87"/>
      <c r="K118" s="87"/>
      <c r="L118" s="87"/>
      <c r="M118" s="87" t="s">
        <v>570</v>
      </c>
      <c r="N118" s="144">
        <v>43507.640555555554</v>
      </c>
      <c r="O118" s="87" t="s">
        <v>627</v>
      </c>
      <c r="P118" s="87"/>
      <c r="Q118" s="87"/>
      <c r="R118" s="87" t="s">
        <v>761</v>
      </c>
      <c r="S118" s="87" t="s">
        <v>757</v>
      </c>
      <c r="T118" s="87" t="b">
        <v>0</v>
      </c>
      <c r="U118" s="87">
        <v>0</v>
      </c>
      <c r="V118" s="87" t="s">
        <v>891</v>
      </c>
      <c r="W118" s="87" t="b">
        <v>0</v>
      </c>
      <c r="X118" s="87" t="s">
        <v>914</v>
      </c>
      <c r="Y118" s="87"/>
      <c r="Z118" s="87"/>
      <c r="AA118" s="87" t="b">
        <v>0</v>
      </c>
      <c r="AB118" s="87">
        <v>0</v>
      </c>
      <c r="AC118" s="87"/>
      <c r="AD118" s="87" t="s">
        <v>928</v>
      </c>
      <c r="AE118" s="87" t="b">
        <v>0</v>
      </c>
      <c r="AF118" s="87" t="s">
        <v>757</v>
      </c>
      <c r="AG118" s="87" t="s">
        <v>196</v>
      </c>
      <c r="AH118" s="87">
        <v>0</v>
      </c>
      <c r="AI118" s="87">
        <v>0</v>
      </c>
      <c r="AJ118" s="87"/>
      <c r="AK118" s="87"/>
      <c r="AL118" s="87"/>
      <c r="AM118" s="87"/>
      <c r="AN118" s="87"/>
      <c r="AO118" s="87"/>
      <c r="AP118" s="87"/>
      <c r="AQ118" s="87"/>
      <c r="AR118" s="87">
        <v>4</v>
      </c>
      <c r="AS118" s="87">
        <v>1</v>
      </c>
      <c r="AT118" s="87">
        <v>1</v>
      </c>
      <c r="AU118" s="87"/>
      <c r="AV118" s="87"/>
      <c r="AW118" s="87"/>
      <c r="AX118" s="87"/>
      <c r="AY118" s="87"/>
      <c r="AZ118" s="87"/>
      <c r="BA118" s="87"/>
      <c r="BB118" s="87"/>
      <c r="BC118" s="87"/>
      <c r="BD118" s="87" t="s">
        <v>250</v>
      </c>
      <c r="BE118" s="87"/>
      <c r="BF118" s="87">
        <v>19</v>
      </c>
      <c r="BG118" s="87">
        <v>32</v>
      </c>
      <c r="BH118" s="87">
        <v>2826</v>
      </c>
      <c r="BI118" s="87">
        <v>0.012821</v>
      </c>
      <c r="BJ118" s="87">
        <v>0.129145</v>
      </c>
      <c r="BK118" s="87">
        <v>13.522608</v>
      </c>
      <c r="BL118" s="87">
        <v>0.00634920634920635</v>
      </c>
      <c r="BM118" s="87">
        <v>0.361111111111111</v>
      </c>
      <c r="BN118" s="87" t="s">
        <v>1006</v>
      </c>
      <c r="BO118" s="87">
        <v>7670</v>
      </c>
      <c r="BP118" s="87">
        <v>11984</v>
      </c>
      <c r="BQ118" s="87">
        <v>18497</v>
      </c>
      <c r="BR118" s="87">
        <v>3074</v>
      </c>
      <c r="BS118" s="87"/>
      <c r="BT118" s="87" t="s">
        <v>1082</v>
      </c>
      <c r="BU118" s="87" t="s">
        <v>942</v>
      </c>
      <c r="BV118" s="87" t="s">
        <v>1207</v>
      </c>
      <c r="BW118" s="87"/>
      <c r="BX118" s="144">
        <v>40499.605729166666</v>
      </c>
      <c r="BY118" s="87"/>
      <c r="BZ118" s="87" t="b">
        <v>0</v>
      </c>
      <c r="CA118" s="87" t="b">
        <v>0</v>
      </c>
      <c r="CB118" s="87" t="b">
        <v>1</v>
      </c>
      <c r="CC118" s="87" t="s">
        <v>914</v>
      </c>
      <c r="CD118" s="87">
        <v>248</v>
      </c>
      <c r="CE118" s="87" t="s">
        <v>1312</v>
      </c>
      <c r="CF118" s="87" t="b">
        <v>0</v>
      </c>
      <c r="CG118" s="87" t="s">
        <v>66</v>
      </c>
      <c r="CH118" s="87">
        <v>1</v>
      </c>
      <c r="CI118" s="87"/>
      <c r="CJ118" s="87"/>
      <c r="CK118" s="87"/>
      <c r="CL118" s="87"/>
      <c r="CM118" s="87"/>
      <c r="CN118" s="87"/>
      <c r="CO118" s="87"/>
      <c r="CP118" s="87"/>
      <c r="CQ118" s="87"/>
      <c r="CR118" s="87"/>
      <c r="CS118" s="87"/>
      <c r="CT118" s="87"/>
      <c r="CU118" s="87"/>
      <c r="CV118" s="87" t="s">
        <v>252</v>
      </c>
      <c r="CW118" s="87"/>
      <c r="CX118" s="87">
        <v>2</v>
      </c>
      <c r="CY118" s="87">
        <v>3</v>
      </c>
      <c r="CZ118" s="87">
        <v>0</v>
      </c>
      <c r="DA118" s="87">
        <v>0.007576</v>
      </c>
      <c r="DB118" s="87">
        <v>0.026217</v>
      </c>
      <c r="DC118" s="87">
        <v>1.063046</v>
      </c>
      <c r="DD118" s="87">
        <v>0.666666666666667</v>
      </c>
      <c r="DE118" s="87">
        <v>0.666666666666667</v>
      </c>
      <c r="DF118" s="87" t="s">
        <v>1036</v>
      </c>
      <c r="DG118" s="87">
        <v>861</v>
      </c>
      <c r="DH118" s="87">
        <v>948</v>
      </c>
      <c r="DI118" s="87">
        <v>9907</v>
      </c>
      <c r="DJ118" s="87">
        <v>18404</v>
      </c>
      <c r="DK118" s="87"/>
      <c r="DL118" s="87" t="s">
        <v>1109</v>
      </c>
      <c r="DM118" s="87" t="s">
        <v>943</v>
      </c>
      <c r="DN118" s="87"/>
      <c r="DO118" s="87"/>
      <c r="DP118" s="144">
        <v>39849.62940972222</v>
      </c>
      <c r="DQ118" s="87" t="s">
        <v>1286</v>
      </c>
      <c r="DR118" s="87" t="b">
        <v>0</v>
      </c>
      <c r="DS118" s="87" t="b">
        <v>0</v>
      </c>
      <c r="DT118" s="87" t="b">
        <v>1</v>
      </c>
      <c r="DU118" s="87" t="s">
        <v>914</v>
      </c>
      <c r="DV118" s="87">
        <v>26</v>
      </c>
      <c r="DW118" s="87" t="s">
        <v>1312</v>
      </c>
      <c r="DX118" s="87" t="b">
        <v>0</v>
      </c>
      <c r="DY118" s="87" t="s">
        <v>66</v>
      </c>
      <c r="DZ118" s="87">
        <v>1</v>
      </c>
      <c r="EA118" s="87"/>
      <c r="EB118" s="87"/>
      <c r="EC118" s="87"/>
      <c r="ED118" s="87"/>
      <c r="EE118" s="87"/>
      <c r="EF118" s="87"/>
      <c r="EG118" s="87"/>
      <c r="EH118" s="87"/>
      <c r="EI118" s="87"/>
      <c r="EJ118" s="87"/>
      <c r="EK118" s="87"/>
      <c r="EL118" s="87"/>
      <c r="EM118" s="87"/>
      <c r="EN118" s="87">
        <v>50</v>
      </c>
      <c r="EO118" s="87">
        <v>50</v>
      </c>
      <c r="EP118" s="87">
        <v>4</v>
      </c>
      <c r="EQ118" s="87">
        <v>3</v>
      </c>
      <c r="ER118" s="87">
        <v>5.5</v>
      </c>
      <c r="ES118" s="87">
        <v>6</v>
      </c>
    </row>
    <row r="119" spans="1:149" ht="15">
      <c r="A119" s="87" t="s">
        <v>760</v>
      </c>
      <c r="B119" s="87" t="s">
        <v>862</v>
      </c>
      <c r="C119" s="87" t="s">
        <v>250</v>
      </c>
      <c r="D119" s="87" t="s">
        <v>252</v>
      </c>
      <c r="E119" s="87" t="s">
        <v>66</v>
      </c>
      <c r="F119" s="87" t="s">
        <v>311</v>
      </c>
      <c r="G119" s="144">
        <v>43507.59479166667</v>
      </c>
      <c r="H119" s="87" t="s">
        <v>352</v>
      </c>
      <c r="I119" s="87"/>
      <c r="J119" s="87"/>
      <c r="K119" s="87"/>
      <c r="L119" s="87"/>
      <c r="M119" s="87" t="s">
        <v>570</v>
      </c>
      <c r="N119" s="144">
        <v>43507.59479166667</v>
      </c>
      <c r="O119" s="87" t="s">
        <v>626</v>
      </c>
      <c r="P119" s="87"/>
      <c r="Q119" s="87"/>
      <c r="R119" s="87" t="s">
        <v>760</v>
      </c>
      <c r="S119" s="87" t="s">
        <v>862</v>
      </c>
      <c r="T119" s="87" t="b">
        <v>0</v>
      </c>
      <c r="U119" s="87">
        <v>1</v>
      </c>
      <c r="V119" s="87" t="s">
        <v>891</v>
      </c>
      <c r="W119" s="87" t="b">
        <v>0</v>
      </c>
      <c r="X119" s="87" t="s">
        <v>914</v>
      </c>
      <c r="Y119" s="87"/>
      <c r="Z119" s="87"/>
      <c r="AA119" s="87" t="b">
        <v>0</v>
      </c>
      <c r="AB119" s="87">
        <v>0</v>
      </c>
      <c r="AC119" s="87"/>
      <c r="AD119" s="87" t="s">
        <v>935</v>
      </c>
      <c r="AE119" s="87" t="b">
        <v>0</v>
      </c>
      <c r="AF119" s="87" t="s">
        <v>862</v>
      </c>
      <c r="AG119" s="87" t="s">
        <v>196</v>
      </c>
      <c r="AH119" s="87">
        <v>0</v>
      </c>
      <c r="AI119" s="87">
        <v>0</v>
      </c>
      <c r="AJ119" s="87"/>
      <c r="AK119" s="87"/>
      <c r="AL119" s="87"/>
      <c r="AM119" s="87"/>
      <c r="AN119" s="87"/>
      <c r="AO119" s="87"/>
      <c r="AP119" s="87"/>
      <c r="AQ119" s="87"/>
      <c r="AR119" s="87">
        <v>4</v>
      </c>
      <c r="AS119" s="87">
        <v>1</v>
      </c>
      <c r="AT119" s="87">
        <v>1</v>
      </c>
      <c r="AU119" s="87"/>
      <c r="AV119" s="87"/>
      <c r="AW119" s="87"/>
      <c r="AX119" s="87"/>
      <c r="AY119" s="87"/>
      <c r="AZ119" s="87"/>
      <c r="BA119" s="87"/>
      <c r="BB119" s="87"/>
      <c r="BC119" s="87"/>
      <c r="BD119" s="87" t="s">
        <v>250</v>
      </c>
      <c r="BE119" s="87"/>
      <c r="BF119" s="87">
        <v>19</v>
      </c>
      <c r="BG119" s="87">
        <v>32</v>
      </c>
      <c r="BH119" s="87">
        <v>2826</v>
      </c>
      <c r="BI119" s="87">
        <v>0.012821</v>
      </c>
      <c r="BJ119" s="87">
        <v>0.129145</v>
      </c>
      <c r="BK119" s="87">
        <v>13.522608</v>
      </c>
      <c r="BL119" s="87">
        <v>0.00634920634920635</v>
      </c>
      <c r="BM119" s="87">
        <v>0.361111111111111</v>
      </c>
      <c r="BN119" s="87" t="s">
        <v>1006</v>
      </c>
      <c r="BO119" s="87">
        <v>7670</v>
      </c>
      <c r="BP119" s="87">
        <v>11984</v>
      </c>
      <c r="BQ119" s="87">
        <v>18497</v>
      </c>
      <c r="BR119" s="87">
        <v>3074</v>
      </c>
      <c r="BS119" s="87"/>
      <c r="BT119" s="87" t="s">
        <v>1082</v>
      </c>
      <c r="BU119" s="87" t="s">
        <v>942</v>
      </c>
      <c r="BV119" s="87" t="s">
        <v>1207</v>
      </c>
      <c r="BW119" s="87"/>
      <c r="BX119" s="144">
        <v>40499.605729166666</v>
      </c>
      <c r="BY119" s="87"/>
      <c r="BZ119" s="87" t="b">
        <v>0</v>
      </c>
      <c r="CA119" s="87" t="b">
        <v>0</v>
      </c>
      <c r="CB119" s="87" t="b">
        <v>1</v>
      </c>
      <c r="CC119" s="87" t="s">
        <v>914</v>
      </c>
      <c r="CD119" s="87">
        <v>248</v>
      </c>
      <c r="CE119" s="87" t="s">
        <v>1312</v>
      </c>
      <c r="CF119" s="87" t="b">
        <v>0</v>
      </c>
      <c r="CG119" s="87" t="s">
        <v>66</v>
      </c>
      <c r="CH119" s="87">
        <v>1</v>
      </c>
      <c r="CI119" s="87"/>
      <c r="CJ119" s="87"/>
      <c r="CK119" s="87"/>
      <c r="CL119" s="87"/>
      <c r="CM119" s="87"/>
      <c r="CN119" s="87"/>
      <c r="CO119" s="87"/>
      <c r="CP119" s="87"/>
      <c r="CQ119" s="87"/>
      <c r="CR119" s="87"/>
      <c r="CS119" s="87"/>
      <c r="CT119" s="87"/>
      <c r="CU119" s="87"/>
      <c r="CV119" s="87" t="s">
        <v>252</v>
      </c>
      <c r="CW119" s="87"/>
      <c r="CX119" s="87">
        <v>2</v>
      </c>
      <c r="CY119" s="87">
        <v>3</v>
      </c>
      <c r="CZ119" s="87">
        <v>0</v>
      </c>
      <c r="DA119" s="87">
        <v>0.007576</v>
      </c>
      <c r="DB119" s="87">
        <v>0.026217</v>
      </c>
      <c r="DC119" s="87">
        <v>1.063046</v>
      </c>
      <c r="DD119" s="87">
        <v>0.666666666666667</v>
      </c>
      <c r="DE119" s="87">
        <v>0.666666666666667</v>
      </c>
      <c r="DF119" s="87" t="s">
        <v>1036</v>
      </c>
      <c r="DG119" s="87">
        <v>861</v>
      </c>
      <c r="DH119" s="87">
        <v>948</v>
      </c>
      <c r="DI119" s="87">
        <v>9907</v>
      </c>
      <c r="DJ119" s="87">
        <v>18404</v>
      </c>
      <c r="DK119" s="87"/>
      <c r="DL119" s="87" t="s">
        <v>1109</v>
      </c>
      <c r="DM119" s="87" t="s">
        <v>943</v>
      </c>
      <c r="DN119" s="87"/>
      <c r="DO119" s="87"/>
      <c r="DP119" s="144">
        <v>39849.62940972222</v>
      </c>
      <c r="DQ119" s="87" t="s">
        <v>1286</v>
      </c>
      <c r="DR119" s="87" t="b">
        <v>0</v>
      </c>
      <c r="DS119" s="87" t="b">
        <v>0</v>
      </c>
      <c r="DT119" s="87" t="b">
        <v>1</v>
      </c>
      <c r="DU119" s="87" t="s">
        <v>914</v>
      </c>
      <c r="DV119" s="87">
        <v>26</v>
      </c>
      <c r="DW119" s="87" t="s">
        <v>1312</v>
      </c>
      <c r="DX119" s="87" t="b">
        <v>0</v>
      </c>
      <c r="DY119" s="87" t="s">
        <v>66</v>
      </c>
      <c r="DZ119" s="87">
        <v>1</v>
      </c>
      <c r="EA119" s="87"/>
      <c r="EB119" s="87"/>
      <c r="EC119" s="87"/>
      <c r="ED119" s="87"/>
      <c r="EE119" s="87"/>
      <c r="EF119" s="87"/>
      <c r="EG119" s="87"/>
      <c r="EH119" s="87"/>
      <c r="EI119" s="87"/>
      <c r="EJ119" s="87"/>
      <c r="EK119" s="87"/>
      <c r="EL119" s="87"/>
      <c r="EM119" s="87"/>
      <c r="EN119" s="87">
        <v>50</v>
      </c>
      <c r="EO119" s="87">
        <v>50</v>
      </c>
      <c r="EP119" s="87">
        <v>2</v>
      </c>
      <c r="EQ119" s="87">
        <v>1</v>
      </c>
      <c r="ER119" s="87">
        <v>6</v>
      </c>
      <c r="ES119" s="87">
        <v>6</v>
      </c>
    </row>
    <row r="120" spans="1:149" ht="15">
      <c r="A120" s="87" t="s">
        <v>759</v>
      </c>
      <c r="B120" s="87" t="s">
        <v>761</v>
      </c>
      <c r="C120" s="87" t="s">
        <v>252</v>
      </c>
      <c r="D120" s="87" t="s">
        <v>250</v>
      </c>
      <c r="E120" s="87" t="s">
        <v>66</v>
      </c>
      <c r="F120" s="87" t="s">
        <v>311</v>
      </c>
      <c r="G120" s="144">
        <v>43507.67023148148</v>
      </c>
      <c r="H120" s="87" t="s">
        <v>351</v>
      </c>
      <c r="I120" s="87"/>
      <c r="J120" s="87"/>
      <c r="K120" s="87"/>
      <c r="L120" s="87"/>
      <c r="M120" s="87" t="s">
        <v>572</v>
      </c>
      <c r="N120" s="144">
        <v>43507.67023148148</v>
      </c>
      <c r="O120" s="87" t="s">
        <v>625</v>
      </c>
      <c r="P120" s="87"/>
      <c r="Q120" s="87"/>
      <c r="R120" s="87" t="s">
        <v>759</v>
      </c>
      <c r="S120" s="87" t="s">
        <v>761</v>
      </c>
      <c r="T120" s="87" t="b">
        <v>0</v>
      </c>
      <c r="U120" s="87">
        <v>2</v>
      </c>
      <c r="V120" s="87" t="s">
        <v>883</v>
      </c>
      <c r="W120" s="87" t="b">
        <v>0</v>
      </c>
      <c r="X120" s="87" t="s">
        <v>914</v>
      </c>
      <c r="Y120" s="87"/>
      <c r="Z120" s="87"/>
      <c r="AA120" s="87" t="b">
        <v>0</v>
      </c>
      <c r="AB120" s="87">
        <v>0</v>
      </c>
      <c r="AC120" s="87"/>
      <c r="AD120" s="87" t="s">
        <v>929</v>
      </c>
      <c r="AE120" s="87" t="b">
        <v>0</v>
      </c>
      <c r="AF120" s="87" t="s">
        <v>761</v>
      </c>
      <c r="AG120" s="87" t="s">
        <v>196</v>
      </c>
      <c r="AH120" s="87">
        <v>0</v>
      </c>
      <c r="AI120" s="87">
        <v>0</v>
      </c>
      <c r="AJ120" s="87"/>
      <c r="AK120" s="87"/>
      <c r="AL120" s="87"/>
      <c r="AM120" s="87"/>
      <c r="AN120" s="87"/>
      <c r="AO120" s="87"/>
      <c r="AP120" s="87"/>
      <c r="AQ120" s="87"/>
      <c r="AR120" s="87">
        <v>4</v>
      </c>
      <c r="AS120" s="87">
        <v>1</v>
      </c>
      <c r="AT120" s="87">
        <v>1</v>
      </c>
      <c r="AU120" s="87"/>
      <c r="AV120" s="87"/>
      <c r="AW120" s="87"/>
      <c r="AX120" s="87"/>
      <c r="AY120" s="87"/>
      <c r="AZ120" s="87"/>
      <c r="BA120" s="87"/>
      <c r="BB120" s="87"/>
      <c r="BC120" s="87"/>
      <c r="BD120" s="87" t="s">
        <v>252</v>
      </c>
      <c r="BE120" s="87"/>
      <c r="BF120" s="87">
        <v>2</v>
      </c>
      <c r="BG120" s="87">
        <v>3</v>
      </c>
      <c r="BH120" s="87">
        <v>0</v>
      </c>
      <c r="BI120" s="87">
        <v>0.007576</v>
      </c>
      <c r="BJ120" s="87">
        <v>0.026217</v>
      </c>
      <c r="BK120" s="87">
        <v>1.063046</v>
      </c>
      <c r="BL120" s="87">
        <v>0.666666666666667</v>
      </c>
      <c r="BM120" s="87">
        <v>0.666666666666667</v>
      </c>
      <c r="BN120" s="87" t="s">
        <v>1036</v>
      </c>
      <c r="BO120" s="87">
        <v>861</v>
      </c>
      <c r="BP120" s="87">
        <v>948</v>
      </c>
      <c r="BQ120" s="87">
        <v>9907</v>
      </c>
      <c r="BR120" s="87">
        <v>18404</v>
      </c>
      <c r="BS120" s="87"/>
      <c r="BT120" s="87" t="s">
        <v>1109</v>
      </c>
      <c r="BU120" s="87" t="s">
        <v>943</v>
      </c>
      <c r="BV120" s="87"/>
      <c r="BW120" s="87"/>
      <c r="BX120" s="144">
        <v>39849.62940972222</v>
      </c>
      <c r="BY120" s="87" t="s">
        <v>1286</v>
      </c>
      <c r="BZ120" s="87" t="b">
        <v>0</v>
      </c>
      <c r="CA120" s="87" t="b">
        <v>0</v>
      </c>
      <c r="CB120" s="87" t="b">
        <v>1</v>
      </c>
      <c r="CC120" s="87" t="s">
        <v>914</v>
      </c>
      <c r="CD120" s="87">
        <v>26</v>
      </c>
      <c r="CE120" s="87" t="s">
        <v>1312</v>
      </c>
      <c r="CF120" s="87" t="b">
        <v>0</v>
      </c>
      <c r="CG120" s="87" t="s">
        <v>66</v>
      </c>
      <c r="CH120" s="87">
        <v>1</v>
      </c>
      <c r="CI120" s="87"/>
      <c r="CJ120" s="87"/>
      <c r="CK120" s="87"/>
      <c r="CL120" s="87"/>
      <c r="CM120" s="87"/>
      <c r="CN120" s="87"/>
      <c r="CO120" s="87"/>
      <c r="CP120" s="87"/>
      <c r="CQ120" s="87"/>
      <c r="CR120" s="87"/>
      <c r="CS120" s="87"/>
      <c r="CT120" s="87"/>
      <c r="CU120" s="87"/>
      <c r="CV120" s="87" t="s">
        <v>250</v>
      </c>
      <c r="CW120" s="87"/>
      <c r="CX120" s="87">
        <v>19</v>
      </c>
      <c r="CY120" s="87">
        <v>32</v>
      </c>
      <c r="CZ120" s="87">
        <v>2826</v>
      </c>
      <c r="DA120" s="87">
        <v>0.012821</v>
      </c>
      <c r="DB120" s="87">
        <v>0.129145</v>
      </c>
      <c r="DC120" s="87">
        <v>13.522608</v>
      </c>
      <c r="DD120" s="87">
        <v>0.00634920634920635</v>
      </c>
      <c r="DE120" s="87">
        <v>0.361111111111111</v>
      </c>
      <c r="DF120" s="87" t="s">
        <v>1006</v>
      </c>
      <c r="DG120" s="87">
        <v>7670</v>
      </c>
      <c r="DH120" s="87">
        <v>11984</v>
      </c>
      <c r="DI120" s="87">
        <v>18497</v>
      </c>
      <c r="DJ120" s="87">
        <v>3074</v>
      </c>
      <c r="DK120" s="87"/>
      <c r="DL120" s="87" t="s">
        <v>1082</v>
      </c>
      <c r="DM120" s="87" t="s">
        <v>942</v>
      </c>
      <c r="DN120" s="87" t="s">
        <v>1207</v>
      </c>
      <c r="DO120" s="87"/>
      <c r="DP120" s="144">
        <v>40499.605729166666</v>
      </c>
      <c r="DQ120" s="87"/>
      <c r="DR120" s="87" t="b">
        <v>0</v>
      </c>
      <c r="DS120" s="87" t="b">
        <v>0</v>
      </c>
      <c r="DT120" s="87" t="b">
        <v>1</v>
      </c>
      <c r="DU120" s="87" t="s">
        <v>914</v>
      </c>
      <c r="DV120" s="87">
        <v>248</v>
      </c>
      <c r="DW120" s="87" t="s">
        <v>1312</v>
      </c>
      <c r="DX120" s="87" t="b">
        <v>0</v>
      </c>
      <c r="DY120" s="87" t="s">
        <v>66</v>
      </c>
      <c r="DZ120" s="87">
        <v>1</v>
      </c>
      <c r="EA120" s="87"/>
      <c r="EB120" s="87"/>
      <c r="EC120" s="87"/>
      <c r="ED120" s="87"/>
      <c r="EE120" s="87"/>
      <c r="EF120" s="87"/>
      <c r="EG120" s="87"/>
      <c r="EH120" s="87"/>
      <c r="EI120" s="87"/>
      <c r="EJ120" s="87"/>
      <c r="EK120" s="87"/>
      <c r="EL120" s="87"/>
      <c r="EM120" s="87"/>
      <c r="EN120" s="87">
        <v>50</v>
      </c>
      <c r="EO120" s="87">
        <v>50</v>
      </c>
      <c r="EP120" s="87">
        <v>5</v>
      </c>
      <c r="EQ120" s="87">
        <v>4</v>
      </c>
      <c r="ER120" s="87">
        <v>5.5</v>
      </c>
      <c r="ES120" s="87">
        <v>5.5</v>
      </c>
    </row>
    <row r="121" spans="1:149" ht="15">
      <c r="A121" s="87" t="s">
        <v>758</v>
      </c>
      <c r="B121" s="87" t="s">
        <v>756</v>
      </c>
      <c r="C121" s="87" t="s">
        <v>252</v>
      </c>
      <c r="D121" s="87" t="s">
        <v>250</v>
      </c>
      <c r="E121" s="87" t="s">
        <v>66</v>
      </c>
      <c r="F121" s="87" t="s">
        <v>310</v>
      </c>
      <c r="G121" s="144">
        <v>43507.639861111114</v>
      </c>
      <c r="H121" s="87" t="s">
        <v>350</v>
      </c>
      <c r="I121" s="87"/>
      <c r="J121" s="87"/>
      <c r="K121" s="87"/>
      <c r="L121" s="87"/>
      <c r="M121" s="87" t="s">
        <v>572</v>
      </c>
      <c r="N121" s="144">
        <v>43507.639861111114</v>
      </c>
      <c r="O121" s="87" t="s">
        <v>624</v>
      </c>
      <c r="P121" s="87"/>
      <c r="Q121" s="87"/>
      <c r="R121" s="87" t="s">
        <v>758</v>
      </c>
      <c r="S121" s="87" t="s">
        <v>756</v>
      </c>
      <c r="T121" s="87" t="b">
        <v>0</v>
      </c>
      <c r="U121" s="87">
        <v>0</v>
      </c>
      <c r="V121" s="87" t="s">
        <v>892</v>
      </c>
      <c r="W121" s="87" t="b">
        <v>0</v>
      </c>
      <c r="X121" s="87" t="s">
        <v>914</v>
      </c>
      <c r="Y121" s="87"/>
      <c r="Z121" s="87"/>
      <c r="AA121" s="87" t="b">
        <v>0</v>
      </c>
      <c r="AB121" s="87">
        <v>0</v>
      </c>
      <c r="AC121" s="87"/>
      <c r="AD121" s="87" t="s">
        <v>929</v>
      </c>
      <c r="AE121" s="87" t="b">
        <v>0</v>
      </c>
      <c r="AF121" s="87" t="s">
        <v>756</v>
      </c>
      <c r="AG121" s="87" t="s">
        <v>196</v>
      </c>
      <c r="AH121" s="87">
        <v>0</v>
      </c>
      <c r="AI121" s="87">
        <v>0</v>
      </c>
      <c r="AJ121" s="87"/>
      <c r="AK121" s="87"/>
      <c r="AL121" s="87"/>
      <c r="AM121" s="87"/>
      <c r="AN121" s="87"/>
      <c r="AO121" s="87"/>
      <c r="AP121" s="87"/>
      <c r="AQ121" s="87"/>
      <c r="AR121" s="87">
        <v>1</v>
      </c>
      <c r="AS121" s="87">
        <v>1</v>
      </c>
      <c r="AT121" s="87">
        <v>1</v>
      </c>
      <c r="AU121" s="87"/>
      <c r="AV121" s="87"/>
      <c r="AW121" s="87"/>
      <c r="AX121" s="87"/>
      <c r="AY121" s="87"/>
      <c r="AZ121" s="87"/>
      <c r="BA121" s="87"/>
      <c r="BB121" s="87"/>
      <c r="BC121" s="87"/>
      <c r="BD121" s="87" t="s">
        <v>252</v>
      </c>
      <c r="BE121" s="87"/>
      <c r="BF121" s="87">
        <v>2</v>
      </c>
      <c r="BG121" s="87">
        <v>3</v>
      </c>
      <c r="BH121" s="87">
        <v>0</v>
      </c>
      <c r="BI121" s="87">
        <v>0.007576</v>
      </c>
      <c r="BJ121" s="87">
        <v>0.026217</v>
      </c>
      <c r="BK121" s="87">
        <v>1.063046</v>
      </c>
      <c r="BL121" s="87">
        <v>0.666666666666667</v>
      </c>
      <c r="BM121" s="87">
        <v>0.666666666666667</v>
      </c>
      <c r="BN121" s="87" t="s">
        <v>1036</v>
      </c>
      <c r="BO121" s="87">
        <v>861</v>
      </c>
      <c r="BP121" s="87">
        <v>948</v>
      </c>
      <c r="BQ121" s="87">
        <v>9907</v>
      </c>
      <c r="BR121" s="87">
        <v>18404</v>
      </c>
      <c r="BS121" s="87"/>
      <c r="BT121" s="87" t="s">
        <v>1109</v>
      </c>
      <c r="BU121" s="87" t="s">
        <v>943</v>
      </c>
      <c r="BV121" s="87"/>
      <c r="BW121" s="87"/>
      <c r="BX121" s="144">
        <v>39849.62940972222</v>
      </c>
      <c r="BY121" s="87" t="s">
        <v>1286</v>
      </c>
      <c r="BZ121" s="87" t="b">
        <v>0</v>
      </c>
      <c r="CA121" s="87" t="b">
        <v>0</v>
      </c>
      <c r="CB121" s="87" t="b">
        <v>1</v>
      </c>
      <c r="CC121" s="87" t="s">
        <v>914</v>
      </c>
      <c r="CD121" s="87">
        <v>26</v>
      </c>
      <c r="CE121" s="87" t="s">
        <v>1312</v>
      </c>
      <c r="CF121" s="87" t="b">
        <v>0</v>
      </c>
      <c r="CG121" s="87" t="s">
        <v>66</v>
      </c>
      <c r="CH121" s="87">
        <v>1</v>
      </c>
      <c r="CI121" s="87"/>
      <c r="CJ121" s="87"/>
      <c r="CK121" s="87"/>
      <c r="CL121" s="87"/>
      <c r="CM121" s="87"/>
      <c r="CN121" s="87"/>
      <c r="CO121" s="87"/>
      <c r="CP121" s="87"/>
      <c r="CQ121" s="87"/>
      <c r="CR121" s="87"/>
      <c r="CS121" s="87"/>
      <c r="CT121" s="87"/>
      <c r="CU121" s="87"/>
      <c r="CV121" s="87" t="s">
        <v>250</v>
      </c>
      <c r="CW121" s="87"/>
      <c r="CX121" s="87">
        <v>19</v>
      </c>
      <c r="CY121" s="87">
        <v>32</v>
      </c>
      <c r="CZ121" s="87">
        <v>2826</v>
      </c>
      <c r="DA121" s="87">
        <v>0.012821</v>
      </c>
      <c r="DB121" s="87">
        <v>0.129145</v>
      </c>
      <c r="DC121" s="87">
        <v>13.522608</v>
      </c>
      <c r="DD121" s="87">
        <v>0.00634920634920635</v>
      </c>
      <c r="DE121" s="87">
        <v>0.361111111111111</v>
      </c>
      <c r="DF121" s="87" t="s">
        <v>1006</v>
      </c>
      <c r="DG121" s="87">
        <v>7670</v>
      </c>
      <c r="DH121" s="87">
        <v>11984</v>
      </c>
      <c r="DI121" s="87">
        <v>18497</v>
      </c>
      <c r="DJ121" s="87">
        <v>3074</v>
      </c>
      <c r="DK121" s="87"/>
      <c r="DL121" s="87" t="s">
        <v>1082</v>
      </c>
      <c r="DM121" s="87" t="s">
        <v>942</v>
      </c>
      <c r="DN121" s="87" t="s">
        <v>1207</v>
      </c>
      <c r="DO121" s="87"/>
      <c r="DP121" s="144">
        <v>40499.605729166666</v>
      </c>
      <c r="DQ121" s="87"/>
      <c r="DR121" s="87" t="b">
        <v>0</v>
      </c>
      <c r="DS121" s="87" t="b">
        <v>0</v>
      </c>
      <c r="DT121" s="87" t="b">
        <v>1</v>
      </c>
      <c r="DU121" s="87" t="s">
        <v>914</v>
      </c>
      <c r="DV121" s="87">
        <v>248</v>
      </c>
      <c r="DW121" s="87" t="s">
        <v>1312</v>
      </c>
      <c r="DX121" s="87" t="b">
        <v>0</v>
      </c>
      <c r="DY121" s="87" t="s">
        <v>66</v>
      </c>
      <c r="DZ121" s="87">
        <v>1</v>
      </c>
      <c r="EA121" s="87"/>
      <c r="EB121" s="87"/>
      <c r="EC121" s="87"/>
      <c r="ED121" s="87"/>
      <c r="EE121" s="87"/>
      <c r="EF121" s="87"/>
      <c r="EG121" s="87"/>
      <c r="EH121" s="87"/>
      <c r="EI121" s="87"/>
      <c r="EJ121" s="87"/>
      <c r="EK121" s="87"/>
      <c r="EL121" s="87"/>
      <c r="EM121" s="87"/>
      <c r="EN121" s="87">
        <v>50</v>
      </c>
      <c r="EO121" s="87">
        <v>50</v>
      </c>
      <c r="EP121" s="87">
        <v>5</v>
      </c>
      <c r="EQ121" s="87">
        <v>4</v>
      </c>
      <c r="ER121" s="87">
        <v>6.5</v>
      </c>
      <c r="ES121" s="87">
        <v>6.5</v>
      </c>
    </row>
    <row r="122" spans="1:149" ht="15">
      <c r="A122" s="87" t="s">
        <v>757</v>
      </c>
      <c r="B122" s="87" t="s">
        <v>760</v>
      </c>
      <c r="C122" s="87" t="s">
        <v>252</v>
      </c>
      <c r="D122" s="87" t="s">
        <v>250</v>
      </c>
      <c r="E122" s="87" t="s">
        <v>66</v>
      </c>
      <c r="F122" s="87" t="s">
        <v>311</v>
      </c>
      <c r="G122" s="144">
        <v>43507.59853009259</v>
      </c>
      <c r="H122" s="87" t="s">
        <v>349</v>
      </c>
      <c r="I122" s="87"/>
      <c r="J122" s="87"/>
      <c r="K122" s="87"/>
      <c r="L122" s="87"/>
      <c r="M122" s="87" t="s">
        <v>572</v>
      </c>
      <c r="N122" s="144">
        <v>43507.59853009259</v>
      </c>
      <c r="O122" s="87" t="s">
        <v>623</v>
      </c>
      <c r="P122" s="87"/>
      <c r="Q122" s="87"/>
      <c r="R122" s="87" t="s">
        <v>757</v>
      </c>
      <c r="S122" s="87" t="s">
        <v>760</v>
      </c>
      <c r="T122" s="87" t="b">
        <v>0</v>
      </c>
      <c r="U122" s="87">
        <v>2</v>
      </c>
      <c r="V122" s="87" t="s">
        <v>883</v>
      </c>
      <c r="W122" s="87" t="b">
        <v>0</v>
      </c>
      <c r="X122" s="87" t="s">
        <v>914</v>
      </c>
      <c r="Y122" s="87"/>
      <c r="Z122" s="87"/>
      <c r="AA122" s="87" t="b">
        <v>0</v>
      </c>
      <c r="AB122" s="87">
        <v>0</v>
      </c>
      <c r="AC122" s="87"/>
      <c r="AD122" s="87" t="s">
        <v>929</v>
      </c>
      <c r="AE122" s="87" t="b">
        <v>0</v>
      </c>
      <c r="AF122" s="87" t="s">
        <v>760</v>
      </c>
      <c r="AG122" s="87" t="s">
        <v>196</v>
      </c>
      <c r="AH122" s="87">
        <v>0</v>
      </c>
      <c r="AI122" s="87">
        <v>0</v>
      </c>
      <c r="AJ122" s="87"/>
      <c r="AK122" s="87"/>
      <c r="AL122" s="87"/>
      <c r="AM122" s="87"/>
      <c r="AN122" s="87"/>
      <c r="AO122" s="87"/>
      <c r="AP122" s="87"/>
      <c r="AQ122" s="87"/>
      <c r="AR122" s="87">
        <v>4</v>
      </c>
      <c r="AS122" s="87">
        <v>1</v>
      </c>
      <c r="AT122" s="87">
        <v>1</v>
      </c>
      <c r="AU122" s="87"/>
      <c r="AV122" s="87"/>
      <c r="AW122" s="87"/>
      <c r="AX122" s="87"/>
      <c r="AY122" s="87"/>
      <c r="AZ122" s="87"/>
      <c r="BA122" s="87"/>
      <c r="BB122" s="87"/>
      <c r="BC122" s="87"/>
      <c r="BD122" s="87" t="s">
        <v>252</v>
      </c>
      <c r="BE122" s="87"/>
      <c r="BF122" s="87">
        <v>2</v>
      </c>
      <c r="BG122" s="87">
        <v>3</v>
      </c>
      <c r="BH122" s="87">
        <v>0</v>
      </c>
      <c r="BI122" s="87">
        <v>0.007576</v>
      </c>
      <c r="BJ122" s="87">
        <v>0.026217</v>
      </c>
      <c r="BK122" s="87">
        <v>1.063046</v>
      </c>
      <c r="BL122" s="87">
        <v>0.666666666666667</v>
      </c>
      <c r="BM122" s="87">
        <v>0.666666666666667</v>
      </c>
      <c r="BN122" s="87" t="s">
        <v>1036</v>
      </c>
      <c r="BO122" s="87">
        <v>861</v>
      </c>
      <c r="BP122" s="87">
        <v>948</v>
      </c>
      <c r="BQ122" s="87">
        <v>9907</v>
      </c>
      <c r="BR122" s="87">
        <v>18404</v>
      </c>
      <c r="BS122" s="87"/>
      <c r="BT122" s="87" t="s">
        <v>1109</v>
      </c>
      <c r="BU122" s="87" t="s">
        <v>943</v>
      </c>
      <c r="BV122" s="87"/>
      <c r="BW122" s="87"/>
      <c r="BX122" s="144">
        <v>39849.62940972222</v>
      </c>
      <c r="BY122" s="87" t="s">
        <v>1286</v>
      </c>
      <c r="BZ122" s="87" t="b">
        <v>0</v>
      </c>
      <c r="CA122" s="87" t="b">
        <v>0</v>
      </c>
      <c r="CB122" s="87" t="b">
        <v>1</v>
      </c>
      <c r="CC122" s="87" t="s">
        <v>914</v>
      </c>
      <c r="CD122" s="87">
        <v>26</v>
      </c>
      <c r="CE122" s="87" t="s">
        <v>1312</v>
      </c>
      <c r="CF122" s="87" t="b">
        <v>0</v>
      </c>
      <c r="CG122" s="87" t="s">
        <v>66</v>
      </c>
      <c r="CH122" s="87">
        <v>1</v>
      </c>
      <c r="CI122" s="87"/>
      <c r="CJ122" s="87"/>
      <c r="CK122" s="87"/>
      <c r="CL122" s="87"/>
      <c r="CM122" s="87"/>
      <c r="CN122" s="87"/>
      <c r="CO122" s="87"/>
      <c r="CP122" s="87"/>
      <c r="CQ122" s="87"/>
      <c r="CR122" s="87"/>
      <c r="CS122" s="87"/>
      <c r="CT122" s="87"/>
      <c r="CU122" s="87"/>
      <c r="CV122" s="87" t="s">
        <v>250</v>
      </c>
      <c r="CW122" s="87"/>
      <c r="CX122" s="87">
        <v>19</v>
      </c>
      <c r="CY122" s="87">
        <v>32</v>
      </c>
      <c r="CZ122" s="87">
        <v>2826</v>
      </c>
      <c r="DA122" s="87">
        <v>0.012821</v>
      </c>
      <c r="DB122" s="87">
        <v>0.129145</v>
      </c>
      <c r="DC122" s="87">
        <v>13.522608</v>
      </c>
      <c r="DD122" s="87">
        <v>0.00634920634920635</v>
      </c>
      <c r="DE122" s="87">
        <v>0.361111111111111</v>
      </c>
      <c r="DF122" s="87" t="s">
        <v>1006</v>
      </c>
      <c r="DG122" s="87">
        <v>7670</v>
      </c>
      <c r="DH122" s="87">
        <v>11984</v>
      </c>
      <c r="DI122" s="87">
        <v>18497</v>
      </c>
      <c r="DJ122" s="87">
        <v>3074</v>
      </c>
      <c r="DK122" s="87"/>
      <c r="DL122" s="87" t="s">
        <v>1082</v>
      </c>
      <c r="DM122" s="87" t="s">
        <v>942</v>
      </c>
      <c r="DN122" s="87" t="s">
        <v>1207</v>
      </c>
      <c r="DO122" s="87"/>
      <c r="DP122" s="144">
        <v>40499.605729166666</v>
      </c>
      <c r="DQ122" s="87"/>
      <c r="DR122" s="87" t="b">
        <v>0</v>
      </c>
      <c r="DS122" s="87" t="b">
        <v>0</v>
      </c>
      <c r="DT122" s="87" t="b">
        <v>1</v>
      </c>
      <c r="DU122" s="87" t="s">
        <v>914</v>
      </c>
      <c r="DV122" s="87">
        <v>248</v>
      </c>
      <c r="DW122" s="87" t="s">
        <v>1312</v>
      </c>
      <c r="DX122" s="87" t="b">
        <v>0</v>
      </c>
      <c r="DY122" s="87" t="s">
        <v>66</v>
      </c>
      <c r="DZ122" s="87">
        <v>1</v>
      </c>
      <c r="EA122" s="87"/>
      <c r="EB122" s="87"/>
      <c r="EC122" s="87"/>
      <c r="ED122" s="87"/>
      <c r="EE122" s="87"/>
      <c r="EF122" s="87"/>
      <c r="EG122" s="87"/>
      <c r="EH122" s="87"/>
      <c r="EI122" s="87"/>
      <c r="EJ122" s="87"/>
      <c r="EK122" s="87"/>
      <c r="EL122" s="87"/>
      <c r="EM122" s="87"/>
      <c r="EN122" s="87">
        <v>50</v>
      </c>
      <c r="EO122" s="87">
        <v>50</v>
      </c>
      <c r="EP122" s="87">
        <v>3</v>
      </c>
      <c r="EQ122" s="87">
        <v>2</v>
      </c>
      <c r="ER122" s="87">
        <v>6</v>
      </c>
      <c r="ES122" s="87">
        <v>6</v>
      </c>
    </row>
    <row r="123" spans="1:149" ht="15">
      <c r="A123" s="87" t="s">
        <v>759</v>
      </c>
      <c r="B123" s="87" t="s">
        <v>761</v>
      </c>
      <c r="C123" s="87" t="s">
        <v>252</v>
      </c>
      <c r="D123" s="87" t="s">
        <v>251</v>
      </c>
      <c r="E123" s="87" t="s">
        <v>66</v>
      </c>
      <c r="F123" s="87" t="s">
        <v>310</v>
      </c>
      <c r="G123" s="144">
        <v>43507.67023148148</v>
      </c>
      <c r="H123" s="87" t="s">
        <v>351</v>
      </c>
      <c r="I123" s="87"/>
      <c r="J123" s="87"/>
      <c r="K123" s="87"/>
      <c r="L123" s="87"/>
      <c r="M123" s="87" t="s">
        <v>572</v>
      </c>
      <c r="N123" s="144">
        <v>43507.67023148148</v>
      </c>
      <c r="O123" s="87" t="s">
        <v>625</v>
      </c>
      <c r="P123" s="87"/>
      <c r="Q123" s="87"/>
      <c r="R123" s="87" t="s">
        <v>759</v>
      </c>
      <c r="S123" s="87" t="s">
        <v>761</v>
      </c>
      <c r="T123" s="87" t="b">
        <v>0</v>
      </c>
      <c r="U123" s="87">
        <v>2</v>
      </c>
      <c r="V123" s="87" t="s">
        <v>883</v>
      </c>
      <c r="W123" s="87" t="b">
        <v>0</v>
      </c>
      <c r="X123" s="87" t="s">
        <v>914</v>
      </c>
      <c r="Y123" s="87"/>
      <c r="Z123" s="87"/>
      <c r="AA123" s="87" t="b">
        <v>0</v>
      </c>
      <c r="AB123" s="87">
        <v>0</v>
      </c>
      <c r="AC123" s="87"/>
      <c r="AD123" s="87" t="s">
        <v>929</v>
      </c>
      <c r="AE123" s="87" t="b">
        <v>0</v>
      </c>
      <c r="AF123" s="87" t="s">
        <v>761</v>
      </c>
      <c r="AG123" s="87" t="s">
        <v>196</v>
      </c>
      <c r="AH123" s="87">
        <v>0</v>
      </c>
      <c r="AI123" s="87">
        <v>0</v>
      </c>
      <c r="AJ123" s="87"/>
      <c r="AK123" s="87"/>
      <c r="AL123" s="87"/>
      <c r="AM123" s="87"/>
      <c r="AN123" s="87"/>
      <c r="AO123" s="87"/>
      <c r="AP123" s="87"/>
      <c r="AQ123" s="87"/>
      <c r="AR123" s="87">
        <v>4</v>
      </c>
      <c r="AS123" s="87">
        <v>1</v>
      </c>
      <c r="AT123" s="87">
        <v>1</v>
      </c>
      <c r="AU123" s="87"/>
      <c r="AV123" s="87"/>
      <c r="AW123" s="87"/>
      <c r="AX123" s="87"/>
      <c r="AY123" s="87"/>
      <c r="AZ123" s="87"/>
      <c r="BA123" s="87"/>
      <c r="BB123" s="87"/>
      <c r="BC123" s="87"/>
      <c r="BD123" s="87" t="s">
        <v>252</v>
      </c>
      <c r="BE123" s="87"/>
      <c r="BF123" s="87">
        <v>2</v>
      </c>
      <c r="BG123" s="87">
        <v>3</v>
      </c>
      <c r="BH123" s="87">
        <v>0</v>
      </c>
      <c r="BI123" s="87">
        <v>0.007576</v>
      </c>
      <c r="BJ123" s="87">
        <v>0.026217</v>
      </c>
      <c r="BK123" s="87">
        <v>1.063046</v>
      </c>
      <c r="BL123" s="87">
        <v>0.666666666666667</v>
      </c>
      <c r="BM123" s="87">
        <v>0.666666666666667</v>
      </c>
      <c r="BN123" s="87" t="s">
        <v>1036</v>
      </c>
      <c r="BO123" s="87">
        <v>861</v>
      </c>
      <c r="BP123" s="87">
        <v>948</v>
      </c>
      <c r="BQ123" s="87">
        <v>9907</v>
      </c>
      <c r="BR123" s="87">
        <v>18404</v>
      </c>
      <c r="BS123" s="87"/>
      <c r="BT123" s="87" t="s">
        <v>1109</v>
      </c>
      <c r="BU123" s="87" t="s">
        <v>943</v>
      </c>
      <c r="BV123" s="87"/>
      <c r="BW123" s="87"/>
      <c r="BX123" s="144">
        <v>39849.62940972222</v>
      </c>
      <c r="BY123" s="87" t="s">
        <v>1286</v>
      </c>
      <c r="BZ123" s="87" t="b">
        <v>0</v>
      </c>
      <c r="CA123" s="87" t="b">
        <v>0</v>
      </c>
      <c r="CB123" s="87" t="b">
        <v>1</v>
      </c>
      <c r="CC123" s="87" t="s">
        <v>914</v>
      </c>
      <c r="CD123" s="87">
        <v>26</v>
      </c>
      <c r="CE123" s="87" t="s">
        <v>1312</v>
      </c>
      <c r="CF123" s="87" t="b">
        <v>0</v>
      </c>
      <c r="CG123" s="87" t="s">
        <v>66</v>
      </c>
      <c r="CH123" s="87">
        <v>1</v>
      </c>
      <c r="CI123" s="87"/>
      <c r="CJ123" s="87"/>
      <c r="CK123" s="87"/>
      <c r="CL123" s="87"/>
      <c r="CM123" s="87"/>
      <c r="CN123" s="87"/>
      <c r="CO123" s="87"/>
      <c r="CP123" s="87"/>
      <c r="CQ123" s="87"/>
      <c r="CR123" s="87"/>
      <c r="CS123" s="87"/>
      <c r="CT123" s="87"/>
      <c r="CU123" s="87"/>
      <c r="CV123" s="87" t="s">
        <v>251</v>
      </c>
      <c r="CW123" s="87"/>
      <c r="CX123" s="87">
        <v>2</v>
      </c>
      <c r="CY123" s="87">
        <v>3</v>
      </c>
      <c r="CZ123" s="87">
        <v>0</v>
      </c>
      <c r="DA123" s="87">
        <v>0.007576</v>
      </c>
      <c r="DB123" s="87">
        <v>0.026217</v>
      </c>
      <c r="DC123" s="87">
        <v>1.063046</v>
      </c>
      <c r="DD123" s="87">
        <v>0.666666666666667</v>
      </c>
      <c r="DE123" s="87">
        <v>0.666666666666667</v>
      </c>
      <c r="DF123" s="87" t="s">
        <v>1034</v>
      </c>
      <c r="DG123" s="87">
        <v>295</v>
      </c>
      <c r="DH123" s="87">
        <v>14242</v>
      </c>
      <c r="DI123" s="87">
        <v>538</v>
      </c>
      <c r="DJ123" s="87">
        <v>185</v>
      </c>
      <c r="DK123" s="87"/>
      <c r="DL123" s="87" t="s">
        <v>1107</v>
      </c>
      <c r="DM123" s="87" t="s">
        <v>1170</v>
      </c>
      <c r="DN123" s="87" t="s">
        <v>1227</v>
      </c>
      <c r="DO123" s="87"/>
      <c r="DP123" s="144">
        <v>39848.671273148146</v>
      </c>
      <c r="DQ123" s="87" t="s">
        <v>1284</v>
      </c>
      <c r="DR123" s="87" t="b">
        <v>1</v>
      </c>
      <c r="DS123" s="87" t="b">
        <v>0</v>
      </c>
      <c r="DT123" s="87" t="b">
        <v>0</v>
      </c>
      <c r="DU123" s="87" t="s">
        <v>914</v>
      </c>
      <c r="DV123" s="87">
        <v>250</v>
      </c>
      <c r="DW123" s="87" t="s">
        <v>1312</v>
      </c>
      <c r="DX123" s="87" t="b">
        <v>0</v>
      </c>
      <c r="DY123" s="87" t="s">
        <v>66</v>
      </c>
      <c r="DZ123" s="87">
        <v>1</v>
      </c>
      <c r="EA123" s="87"/>
      <c r="EB123" s="87"/>
      <c r="EC123" s="87"/>
      <c r="ED123" s="87"/>
      <c r="EE123" s="87"/>
      <c r="EF123" s="87"/>
      <c r="EG123" s="87"/>
      <c r="EH123" s="87"/>
      <c r="EI123" s="87"/>
      <c r="EJ123" s="87"/>
      <c r="EK123" s="87"/>
      <c r="EL123" s="87"/>
      <c r="EM123" s="87"/>
      <c r="EN123" s="87">
        <v>50</v>
      </c>
      <c r="EO123" s="87">
        <v>50</v>
      </c>
      <c r="EP123" s="87">
        <v>5</v>
      </c>
      <c r="EQ123" s="87">
        <v>4</v>
      </c>
      <c r="ER123" s="87">
        <v>5.5</v>
      </c>
      <c r="ES123" s="87">
        <v>5.5</v>
      </c>
    </row>
    <row r="124" spans="1:149" ht="15">
      <c r="A124" s="87" t="s">
        <v>758</v>
      </c>
      <c r="B124" s="87" t="s">
        <v>756</v>
      </c>
      <c r="C124" s="87" t="s">
        <v>252</v>
      </c>
      <c r="D124" s="87" t="s">
        <v>251</v>
      </c>
      <c r="E124" s="87" t="s">
        <v>66</v>
      </c>
      <c r="F124" s="87" t="s">
        <v>311</v>
      </c>
      <c r="G124" s="144">
        <v>43507.639861111114</v>
      </c>
      <c r="H124" s="87" t="s">
        <v>350</v>
      </c>
      <c r="I124" s="87"/>
      <c r="J124" s="87"/>
      <c r="K124" s="87"/>
      <c r="L124" s="87"/>
      <c r="M124" s="87" t="s">
        <v>572</v>
      </c>
      <c r="N124" s="144">
        <v>43507.639861111114</v>
      </c>
      <c r="O124" s="87" t="s">
        <v>624</v>
      </c>
      <c r="P124" s="87"/>
      <c r="Q124" s="87"/>
      <c r="R124" s="87" t="s">
        <v>758</v>
      </c>
      <c r="S124" s="87" t="s">
        <v>756</v>
      </c>
      <c r="T124" s="87" t="b">
        <v>0</v>
      </c>
      <c r="U124" s="87">
        <v>0</v>
      </c>
      <c r="V124" s="87" t="s">
        <v>892</v>
      </c>
      <c r="W124" s="87" t="b">
        <v>0</v>
      </c>
      <c r="X124" s="87" t="s">
        <v>914</v>
      </c>
      <c r="Y124" s="87"/>
      <c r="Z124" s="87"/>
      <c r="AA124" s="87" t="b">
        <v>0</v>
      </c>
      <c r="AB124" s="87">
        <v>0</v>
      </c>
      <c r="AC124" s="87"/>
      <c r="AD124" s="87" t="s">
        <v>929</v>
      </c>
      <c r="AE124" s="87" t="b">
        <v>0</v>
      </c>
      <c r="AF124" s="87" t="s">
        <v>756</v>
      </c>
      <c r="AG124" s="87" t="s">
        <v>196</v>
      </c>
      <c r="AH124" s="87">
        <v>0</v>
      </c>
      <c r="AI124" s="87">
        <v>0</v>
      </c>
      <c r="AJ124" s="87"/>
      <c r="AK124" s="87"/>
      <c r="AL124" s="87"/>
      <c r="AM124" s="87"/>
      <c r="AN124" s="87"/>
      <c r="AO124" s="87"/>
      <c r="AP124" s="87"/>
      <c r="AQ124" s="87"/>
      <c r="AR124" s="87">
        <v>1</v>
      </c>
      <c r="AS124" s="87">
        <v>1</v>
      </c>
      <c r="AT124" s="87">
        <v>1</v>
      </c>
      <c r="AU124" s="87"/>
      <c r="AV124" s="87"/>
      <c r="AW124" s="87"/>
      <c r="AX124" s="87"/>
      <c r="AY124" s="87"/>
      <c r="AZ124" s="87"/>
      <c r="BA124" s="87"/>
      <c r="BB124" s="87"/>
      <c r="BC124" s="87"/>
      <c r="BD124" s="87" t="s">
        <v>252</v>
      </c>
      <c r="BE124" s="87"/>
      <c r="BF124" s="87">
        <v>2</v>
      </c>
      <c r="BG124" s="87">
        <v>3</v>
      </c>
      <c r="BH124" s="87">
        <v>0</v>
      </c>
      <c r="BI124" s="87">
        <v>0.007576</v>
      </c>
      <c r="BJ124" s="87">
        <v>0.026217</v>
      </c>
      <c r="BK124" s="87">
        <v>1.063046</v>
      </c>
      <c r="BL124" s="87">
        <v>0.666666666666667</v>
      </c>
      <c r="BM124" s="87">
        <v>0.666666666666667</v>
      </c>
      <c r="BN124" s="87" t="s">
        <v>1036</v>
      </c>
      <c r="BO124" s="87">
        <v>861</v>
      </c>
      <c r="BP124" s="87">
        <v>948</v>
      </c>
      <c r="BQ124" s="87">
        <v>9907</v>
      </c>
      <c r="BR124" s="87">
        <v>18404</v>
      </c>
      <c r="BS124" s="87"/>
      <c r="BT124" s="87" t="s">
        <v>1109</v>
      </c>
      <c r="BU124" s="87" t="s">
        <v>943</v>
      </c>
      <c r="BV124" s="87"/>
      <c r="BW124" s="87"/>
      <c r="BX124" s="144">
        <v>39849.62940972222</v>
      </c>
      <c r="BY124" s="87" t="s">
        <v>1286</v>
      </c>
      <c r="BZ124" s="87" t="b">
        <v>0</v>
      </c>
      <c r="CA124" s="87" t="b">
        <v>0</v>
      </c>
      <c r="CB124" s="87" t="b">
        <v>1</v>
      </c>
      <c r="CC124" s="87" t="s">
        <v>914</v>
      </c>
      <c r="CD124" s="87">
        <v>26</v>
      </c>
      <c r="CE124" s="87" t="s">
        <v>1312</v>
      </c>
      <c r="CF124" s="87" t="b">
        <v>0</v>
      </c>
      <c r="CG124" s="87" t="s">
        <v>66</v>
      </c>
      <c r="CH124" s="87">
        <v>1</v>
      </c>
      <c r="CI124" s="87"/>
      <c r="CJ124" s="87"/>
      <c r="CK124" s="87"/>
      <c r="CL124" s="87"/>
      <c r="CM124" s="87"/>
      <c r="CN124" s="87"/>
      <c r="CO124" s="87"/>
      <c r="CP124" s="87"/>
      <c r="CQ124" s="87"/>
      <c r="CR124" s="87"/>
      <c r="CS124" s="87"/>
      <c r="CT124" s="87"/>
      <c r="CU124" s="87"/>
      <c r="CV124" s="87" t="s">
        <v>251</v>
      </c>
      <c r="CW124" s="87"/>
      <c r="CX124" s="87">
        <v>2</v>
      </c>
      <c r="CY124" s="87">
        <v>3</v>
      </c>
      <c r="CZ124" s="87">
        <v>0</v>
      </c>
      <c r="DA124" s="87">
        <v>0.007576</v>
      </c>
      <c r="DB124" s="87">
        <v>0.026217</v>
      </c>
      <c r="DC124" s="87">
        <v>1.063046</v>
      </c>
      <c r="DD124" s="87">
        <v>0.666666666666667</v>
      </c>
      <c r="DE124" s="87">
        <v>0.666666666666667</v>
      </c>
      <c r="DF124" s="87" t="s">
        <v>1034</v>
      </c>
      <c r="DG124" s="87">
        <v>295</v>
      </c>
      <c r="DH124" s="87">
        <v>14242</v>
      </c>
      <c r="DI124" s="87">
        <v>538</v>
      </c>
      <c r="DJ124" s="87">
        <v>185</v>
      </c>
      <c r="DK124" s="87"/>
      <c r="DL124" s="87" t="s">
        <v>1107</v>
      </c>
      <c r="DM124" s="87" t="s">
        <v>1170</v>
      </c>
      <c r="DN124" s="87" t="s">
        <v>1227</v>
      </c>
      <c r="DO124" s="87"/>
      <c r="DP124" s="144">
        <v>39848.671273148146</v>
      </c>
      <c r="DQ124" s="87" t="s">
        <v>1284</v>
      </c>
      <c r="DR124" s="87" t="b">
        <v>1</v>
      </c>
      <c r="DS124" s="87" t="b">
        <v>0</v>
      </c>
      <c r="DT124" s="87" t="b">
        <v>0</v>
      </c>
      <c r="DU124" s="87" t="s">
        <v>914</v>
      </c>
      <c r="DV124" s="87">
        <v>250</v>
      </c>
      <c r="DW124" s="87" t="s">
        <v>1312</v>
      </c>
      <c r="DX124" s="87" t="b">
        <v>0</v>
      </c>
      <c r="DY124" s="87" t="s">
        <v>66</v>
      </c>
      <c r="DZ124" s="87">
        <v>1</v>
      </c>
      <c r="EA124" s="87"/>
      <c r="EB124" s="87"/>
      <c r="EC124" s="87"/>
      <c r="ED124" s="87"/>
      <c r="EE124" s="87"/>
      <c r="EF124" s="87"/>
      <c r="EG124" s="87"/>
      <c r="EH124" s="87"/>
      <c r="EI124" s="87"/>
      <c r="EJ124" s="87"/>
      <c r="EK124" s="87"/>
      <c r="EL124" s="87"/>
      <c r="EM124" s="87"/>
      <c r="EN124" s="87">
        <v>50</v>
      </c>
      <c r="EO124" s="87">
        <v>50</v>
      </c>
      <c r="EP124" s="87">
        <v>5</v>
      </c>
      <c r="EQ124" s="87">
        <v>4</v>
      </c>
      <c r="ER124" s="87">
        <v>6.5</v>
      </c>
      <c r="ES124" s="87">
        <v>6.5</v>
      </c>
    </row>
    <row r="125" spans="1:149" ht="15">
      <c r="A125" s="87" t="s">
        <v>757</v>
      </c>
      <c r="B125" s="87" t="s">
        <v>760</v>
      </c>
      <c r="C125" s="87" t="s">
        <v>252</v>
      </c>
      <c r="D125" s="87" t="s">
        <v>251</v>
      </c>
      <c r="E125" s="87" t="s">
        <v>66</v>
      </c>
      <c r="F125" s="87" t="s">
        <v>310</v>
      </c>
      <c r="G125" s="144">
        <v>43507.59853009259</v>
      </c>
      <c r="H125" s="87" t="s">
        <v>349</v>
      </c>
      <c r="I125" s="87"/>
      <c r="J125" s="87"/>
      <c r="K125" s="87"/>
      <c r="L125" s="87"/>
      <c r="M125" s="87" t="s">
        <v>572</v>
      </c>
      <c r="N125" s="144">
        <v>43507.59853009259</v>
      </c>
      <c r="O125" s="87" t="s">
        <v>623</v>
      </c>
      <c r="P125" s="87"/>
      <c r="Q125" s="87"/>
      <c r="R125" s="87" t="s">
        <v>757</v>
      </c>
      <c r="S125" s="87" t="s">
        <v>760</v>
      </c>
      <c r="T125" s="87" t="b">
        <v>0</v>
      </c>
      <c r="U125" s="87">
        <v>2</v>
      </c>
      <c r="V125" s="87" t="s">
        <v>883</v>
      </c>
      <c r="W125" s="87" t="b">
        <v>0</v>
      </c>
      <c r="X125" s="87" t="s">
        <v>914</v>
      </c>
      <c r="Y125" s="87"/>
      <c r="Z125" s="87"/>
      <c r="AA125" s="87" t="b">
        <v>0</v>
      </c>
      <c r="AB125" s="87">
        <v>0</v>
      </c>
      <c r="AC125" s="87"/>
      <c r="AD125" s="87" t="s">
        <v>929</v>
      </c>
      <c r="AE125" s="87" t="b">
        <v>0</v>
      </c>
      <c r="AF125" s="87" t="s">
        <v>760</v>
      </c>
      <c r="AG125" s="87" t="s">
        <v>196</v>
      </c>
      <c r="AH125" s="87">
        <v>0</v>
      </c>
      <c r="AI125" s="87">
        <v>0</v>
      </c>
      <c r="AJ125" s="87"/>
      <c r="AK125" s="87"/>
      <c r="AL125" s="87"/>
      <c r="AM125" s="87"/>
      <c r="AN125" s="87"/>
      <c r="AO125" s="87"/>
      <c r="AP125" s="87"/>
      <c r="AQ125" s="87"/>
      <c r="AR125" s="87">
        <v>4</v>
      </c>
      <c r="AS125" s="87">
        <v>1</v>
      </c>
      <c r="AT125" s="87">
        <v>1</v>
      </c>
      <c r="AU125" s="87"/>
      <c r="AV125" s="87"/>
      <c r="AW125" s="87"/>
      <c r="AX125" s="87"/>
      <c r="AY125" s="87"/>
      <c r="AZ125" s="87"/>
      <c r="BA125" s="87"/>
      <c r="BB125" s="87"/>
      <c r="BC125" s="87"/>
      <c r="BD125" s="87" t="s">
        <v>252</v>
      </c>
      <c r="BE125" s="87"/>
      <c r="BF125" s="87">
        <v>2</v>
      </c>
      <c r="BG125" s="87">
        <v>3</v>
      </c>
      <c r="BH125" s="87">
        <v>0</v>
      </c>
      <c r="BI125" s="87">
        <v>0.007576</v>
      </c>
      <c r="BJ125" s="87">
        <v>0.026217</v>
      </c>
      <c r="BK125" s="87">
        <v>1.063046</v>
      </c>
      <c r="BL125" s="87">
        <v>0.666666666666667</v>
      </c>
      <c r="BM125" s="87">
        <v>0.666666666666667</v>
      </c>
      <c r="BN125" s="87" t="s">
        <v>1036</v>
      </c>
      <c r="BO125" s="87">
        <v>861</v>
      </c>
      <c r="BP125" s="87">
        <v>948</v>
      </c>
      <c r="BQ125" s="87">
        <v>9907</v>
      </c>
      <c r="BR125" s="87">
        <v>18404</v>
      </c>
      <c r="BS125" s="87"/>
      <c r="BT125" s="87" t="s">
        <v>1109</v>
      </c>
      <c r="BU125" s="87" t="s">
        <v>943</v>
      </c>
      <c r="BV125" s="87"/>
      <c r="BW125" s="87"/>
      <c r="BX125" s="144">
        <v>39849.62940972222</v>
      </c>
      <c r="BY125" s="87" t="s">
        <v>1286</v>
      </c>
      <c r="BZ125" s="87" t="b">
        <v>0</v>
      </c>
      <c r="CA125" s="87" t="b">
        <v>0</v>
      </c>
      <c r="CB125" s="87" t="b">
        <v>1</v>
      </c>
      <c r="CC125" s="87" t="s">
        <v>914</v>
      </c>
      <c r="CD125" s="87">
        <v>26</v>
      </c>
      <c r="CE125" s="87" t="s">
        <v>1312</v>
      </c>
      <c r="CF125" s="87" t="b">
        <v>0</v>
      </c>
      <c r="CG125" s="87" t="s">
        <v>66</v>
      </c>
      <c r="CH125" s="87">
        <v>1</v>
      </c>
      <c r="CI125" s="87"/>
      <c r="CJ125" s="87"/>
      <c r="CK125" s="87"/>
      <c r="CL125" s="87"/>
      <c r="CM125" s="87"/>
      <c r="CN125" s="87"/>
      <c r="CO125" s="87"/>
      <c r="CP125" s="87"/>
      <c r="CQ125" s="87"/>
      <c r="CR125" s="87"/>
      <c r="CS125" s="87"/>
      <c r="CT125" s="87"/>
      <c r="CU125" s="87"/>
      <c r="CV125" s="87" t="s">
        <v>251</v>
      </c>
      <c r="CW125" s="87"/>
      <c r="CX125" s="87">
        <v>2</v>
      </c>
      <c r="CY125" s="87">
        <v>3</v>
      </c>
      <c r="CZ125" s="87">
        <v>0</v>
      </c>
      <c r="DA125" s="87">
        <v>0.007576</v>
      </c>
      <c r="DB125" s="87">
        <v>0.026217</v>
      </c>
      <c r="DC125" s="87">
        <v>1.063046</v>
      </c>
      <c r="DD125" s="87">
        <v>0.666666666666667</v>
      </c>
      <c r="DE125" s="87">
        <v>0.666666666666667</v>
      </c>
      <c r="DF125" s="87" t="s">
        <v>1034</v>
      </c>
      <c r="DG125" s="87">
        <v>295</v>
      </c>
      <c r="DH125" s="87">
        <v>14242</v>
      </c>
      <c r="DI125" s="87">
        <v>538</v>
      </c>
      <c r="DJ125" s="87">
        <v>185</v>
      </c>
      <c r="DK125" s="87"/>
      <c r="DL125" s="87" t="s">
        <v>1107</v>
      </c>
      <c r="DM125" s="87" t="s">
        <v>1170</v>
      </c>
      <c r="DN125" s="87" t="s">
        <v>1227</v>
      </c>
      <c r="DO125" s="87"/>
      <c r="DP125" s="144">
        <v>39848.671273148146</v>
      </c>
      <c r="DQ125" s="87" t="s">
        <v>1284</v>
      </c>
      <c r="DR125" s="87" t="b">
        <v>1</v>
      </c>
      <c r="DS125" s="87" t="b">
        <v>0</v>
      </c>
      <c r="DT125" s="87" t="b">
        <v>0</v>
      </c>
      <c r="DU125" s="87" t="s">
        <v>914</v>
      </c>
      <c r="DV125" s="87">
        <v>250</v>
      </c>
      <c r="DW125" s="87" t="s">
        <v>1312</v>
      </c>
      <c r="DX125" s="87" t="b">
        <v>0</v>
      </c>
      <c r="DY125" s="87" t="s">
        <v>66</v>
      </c>
      <c r="DZ125" s="87">
        <v>1</v>
      </c>
      <c r="EA125" s="87"/>
      <c r="EB125" s="87"/>
      <c r="EC125" s="87"/>
      <c r="ED125" s="87"/>
      <c r="EE125" s="87"/>
      <c r="EF125" s="87"/>
      <c r="EG125" s="87"/>
      <c r="EH125" s="87"/>
      <c r="EI125" s="87"/>
      <c r="EJ125" s="87"/>
      <c r="EK125" s="87"/>
      <c r="EL125" s="87"/>
      <c r="EM125" s="87"/>
      <c r="EN125" s="87">
        <v>50</v>
      </c>
      <c r="EO125" s="87">
        <v>50</v>
      </c>
      <c r="EP125" s="87">
        <v>3</v>
      </c>
      <c r="EQ125" s="87">
        <v>2</v>
      </c>
      <c r="ER125" s="87">
        <v>6</v>
      </c>
      <c r="ES125" s="87">
        <v>6</v>
      </c>
    </row>
    <row r="126" spans="1:149" ht="15">
      <c r="A126" s="87" t="s">
        <v>756</v>
      </c>
      <c r="B126" s="87" t="s">
        <v>757</v>
      </c>
      <c r="C126" s="87" t="s">
        <v>251</v>
      </c>
      <c r="D126" s="87" t="s">
        <v>252</v>
      </c>
      <c r="E126" s="87" t="s">
        <v>66</v>
      </c>
      <c r="F126" s="87" t="s">
        <v>311</v>
      </c>
      <c r="G126" s="144">
        <v>43507.620717592596</v>
      </c>
      <c r="H126" s="87" t="s">
        <v>348</v>
      </c>
      <c r="I126" s="87"/>
      <c r="J126" s="87"/>
      <c r="K126" s="87"/>
      <c r="L126" s="87"/>
      <c r="M126" s="87" t="s">
        <v>571</v>
      </c>
      <c r="N126" s="144">
        <v>43507.620717592596</v>
      </c>
      <c r="O126" s="87" t="s">
        <v>622</v>
      </c>
      <c r="P126" s="87"/>
      <c r="Q126" s="87"/>
      <c r="R126" s="87" t="s">
        <v>756</v>
      </c>
      <c r="S126" s="87" t="s">
        <v>757</v>
      </c>
      <c r="T126" s="87" t="b">
        <v>0</v>
      </c>
      <c r="U126" s="87">
        <v>2</v>
      </c>
      <c r="V126" s="87" t="s">
        <v>891</v>
      </c>
      <c r="W126" s="87" t="b">
        <v>0</v>
      </c>
      <c r="X126" s="87" t="s">
        <v>914</v>
      </c>
      <c r="Y126" s="87"/>
      <c r="Z126" s="87"/>
      <c r="AA126" s="87" t="b">
        <v>0</v>
      </c>
      <c r="AB126" s="87">
        <v>0</v>
      </c>
      <c r="AC126" s="87"/>
      <c r="AD126" s="87" t="s">
        <v>930</v>
      </c>
      <c r="AE126" s="87" t="b">
        <v>0</v>
      </c>
      <c r="AF126" s="87" t="s">
        <v>757</v>
      </c>
      <c r="AG126" s="87" t="s">
        <v>196</v>
      </c>
      <c r="AH126" s="87">
        <v>0</v>
      </c>
      <c r="AI126" s="87">
        <v>0</v>
      </c>
      <c r="AJ126" s="87"/>
      <c r="AK126" s="87"/>
      <c r="AL126" s="87"/>
      <c r="AM126" s="87"/>
      <c r="AN126" s="87"/>
      <c r="AO126" s="87"/>
      <c r="AP126" s="87"/>
      <c r="AQ126" s="87"/>
      <c r="AR126" s="87">
        <v>1</v>
      </c>
      <c r="AS126" s="87">
        <v>1</v>
      </c>
      <c r="AT126" s="87">
        <v>1</v>
      </c>
      <c r="AU126" s="87"/>
      <c r="AV126" s="87"/>
      <c r="AW126" s="87"/>
      <c r="AX126" s="87"/>
      <c r="AY126" s="87"/>
      <c r="AZ126" s="87"/>
      <c r="BA126" s="87"/>
      <c r="BB126" s="87"/>
      <c r="BC126" s="87"/>
      <c r="BD126" s="87" t="s">
        <v>251</v>
      </c>
      <c r="BE126" s="87"/>
      <c r="BF126" s="87">
        <v>2</v>
      </c>
      <c r="BG126" s="87">
        <v>3</v>
      </c>
      <c r="BH126" s="87">
        <v>0</v>
      </c>
      <c r="BI126" s="87">
        <v>0.007576</v>
      </c>
      <c r="BJ126" s="87">
        <v>0.026217</v>
      </c>
      <c r="BK126" s="87">
        <v>1.063046</v>
      </c>
      <c r="BL126" s="87">
        <v>0.666666666666667</v>
      </c>
      <c r="BM126" s="87">
        <v>0.666666666666667</v>
      </c>
      <c r="BN126" s="87" t="s">
        <v>1034</v>
      </c>
      <c r="BO126" s="87">
        <v>295</v>
      </c>
      <c r="BP126" s="87">
        <v>14242</v>
      </c>
      <c r="BQ126" s="87">
        <v>538</v>
      </c>
      <c r="BR126" s="87">
        <v>185</v>
      </c>
      <c r="BS126" s="87"/>
      <c r="BT126" s="87" t="s">
        <v>1107</v>
      </c>
      <c r="BU126" s="87" t="s">
        <v>1170</v>
      </c>
      <c r="BV126" s="87" t="s">
        <v>1227</v>
      </c>
      <c r="BW126" s="87"/>
      <c r="BX126" s="144">
        <v>39848.671273148146</v>
      </c>
      <c r="BY126" s="87" t="s">
        <v>1284</v>
      </c>
      <c r="BZ126" s="87" t="b">
        <v>1</v>
      </c>
      <c r="CA126" s="87" t="b">
        <v>0</v>
      </c>
      <c r="CB126" s="87" t="b">
        <v>0</v>
      </c>
      <c r="CC126" s="87" t="s">
        <v>914</v>
      </c>
      <c r="CD126" s="87">
        <v>250</v>
      </c>
      <c r="CE126" s="87" t="s">
        <v>1312</v>
      </c>
      <c r="CF126" s="87" t="b">
        <v>0</v>
      </c>
      <c r="CG126" s="87" t="s">
        <v>66</v>
      </c>
      <c r="CH126" s="87">
        <v>1</v>
      </c>
      <c r="CI126" s="87"/>
      <c r="CJ126" s="87"/>
      <c r="CK126" s="87"/>
      <c r="CL126" s="87"/>
      <c r="CM126" s="87"/>
      <c r="CN126" s="87"/>
      <c r="CO126" s="87"/>
      <c r="CP126" s="87"/>
      <c r="CQ126" s="87"/>
      <c r="CR126" s="87"/>
      <c r="CS126" s="87"/>
      <c r="CT126" s="87"/>
      <c r="CU126" s="87"/>
      <c r="CV126" s="87" t="s">
        <v>252</v>
      </c>
      <c r="CW126" s="87"/>
      <c r="CX126" s="87">
        <v>2</v>
      </c>
      <c r="CY126" s="87">
        <v>3</v>
      </c>
      <c r="CZ126" s="87">
        <v>0</v>
      </c>
      <c r="DA126" s="87">
        <v>0.007576</v>
      </c>
      <c r="DB126" s="87">
        <v>0.026217</v>
      </c>
      <c r="DC126" s="87">
        <v>1.063046</v>
      </c>
      <c r="DD126" s="87">
        <v>0.666666666666667</v>
      </c>
      <c r="DE126" s="87">
        <v>0.666666666666667</v>
      </c>
      <c r="DF126" s="87" t="s">
        <v>1036</v>
      </c>
      <c r="DG126" s="87">
        <v>861</v>
      </c>
      <c r="DH126" s="87">
        <v>948</v>
      </c>
      <c r="DI126" s="87">
        <v>9907</v>
      </c>
      <c r="DJ126" s="87">
        <v>18404</v>
      </c>
      <c r="DK126" s="87"/>
      <c r="DL126" s="87" t="s">
        <v>1109</v>
      </c>
      <c r="DM126" s="87" t="s">
        <v>943</v>
      </c>
      <c r="DN126" s="87"/>
      <c r="DO126" s="87"/>
      <c r="DP126" s="144">
        <v>39849.62940972222</v>
      </c>
      <c r="DQ126" s="87" t="s">
        <v>1286</v>
      </c>
      <c r="DR126" s="87" t="b">
        <v>0</v>
      </c>
      <c r="DS126" s="87" t="b">
        <v>0</v>
      </c>
      <c r="DT126" s="87" t="b">
        <v>1</v>
      </c>
      <c r="DU126" s="87" t="s">
        <v>914</v>
      </c>
      <c r="DV126" s="87">
        <v>26</v>
      </c>
      <c r="DW126" s="87" t="s">
        <v>1312</v>
      </c>
      <c r="DX126" s="87" t="b">
        <v>0</v>
      </c>
      <c r="DY126" s="87" t="s">
        <v>66</v>
      </c>
      <c r="DZ126" s="87">
        <v>1</v>
      </c>
      <c r="EA126" s="87"/>
      <c r="EB126" s="87"/>
      <c r="EC126" s="87"/>
      <c r="ED126" s="87"/>
      <c r="EE126" s="87"/>
      <c r="EF126" s="87"/>
      <c r="EG126" s="87"/>
      <c r="EH126" s="87"/>
      <c r="EI126" s="87"/>
      <c r="EJ126" s="87"/>
      <c r="EK126" s="87"/>
      <c r="EL126" s="87"/>
      <c r="EM126" s="87"/>
      <c r="EN126" s="87">
        <v>50</v>
      </c>
      <c r="EO126" s="87">
        <v>50</v>
      </c>
      <c r="EP126" s="87">
        <v>4</v>
      </c>
      <c r="EQ126" s="87">
        <v>3</v>
      </c>
      <c r="ER126" s="87">
        <v>6.5</v>
      </c>
      <c r="ES126" s="87">
        <v>6</v>
      </c>
    </row>
    <row r="127" spans="1:149" ht="15">
      <c r="A127" s="87" t="s">
        <v>759</v>
      </c>
      <c r="B127" s="87" t="s">
        <v>761</v>
      </c>
      <c r="C127" s="87" t="s">
        <v>252</v>
      </c>
      <c r="D127" s="87" t="s">
        <v>300</v>
      </c>
      <c r="E127" s="87" t="s">
        <v>65</v>
      </c>
      <c r="F127" s="87" t="s">
        <v>310</v>
      </c>
      <c r="G127" s="144">
        <v>43507.67023148148</v>
      </c>
      <c r="H127" s="87" t="s">
        <v>351</v>
      </c>
      <c r="I127" s="87"/>
      <c r="J127" s="87"/>
      <c r="K127" s="87"/>
      <c r="L127" s="87"/>
      <c r="M127" s="87" t="s">
        <v>572</v>
      </c>
      <c r="N127" s="144">
        <v>43507.67023148148</v>
      </c>
      <c r="O127" s="87" t="s">
        <v>625</v>
      </c>
      <c r="P127" s="87"/>
      <c r="Q127" s="87"/>
      <c r="R127" s="87" t="s">
        <v>759</v>
      </c>
      <c r="S127" s="87" t="s">
        <v>761</v>
      </c>
      <c r="T127" s="87" t="b">
        <v>0</v>
      </c>
      <c r="U127" s="87">
        <v>2</v>
      </c>
      <c r="V127" s="87" t="s">
        <v>883</v>
      </c>
      <c r="W127" s="87" t="b">
        <v>0</v>
      </c>
      <c r="X127" s="87" t="s">
        <v>914</v>
      </c>
      <c r="Y127" s="87"/>
      <c r="Z127" s="87"/>
      <c r="AA127" s="87" t="b">
        <v>0</v>
      </c>
      <c r="AB127" s="87">
        <v>0</v>
      </c>
      <c r="AC127" s="87"/>
      <c r="AD127" s="87" t="s">
        <v>929</v>
      </c>
      <c r="AE127" s="87" t="b">
        <v>0</v>
      </c>
      <c r="AF127" s="87" t="s">
        <v>761</v>
      </c>
      <c r="AG127" s="87" t="s">
        <v>196</v>
      </c>
      <c r="AH127" s="87">
        <v>0</v>
      </c>
      <c r="AI127" s="87">
        <v>0</v>
      </c>
      <c r="AJ127" s="87"/>
      <c r="AK127" s="87"/>
      <c r="AL127" s="87"/>
      <c r="AM127" s="87"/>
      <c r="AN127" s="87"/>
      <c r="AO127" s="87"/>
      <c r="AP127" s="87"/>
      <c r="AQ127" s="87"/>
      <c r="AR127" s="87">
        <v>9</v>
      </c>
      <c r="AS127" s="87">
        <v>1</v>
      </c>
      <c r="AT127" s="87">
        <v>1</v>
      </c>
      <c r="AU127" s="87"/>
      <c r="AV127" s="87"/>
      <c r="AW127" s="87"/>
      <c r="AX127" s="87"/>
      <c r="AY127" s="87"/>
      <c r="AZ127" s="87"/>
      <c r="BA127" s="87"/>
      <c r="BB127" s="87"/>
      <c r="BC127" s="87"/>
      <c r="BD127" s="87" t="s">
        <v>252</v>
      </c>
      <c r="BE127" s="87"/>
      <c r="BF127" s="87">
        <v>2</v>
      </c>
      <c r="BG127" s="87">
        <v>3</v>
      </c>
      <c r="BH127" s="87">
        <v>0</v>
      </c>
      <c r="BI127" s="87">
        <v>0.007576</v>
      </c>
      <c r="BJ127" s="87">
        <v>0.026217</v>
      </c>
      <c r="BK127" s="87">
        <v>1.063046</v>
      </c>
      <c r="BL127" s="87">
        <v>0.666666666666667</v>
      </c>
      <c r="BM127" s="87">
        <v>0.666666666666667</v>
      </c>
      <c r="BN127" s="87" t="s">
        <v>1036</v>
      </c>
      <c r="BO127" s="87">
        <v>861</v>
      </c>
      <c r="BP127" s="87">
        <v>948</v>
      </c>
      <c r="BQ127" s="87">
        <v>9907</v>
      </c>
      <c r="BR127" s="87">
        <v>18404</v>
      </c>
      <c r="BS127" s="87"/>
      <c r="BT127" s="87" t="s">
        <v>1109</v>
      </c>
      <c r="BU127" s="87" t="s">
        <v>943</v>
      </c>
      <c r="BV127" s="87"/>
      <c r="BW127" s="87"/>
      <c r="BX127" s="144">
        <v>39849.62940972222</v>
      </c>
      <c r="BY127" s="87" t="s">
        <v>1286</v>
      </c>
      <c r="BZ127" s="87" t="b">
        <v>0</v>
      </c>
      <c r="CA127" s="87" t="b">
        <v>0</v>
      </c>
      <c r="CB127" s="87" t="b">
        <v>1</v>
      </c>
      <c r="CC127" s="87" t="s">
        <v>914</v>
      </c>
      <c r="CD127" s="87">
        <v>26</v>
      </c>
      <c r="CE127" s="87" t="s">
        <v>1312</v>
      </c>
      <c r="CF127" s="87" t="b">
        <v>0</v>
      </c>
      <c r="CG127" s="87" t="s">
        <v>66</v>
      </c>
      <c r="CH127" s="87">
        <v>1</v>
      </c>
      <c r="CI127" s="87"/>
      <c r="CJ127" s="87"/>
      <c r="CK127" s="87"/>
      <c r="CL127" s="87"/>
      <c r="CM127" s="87"/>
      <c r="CN127" s="87"/>
      <c r="CO127" s="87"/>
      <c r="CP127" s="87"/>
      <c r="CQ127" s="87"/>
      <c r="CR127" s="87"/>
      <c r="CS127" s="87"/>
      <c r="CT127" s="87"/>
      <c r="CU127" s="87"/>
      <c r="CV127" s="87" t="s">
        <v>300</v>
      </c>
      <c r="CW127" s="87"/>
      <c r="CX127" s="87">
        <v>3</v>
      </c>
      <c r="CY127" s="87">
        <v>0</v>
      </c>
      <c r="CZ127" s="87">
        <v>0</v>
      </c>
      <c r="DA127" s="87">
        <v>0.007576</v>
      </c>
      <c r="DB127" s="87">
        <v>0.026217</v>
      </c>
      <c r="DC127" s="87">
        <v>1.063046</v>
      </c>
      <c r="DD127" s="87">
        <v>1</v>
      </c>
      <c r="DE127" s="87">
        <v>0</v>
      </c>
      <c r="DF127" s="87" t="s">
        <v>1035</v>
      </c>
      <c r="DG127" s="87">
        <v>1171</v>
      </c>
      <c r="DH127" s="87">
        <v>15814</v>
      </c>
      <c r="DI127" s="87">
        <v>16419</v>
      </c>
      <c r="DJ127" s="87">
        <v>23840</v>
      </c>
      <c r="DK127" s="87"/>
      <c r="DL127" s="87" t="s">
        <v>1108</v>
      </c>
      <c r="DM127" s="87" t="s">
        <v>1171</v>
      </c>
      <c r="DN127" s="87" t="s">
        <v>1228</v>
      </c>
      <c r="DO127" s="87"/>
      <c r="DP127" s="144">
        <v>41968.95148148148</v>
      </c>
      <c r="DQ127" s="87" t="s">
        <v>1285</v>
      </c>
      <c r="DR127" s="87" t="b">
        <v>0</v>
      </c>
      <c r="DS127" s="87" t="b">
        <v>0</v>
      </c>
      <c r="DT127" s="87" t="b">
        <v>1</v>
      </c>
      <c r="DU127" s="87" t="s">
        <v>914</v>
      </c>
      <c r="DV127" s="87">
        <v>217</v>
      </c>
      <c r="DW127" s="87" t="s">
        <v>1312</v>
      </c>
      <c r="DX127" s="87" t="b">
        <v>0</v>
      </c>
      <c r="DY127" s="87" t="s">
        <v>65</v>
      </c>
      <c r="DZ127" s="87">
        <v>1</v>
      </c>
      <c r="EA127" s="87"/>
      <c r="EB127" s="87"/>
      <c r="EC127" s="87"/>
      <c r="ED127" s="87"/>
      <c r="EE127" s="87"/>
      <c r="EF127" s="87"/>
      <c r="EG127" s="87"/>
      <c r="EH127" s="87"/>
      <c r="EI127" s="87"/>
      <c r="EJ127" s="87"/>
      <c r="EK127" s="87"/>
      <c r="EL127" s="87"/>
      <c r="EM127" s="87"/>
      <c r="EN127" s="87">
        <v>50</v>
      </c>
      <c r="EO127" s="87">
        <v>50</v>
      </c>
      <c r="EP127" s="87">
        <v>5</v>
      </c>
      <c r="EQ127" s="87">
        <v>4</v>
      </c>
      <c r="ER127" s="87">
        <v>5.5</v>
      </c>
      <c r="ES127" s="87">
        <v>5.5</v>
      </c>
    </row>
    <row r="128" spans="1:149" ht="15">
      <c r="A128" s="87" t="s">
        <v>758</v>
      </c>
      <c r="B128" s="87" t="s">
        <v>756</v>
      </c>
      <c r="C128" s="87" t="s">
        <v>252</v>
      </c>
      <c r="D128" s="87" t="s">
        <v>300</v>
      </c>
      <c r="E128" s="87" t="s">
        <v>65</v>
      </c>
      <c r="F128" s="87" t="s">
        <v>310</v>
      </c>
      <c r="G128" s="144">
        <v>43507.639861111114</v>
      </c>
      <c r="H128" s="87" t="s">
        <v>350</v>
      </c>
      <c r="I128" s="87"/>
      <c r="J128" s="87"/>
      <c r="K128" s="87"/>
      <c r="L128" s="87"/>
      <c r="M128" s="87" t="s">
        <v>572</v>
      </c>
      <c r="N128" s="144">
        <v>43507.639861111114</v>
      </c>
      <c r="O128" s="87" t="s">
        <v>624</v>
      </c>
      <c r="P128" s="87"/>
      <c r="Q128" s="87"/>
      <c r="R128" s="87" t="s">
        <v>758</v>
      </c>
      <c r="S128" s="87" t="s">
        <v>756</v>
      </c>
      <c r="T128" s="87" t="b">
        <v>0</v>
      </c>
      <c r="U128" s="87">
        <v>0</v>
      </c>
      <c r="V128" s="87" t="s">
        <v>892</v>
      </c>
      <c r="W128" s="87" t="b">
        <v>0</v>
      </c>
      <c r="X128" s="87" t="s">
        <v>914</v>
      </c>
      <c r="Y128" s="87"/>
      <c r="Z128" s="87"/>
      <c r="AA128" s="87" t="b">
        <v>0</v>
      </c>
      <c r="AB128" s="87">
        <v>0</v>
      </c>
      <c r="AC128" s="87"/>
      <c r="AD128" s="87" t="s">
        <v>929</v>
      </c>
      <c r="AE128" s="87" t="b">
        <v>0</v>
      </c>
      <c r="AF128" s="87" t="s">
        <v>756</v>
      </c>
      <c r="AG128" s="87" t="s">
        <v>196</v>
      </c>
      <c r="AH128" s="87">
        <v>0</v>
      </c>
      <c r="AI128" s="87">
        <v>0</v>
      </c>
      <c r="AJ128" s="87"/>
      <c r="AK128" s="87"/>
      <c r="AL128" s="87"/>
      <c r="AM128" s="87"/>
      <c r="AN128" s="87"/>
      <c r="AO128" s="87"/>
      <c r="AP128" s="87"/>
      <c r="AQ128" s="87"/>
      <c r="AR128" s="87">
        <v>9</v>
      </c>
      <c r="AS128" s="87">
        <v>1</v>
      </c>
      <c r="AT128" s="87">
        <v>1</v>
      </c>
      <c r="AU128" s="87"/>
      <c r="AV128" s="87"/>
      <c r="AW128" s="87"/>
      <c r="AX128" s="87"/>
      <c r="AY128" s="87"/>
      <c r="AZ128" s="87"/>
      <c r="BA128" s="87"/>
      <c r="BB128" s="87"/>
      <c r="BC128" s="87"/>
      <c r="BD128" s="87" t="s">
        <v>252</v>
      </c>
      <c r="BE128" s="87"/>
      <c r="BF128" s="87">
        <v>2</v>
      </c>
      <c r="BG128" s="87">
        <v>3</v>
      </c>
      <c r="BH128" s="87">
        <v>0</v>
      </c>
      <c r="BI128" s="87">
        <v>0.007576</v>
      </c>
      <c r="BJ128" s="87">
        <v>0.026217</v>
      </c>
      <c r="BK128" s="87">
        <v>1.063046</v>
      </c>
      <c r="BL128" s="87">
        <v>0.666666666666667</v>
      </c>
      <c r="BM128" s="87">
        <v>0.666666666666667</v>
      </c>
      <c r="BN128" s="87" t="s">
        <v>1036</v>
      </c>
      <c r="BO128" s="87">
        <v>861</v>
      </c>
      <c r="BP128" s="87">
        <v>948</v>
      </c>
      <c r="BQ128" s="87">
        <v>9907</v>
      </c>
      <c r="BR128" s="87">
        <v>18404</v>
      </c>
      <c r="BS128" s="87"/>
      <c r="BT128" s="87" t="s">
        <v>1109</v>
      </c>
      <c r="BU128" s="87" t="s">
        <v>943</v>
      </c>
      <c r="BV128" s="87"/>
      <c r="BW128" s="87"/>
      <c r="BX128" s="144">
        <v>39849.62940972222</v>
      </c>
      <c r="BY128" s="87" t="s">
        <v>1286</v>
      </c>
      <c r="BZ128" s="87" t="b">
        <v>0</v>
      </c>
      <c r="CA128" s="87" t="b">
        <v>0</v>
      </c>
      <c r="CB128" s="87" t="b">
        <v>1</v>
      </c>
      <c r="CC128" s="87" t="s">
        <v>914</v>
      </c>
      <c r="CD128" s="87">
        <v>26</v>
      </c>
      <c r="CE128" s="87" t="s">
        <v>1312</v>
      </c>
      <c r="CF128" s="87" t="b">
        <v>0</v>
      </c>
      <c r="CG128" s="87" t="s">
        <v>66</v>
      </c>
      <c r="CH128" s="87">
        <v>1</v>
      </c>
      <c r="CI128" s="87"/>
      <c r="CJ128" s="87"/>
      <c r="CK128" s="87"/>
      <c r="CL128" s="87"/>
      <c r="CM128" s="87"/>
      <c r="CN128" s="87"/>
      <c r="CO128" s="87"/>
      <c r="CP128" s="87"/>
      <c r="CQ128" s="87"/>
      <c r="CR128" s="87"/>
      <c r="CS128" s="87"/>
      <c r="CT128" s="87"/>
      <c r="CU128" s="87"/>
      <c r="CV128" s="87" t="s">
        <v>300</v>
      </c>
      <c r="CW128" s="87"/>
      <c r="CX128" s="87">
        <v>3</v>
      </c>
      <c r="CY128" s="87">
        <v>0</v>
      </c>
      <c r="CZ128" s="87">
        <v>0</v>
      </c>
      <c r="DA128" s="87">
        <v>0.007576</v>
      </c>
      <c r="DB128" s="87">
        <v>0.026217</v>
      </c>
      <c r="DC128" s="87">
        <v>1.063046</v>
      </c>
      <c r="DD128" s="87">
        <v>1</v>
      </c>
      <c r="DE128" s="87">
        <v>0</v>
      </c>
      <c r="DF128" s="87" t="s">
        <v>1035</v>
      </c>
      <c r="DG128" s="87">
        <v>1171</v>
      </c>
      <c r="DH128" s="87">
        <v>15814</v>
      </c>
      <c r="DI128" s="87">
        <v>16419</v>
      </c>
      <c r="DJ128" s="87">
        <v>23840</v>
      </c>
      <c r="DK128" s="87"/>
      <c r="DL128" s="87" t="s">
        <v>1108</v>
      </c>
      <c r="DM128" s="87" t="s">
        <v>1171</v>
      </c>
      <c r="DN128" s="87" t="s">
        <v>1228</v>
      </c>
      <c r="DO128" s="87"/>
      <c r="DP128" s="144">
        <v>41968.95148148148</v>
      </c>
      <c r="DQ128" s="87" t="s">
        <v>1285</v>
      </c>
      <c r="DR128" s="87" t="b">
        <v>0</v>
      </c>
      <c r="DS128" s="87" t="b">
        <v>0</v>
      </c>
      <c r="DT128" s="87" t="b">
        <v>1</v>
      </c>
      <c r="DU128" s="87" t="s">
        <v>914</v>
      </c>
      <c r="DV128" s="87">
        <v>217</v>
      </c>
      <c r="DW128" s="87" t="s">
        <v>1312</v>
      </c>
      <c r="DX128" s="87" t="b">
        <v>0</v>
      </c>
      <c r="DY128" s="87" t="s">
        <v>65</v>
      </c>
      <c r="DZ128" s="87">
        <v>1</v>
      </c>
      <c r="EA128" s="87"/>
      <c r="EB128" s="87"/>
      <c r="EC128" s="87"/>
      <c r="ED128" s="87"/>
      <c r="EE128" s="87"/>
      <c r="EF128" s="87"/>
      <c r="EG128" s="87"/>
      <c r="EH128" s="87"/>
      <c r="EI128" s="87"/>
      <c r="EJ128" s="87"/>
      <c r="EK128" s="87"/>
      <c r="EL128" s="87"/>
      <c r="EM128" s="87"/>
      <c r="EN128" s="87">
        <v>50</v>
      </c>
      <c r="EO128" s="87">
        <v>50</v>
      </c>
      <c r="EP128" s="87">
        <v>5</v>
      </c>
      <c r="EQ128" s="87">
        <v>4</v>
      </c>
      <c r="ER128" s="87">
        <v>6.5</v>
      </c>
      <c r="ES128" s="87">
        <v>6.5</v>
      </c>
    </row>
    <row r="129" spans="1:149" ht="15">
      <c r="A129" s="87" t="s">
        <v>757</v>
      </c>
      <c r="B129" s="87" t="s">
        <v>760</v>
      </c>
      <c r="C129" s="87" t="s">
        <v>252</v>
      </c>
      <c r="D129" s="87" t="s">
        <v>300</v>
      </c>
      <c r="E129" s="87" t="s">
        <v>65</v>
      </c>
      <c r="F129" s="87" t="s">
        <v>310</v>
      </c>
      <c r="G129" s="144">
        <v>43507.59853009259</v>
      </c>
      <c r="H129" s="87" t="s">
        <v>349</v>
      </c>
      <c r="I129" s="87"/>
      <c r="J129" s="87"/>
      <c r="K129" s="87"/>
      <c r="L129" s="87"/>
      <c r="M129" s="87" t="s">
        <v>572</v>
      </c>
      <c r="N129" s="144">
        <v>43507.59853009259</v>
      </c>
      <c r="O129" s="87" t="s">
        <v>623</v>
      </c>
      <c r="P129" s="87"/>
      <c r="Q129" s="87"/>
      <c r="R129" s="87" t="s">
        <v>757</v>
      </c>
      <c r="S129" s="87" t="s">
        <v>760</v>
      </c>
      <c r="T129" s="87" t="b">
        <v>0</v>
      </c>
      <c r="U129" s="87">
        <v>2</v>
      </c>
      <c r="V129" s="87" t="s">
        <v>883</v>
      </c>
      <c r="W129" s="87" t="b">
        <v>0</v>
      </c>
      <c r="X129" s="87" t="s">
        <v>914</v>
      </c>
      <c r="Y129" s="87"/>
      <c r="Z129" s="87"/>
      <c r="AA129" s="87" t="b">
        <v>0</v>
      </c>
      <c r="AB129" s="87">
        <v>0</v>
      </c>
      <c r="AC129" s="87"/>
      <c r="AD129" s="87" t="s">
        <v>929</v>
      </c>
      <c r="AE129" s="87" t="b">
        <v>0</v>
      </c>
      <c r="AF129" s="87" t="s">
        <v>760</v>
      </c>
      <c r="AG129" s="87" t="s">
        <v>196</v>
      </c>
      <c r="AH129" s="87">
        <v>0</v>
      </c>
      <c r="AI129" s="87">
        <v>0</v>
      </c>
      <c r="AJ129" s="87"/>
      <c r="AK129" s="87"/>
      <c r="AL129" s="87"/>
      <c r="AM129" s="87"/>
      <c r="AN129" s="87"/>
      <c r="AO129" s="87"/>
      <c r="AP129" s="87"/>
      <c r="AQ129" s="87"/>
      <c r="AR129" s="87">
        <v>9</v>
      </c>
      <c r="AS129" s="87">
        <v>1</v>
      </c>
      <c r="AT129" s="87">
        <v>1</v>
      </c>
      <c r="AU129" s="87"/>
      <c r="AV129" s="87"/>
      <c r="AW129" s="87"/>
      <c r="AX129" s="87"/>
      <c r="AY129" s="87"/>
      <c r="AZ129" s="87"/>
      <c r="BA129" s="87"/>
      <c r="BB129" s="87"/>
      <c r="BC129" s="87"/>
      <c r="BD129" s="87" t="s">
        <v>252</v>
      </c>
      <c r="BE129" s="87"/>
      <c r="BF129" s="87">
        <v>2</v>
      </c>
      <c r="BG129" s="87">
        <v>3</v>
      </c>
      <c r="BH129" s="87">
        <v>0</v>
      </c>
      <c r="BI129" s="87">
        <v>0.007576</v>
      </c>
      <c r="BJ129" s="87">
        <v>0.026217</v>
      </c>
      <c r="BK129" s="87">
        <v>1.063046</v>
      </c>
      <c r="BL129" s="87">
        <v>0.666666666666667</v>
      </c>
      <c r="BM129" s="87">
        <v>0.666666666666667</v>
      </c>
      <c r="BN129" s="87" t="s">
        <v>1036</v>
      </c>
      <c r="BO129" s="87">
        <v>861</v>
      </c>
      <c r="BP129" s="87">
        <v>948</v>
      </c>
      <c r="BQ129" s="87">
        <v>9907</v>
      </c>
      <c r="BR129" s="87">
        <v>18404</v>
      </c>
      <c r="BS129" s="87"/>
      <c r="BT129" s="87" t="s">
        <v>1109</v>
      </c>
      <c r="BU129" s="87" t="s">
        <v>943</v>
      </c>
      <c r="BV129" s="87"/>
      <c r="BW129" s="87"/>
      <c r="BX129" s="144">
        <v>39849.62940972222</v>
      </c>
      <c r="BY129" s="87" t="s">
        <v>1286</v>
      </c>
      <c r="BZ129" s="87" t="b">
        <v>0</v>
      </c>
      <c r="CA129" s="87" t="b">
        <v>0</v>
      </c>
      <c r="CB129" s="87" t="b">
        <v>1</v>
      </c>
      <c r="CC129" s="87" t="s">
        <v>914</v>
      </c>
      <c r="CD129" s="87">
        <v>26</v>
      </c>
      <c r="CE129" s="87" t="s">
        <v>1312</v>
      </c>
      <c r="CF129" s="87" t="b">
        <v>0</v>
      </c>
      <c r="CG129" s="87" t="s">
        <v>66</v>
      </c>
      <c r="CH129" s="87">
        <v>1</v>
      </c>
      <c r="CI129" s="87"/>
      <c r="CJ129" s="87"/>
      <c r="CK129" s="87"/>
      <c r="CL129" s="87"/>
      <c r="CM129" s="87"/>
      <c r="CN129" s="87"/>
      <c r="CO129" s="87"/>
      <c r="CP129" s="87"/>
      <c r="CQ129" s="87"/>
      <c r="CR129" s="87"/>
      <c r="CS129" s="87"/>
      <c r="CT129" s="87"/>
      <c r="CU129" s="87"/>
      <c r="CV129" s="87" t="s">
        <v>300</v>
      </c>
      <c r="CW129" s="87"/>
      <c r="CX129" s="87">
        <v>3</v>
      </c>
      <c r="CY129" s="87">
        <v>0</v>
      </c>
      <c r="CZ129" s="87">
        <v>0</v>
      </c>
      <c r="DA129" s="87">
        <v>0.007576</v>
      </c>
      <c r="DB129" s="87">
        <v>0.026217</v>
      </c>
      <c r="DC129" s="87">
        <v>1.063046</v>
      </c>
      <c r="DD129" s="87">
        <v>1</v>
      </c>
      <c r="DE129" s="87">
        <v>0</v>
      </c>
      <c r="DF129" s="87" t="s">
        <v>1035</v>
      </c>
      <c r="DG129" s="87">
        <v>1171</v>
      </c>
      <c r="DH129" s="87">
        <v>15814</v>
      </c>
      <c r="DI129" s="87">
        <v>16419</v>
      </c>
      <c r="DJ129" s="87">
        <v>23840</v>
      </c>
      <c r="DK129" s="87"/>
      <c r="DL129" s="87" t="s">
        <v>1108</v>
      </c>
      <c r="DM129" s="87" t="s">
        <v>1171</v>
      </c>
      <c r="DN129" s="87" t="s">
        <v>1228</v>
      </c>
      <c r="DO129" s="87"/>
      <c r="DP129" s="144">
        <v>41968.95148148148</v>
      </c>
      <c r="DQ129" s="87" t="s">
        <v>1285</v>
      </c>
      <c r="DR129" s="87" t="b">
        <v>0</v>
      </c>
      <c r="DS129" s="87" t="b">
        <v>0</v>
      </c>
      <c r="DT129" s="87" t="b">
        <v>1</v>
      </c>
      <c r="DU129" s="87" t="s">
        <v>914</v>
      </c>
      <c r="DV129" s="87">
        <v>217</v>
      </c>
      <c r="DW129" s="87" t="s">
        <v>1312</v>
      </c>
      <c r="DX129" s="87" t="b">
        <v>0</v>
      </c>
      <c r="DY129" s="87" t="s">
        <v>65</v>
      </c>
      <c r="DZ129" s="87">
        <v>1</v>
      </c>
      <c r="EA129" s="87"/>
      <c r="EB129" s="87"/>
      <c r="EC129" s="87"/>
      <c r="ED129" s="87"/>
      <c r="EE129" s="87"/>
      <c r="EF129" s="87"/>
      <c r="EG129" s="87"/>
      <c r="EH129" s="87"/>
      <c r="EI129" s="87"/>
      <c r="EJ129" s="87"/>
      <c r="EK129" s="87"/>
      <c r="EL129" s="87"/>
      <c r="EM129" s="87"/>
      <c r="EN129" s="87">
        <v>50</v>
      </c>
      <c r="EO129" s="87">
        <v>50</v>
      </c>
      <c r="EP129" s="87">
        <v>3</v>
      </c>
      <c r="EQ129" s="87">
        <v>2</v>
      </c>
      <c r="ER129" s="87">
        <v>6</v>
      </c>
      <c r="ES129" s="87">
        <v>6</v>
      </c>
    </row>
    <row r="130" spans="1:149" ht="15">
      <c r="A130" s="87" t="s">
        <v>761</v>
      </c>
      <c r="B130" s="87" t="s">
        <v>757</v>
      </c>
      <c r="C130" s="87" t="s">
        <v>250</v>
      </c>
      <c r="D130" s="87" t="s">
        <v>300</v>
      </c>
      <c r="E130" s="87" t="s">
        <v>65</v>
      </c>
      <c r="F130" s="87" t="s">
        <v>310</v>
      </c>
      <c r="G130" s="144">
        <v>43507.640555555554</v>
      </c>
      <c r="H130" s="87" t="s">
        <v>353</v>
      </c>
      <c r="I130" s="87"/>
      <c r="J130" s="87"/>
      <c r="K130" s="87"/>
      <c r="L130" s="87"/>
      <c r="M130" s="87" t="s">
        <v>570</v>
      </c>
      <c r="N130" s="144">
        <v>43507.640555555554</v>
      </c>
      <c r="O130" s="87" t="s">
        <v>627</v>
      </c>
      <c r="P130" s="87"/>
      <c r="Q130" s="87"/>
      <c r="R130" s="87" t="s">
        <v>761</v>
      </c>
      <c r="S130" s="87" t="s">
        <v>757</v>
      </c>
      <c r="T130" s="87" t="b">
        <v>0</v>
      </c>
      <c r="U130" s="87">
        <v>0</v>
      </c>
      <c r="V130" s="87" t="s">
        <v>891</v>
      </c>
      <c r="W130" s="87" t="b">
        <v>0</v>
      </c>
      <c r="X130" s="87" t="s">
        <v>914</v>
      </c>
      <c r="Y130" s="87"/>
      <c r="Z130" s="87"/>
      <c r="AA130" s="87" t="b">
        <v>0</v>
      </c>
      <c r="AB130" s="87">
        <v>0</v>
      </c>
      <c r="AC130" s="87"/>
      <c r="AD130" s="87" t="s">
        <v>928</v>
      </c>
      <c r="AE130" s="87" t="b">
        <v>0</v>
      </c>
      <c r="AF130" s="87" t="s">
        <v>757</v>
      </c>
      <c r="AG130" s="87" t="s">
        <v>196</v>
      </c>
      <c r="AH130" s="87">
        <v>0</v>
      </c>
      <c r="AI130" s="87">
        <v>0</v>
      </c>
      <c r="AJ130" s="87"/>
      <c r="AK130" s="87"/>
      <c r="AL130" s="87"/>
      <c r="AM130" s="87"/>
      <c r="AN130" s="87"/>
      <c r="AO130" s="87"/>
      <c r="AP130" s="87"/>
      <c r="AQ130" s="87"/>
      <c r="AR130" s="87">
        <v>4</v>
      </c>
      <c r="AS130" s="87">
        <v>1</v>
      </c>
      <c r="AT130" s="87">
        <v>1</v>
      </c>
      <c r="AU130" s="87"/>
      <c r="AV130" s="87"/>
      <c r="AW130" s="87"/>
      <c r="AX130" s="87"/>
      <c r="AY130" s="87"/>
      <c r="AZ130" s="87"/>
      <c r="BA130" s="87"/>
      <c r="BB130" s="87"/>
      <c r="BC130" s="87"/>
      <c r="BD130" s="87" t="s">
        <v>250</v>
      </c>
      <c r="BE130" s="87"/>
      <c r="BF130" s="87">
        <v>19</v>
      </c>
      <c r="BG130" s="87">
        <v>32</v>
      </c>
      <c r="BH130" s="87">
        <v>2826</v>
      </c>
      <c r="BI130" s="87">
        <v>0.012821</v>
      </c>
      <c r="BJ130" s="87">
        <v>0.129145</v>
      </c>
      <c r="BK130" s="87">
        <v>13.522608</v>
      </c>
      <c r="BL130" s="87">
        <v>0.00634920634920635</v>
      </c>
      <c r="BM130" s="87">
        <v>0.361111111111111</v>
      </c>
      <c r="BN130" s="87" t="s">
        <v>1006</v>
      </c>
      <c r="BO130" s="87">
        <v>7670</v>
      </c>
      <c r="BP130" s="87">
        <v>11984</v>
      </c>
      <c r="BQ130" s="87">
        <v>18497</v>
      </c>
      <c r="BR130" s="87">
        <v>3074</v>
      </c>
      <c r="BS130" s="87"/>
      <c r="BT130" s="87" t="s">
        <v>1082</v>
      </c>
      <c r="BU130" s="87" t="s">
        <v>942</v>
      </c>
      <c r="BV130" s="87" t="s">
        <v>1207</v>
      </c>
      <c r="BW130" s="87"/>
      <c r="BX130" s="144">
        <v>40499.605729166666</v>
      </c>
      <c r="BY130" s="87"/>
      <c r="BZ130" s="87" t="b">
        <v>0</v>
      </c>
      <c r="CA130" s="87" t="b">
        <v>0</v>
      </c>
      <c r="CB130" s="87" t="b">
        <v>1</v>
      </c>
      <c r="CC130" s="87" t="s">
        <v>914</v>
      </c>
      <c r="CD130" s="87">
        <v>248</v>
      </c>
      <c r="CE130" s="87" t="s">
        <v>1312</v>
      </c>
      <c r="CF130" s="87" t="b">
        <v>0</v>
      </c>
      <c r="CG130" s="87" t="s">
        <v>66</v>
      </c>
      <c r="CH130" s="87">
        <v>1</v>
      </c>
      <c r="CI130" s="87"/>
      <c r="CJ130" s="87"/>
      <c r="CK130" s="87"/>
      <c r="CL130" s="87"/>
      <c r="CM130" s="87"/>
      <c r="CN130" s="87"/>
      <c r="CO130" s="87"/>
      <c r="CP130" s="87"/>
      <c r="CQ130" s="87"/>
      <c r="CR130" s="87"/>
      <c r="CS130" s="87"/>
      <c r="CT130" s="87"/>
      <c r="CU130" s="87"/>
      <c r="CV130" s="87" t="s">
        <v>300</v>
      </c>
      <c r="CW130" s="87"/>
      <c r="CX130" s="87">
        <v>3</v>
      </c>
      <c r="CY130" s="87">
        <v>0</v>
      </c>
      <c r="CZ130" s="87">
        <v>0</v>
      </c>
      <c r="DA130" s="87">
        <v>0.007576</v>
      </c>
      <c r="DB130" s="87">
        <v>0.026217</v>
      </c>
      <c r="DC130" s="87">
        <v>1.063046</v>
      </c>
      <c r="DD130" s="87">
        <v>1</v>
      </c>
      <c r="DE130" s="87">
        <v>0</v>
      </c>
      <c r="DF130" s="87" t="s">
        <v>1035</v>
      </c>
      <c r="DG130" s="87">
        <v>1171</v>
      </c>
      <c r="DH130" s="87">
        <v>15814</v>
      </c>
      <c r="DI130" s="87">
        <v>16419</v>
      </c>
      <c r="DJ130" s="87">
        <v>23840</v>
      </c>
      <c r="DK130" s="87"/>
      <c r="DL130" s="87" t="s">
        <v>1108</v>
      </c>
      <c r="DM130" s="87" t="s">
        <v>1171</v>
      </c>
      <c r="DN130" s="87" t="s">
        <v>1228</v>
      </c>
      <c r="DO130" s="87"/>
      <c r="DP130" s="144">
        <v>41968.95148148148</v>
      </c>
      <c r="DQ130" s="87" t="s">
        <v>1285</v>
      </c>
      <c r="DR130" s="87" t="b">
        <v>0</v>
      </c>
      <c r="DS130" s="87" t="b">
        <v>0</v>
      </c>
      <c r="DT130" s="87" t="b">
        <v>1</v>
      </c>
      <c r="DU130" s="87" t="s">
        <v>914</v>
      </c>
      <c r="DV130" s="87">
        <v>217</v>
      </c>
      <c r="DW130" s="87" t="s">
        <v>1312</v>
      </c>
      <c r="DX130" s="87" t="b">
        <v>0</v>
      </c>
      <c r="DY130" s="87" t="s">
        <v>65</v>
      </c>
      <c r="DZ130" s="87">
        <v>1</v>
      </c>
      <c r="EA130" s="87"/>
      <c r="EB130" s="87"/>
      <c r="EC130" s="87"/>
      <c r="ED130" s="87"/>
      <c r="EE130" s="87"/>
      <c r="EF130" s="87"/>
      <c r="EG130" s="87"/>
      <c r="EH130" s="87"/>
      <c r="EI130" s="87"/>
      <c r="EJ130" s="87"/>
      <c r="EK130" s="87"/>
      <c r="EL130" s="87"/>
      <c r="EM130" s="87"/>
      <c r="EN130" s="87">
        <v>50</v>
      </c>
      <c r="EO130" s="87">
        <v>50</v>
      </c>
      <c r="EP130" s="87">
        <v>4</v>
      </c>
      <c r="EQ130" s="87">
        <v>3</v>
      </c>
      <c r="ER130" s="87">
        <v>5.5</v>
      </c>
      <c r="ES130" s="87">
        <v>6</v>
      </c>
    </row>
    <row r="131" spans="1:149" ht="15">
      <c r="A131" s="87" t="s">
        <v>760</v>
      </c>
      <c r="B131" s="87" t="s">
        <v>862</v>
      </c>
      <c r="C131" s="87" t="s">
        <v>250</v>
      </c>
      <c r="D131" s="87" t="s">
        <v>300</v>
      </c>
      <c r="E131" s="87" t="s">
        <v>65</v>
      </c>
      <c r="F131" s="87" t="s">
        <v>310</v>
      </c>
      <c r="G131" s="144">
        <v>43507.59479166667</v>
      </c>
      <c r="H131" s="87" t="s">
        <v>352</v>
      </c>
      <c r="I131" s="87"/>
      <c r="J131" s="87"/>
      <c r="K131" s="87"/>
      <c r="L131" s="87"/>
      <c r="M131" s="87" t="s">
        <v>570</v>
      </c>
      <c r="N131" s="144">
        <v>43507.59479166667</v>
      </c>
      <c r="O131" s="87" t="s">
        <v>626</v>
      </c>
      <c r="P131" s="87"/>
      <c r="Q131" s="87"/>
      <c r="R131" s="87" t="s">
        <v>760</v>
      </c>
      <c r="S131" s="87" t="s">
        <v>862</v>
      </c>
      <c r="T131" s="87" t="b">
        <v>0</v>
      </c>
      <c r="U131" s="87">
        <v>1</v>
      </c>
      <c r="V131" s="87" t="s">
        <v>891</v>
      </c>
      <c r="W131" s="87" t="b">
        <v>0</v>
      </c>
      <c r="X131" s="87" t="s">
        <v>914</v>
      </c>
      <c r="Y131" s="87"/>
      <c r="Z131" s="87"/>
      <c r="AA131" s="87" t="b">
        <v>0</v>
      </c>
      <c r="AB131" s="87">
        <v>0</v>
      </c>
      <c r="AC131" s="87"/>
      <c r="AD131" s="87" t="s">
        <v>935</v>
      </c>
      <c r="AE131" s="87" t="b">
        <v>0</v>
      </c>
      <c r="AF131" s="87" t="s">
        <v>862</v>
      </c>
      <c r="AG131" s="87" t="s">
        <v>196</v>
      </c>
      <c r="AH131" s="87">
        <v>0</v>
      </c>
      <c r="AI131" s="87">
        <v>0</v>
      </c>
      <c r="AJ131" s="87"/>
      <c r="AK131" s="87"/>
      <c r="AL131" s="87"/>
      <c r="AM131" s="87"/>
      <c r="AN131" s="87"/>
      <c r="AO131" s="87"/>
      <c r="AP131" s="87"/>
      <c r="AQ131" s="87"/>
      <c r="AR131" s="87">
        <v>4</v>
      </c>
      <c r="AS131" s="87">
        <v>1</v>
      </c>
      <c r="AT131" s="87">
        <v>1</v>
      </c>
      <c r="AU131" s="87"/>
      <c r="AV131" s="87"/>
      <c r="AW131" s="87"/>
      <c r="AX131" s="87"/>
      <c r="AY131" s="87"/>
      <c r="AZ131" s="87"/>
      <c r="BA131" s="87"/>
      <c r="BB131" s="87"/>
      <c r="BC131" s="87"/>
      <c r="BD131" s="87" t="s">
        <v>250</v>
      </c>
      <c r="BE131" s="87"/>
      <c r="BF131" s="87">
        <v>19</v>
      </c>
      <c r="BG131" s="87">
        <v>32</v>
      </c>
      <c r="BH131" s="87">
        <v>2826</v>
      </c>
      <c r="BI131" s="87">
        <v>0.012821</v>
      </c>
      <c r="BJ131" s="87">
        <v>0.129145</v>
      </c>
      <c r="BK131" s="87">
        <v>13.522608</v>
      </c>
      <c r="BL131" s="87">
        <v>0.00634920634920635</v>
      </c>
      <c r="BM131" s="87">
        <v>0.361111111111111</v>
      </c>
      <c r="BN131" s="87" t="s">
        <v>1006</v>
      </c>
      <c r="BO131" s="87">
        <v>7670</v>
      </c>
      <c r="BP131" s="87">
        <v>11984</v>
      </c>
      <c r="BQ131" s="87">
        <v>18497</v>
      </c>
      <c r="BR131" s="87">
        <v>3074</v>
      </c>
      <c r="BS131" s="87"/>
      <c r="BT131" s="87" t="s">
        <v>1082</v>
      </c>
      <c r="BU131" s="87" t="s">
        <v>942</v>
      </c>
      <c r="BV131" s="87" t="s">
        <v>1207</v>
      </c>
      <c r="BW131" s="87"/>
      <c r="BX131" s="144">
        <v>40499.605729166666</v>
      </c>
      <c r="BY131" s="87"/>
      <c r="BZ131" s="87" t="b">
        <v>0</v>
      </c>
      <c r="CA131" s="87" t="b">
        <v>0</v>
      </c>
      <c r="CB131" s="87" t="b">
        <v>1</v>
      </c>
      <c r="CC131" s="87" t="s">
        <v>914</v>
      </c>
      <c r="CD131" s="87">
        <v>248</v>
      </c>
      <c r="CE131" s="87" t="s">
        <v>1312</v>
      </c>
      <c r="CF131" s="87" t="b">
        <v>0</v>
      </c>
      <c r="CG131" s="87" t="s">
        <v>66</v>
      </c>
      <c r="CH131" s="87">
        <v>1</v>
      </c>
      <c r="CI131" s="87"/>
      <c r="CJ131" s="87"/>
      <c r="CK131" s="87"/>
      <c r="CL131" s="87"/>
      <c r="CM131" s="87"/>
      <c r="CN131" s="87"/>
      <c r="CO131" s="87"/>
      <c r="CP131" s="87"/>
      <c r="CQ131" s="87"/>
      <c r="CR131" s="87"/>
      <c r="CS131" s="87"/>
      <c r="CT131" s="87"/>
      <c r="CU131" s="87"/>
      <c r="CV131" s="87" t="s">
        <v>300</v>
      </c>
      <c r="CW131" s="87"/>
      <c r="CX131" s="87">
        <v>3</v>
      </c>
      <c r="CY131" s="87">
        <v>0</v>
      </c>
      <c r="CZ131" s="87">
        <v>0</v>
      </c>
      <c r="DA131" s="87">
        <v>0.007576</v>
      </c>
      <c r="DB131" s="87">
        <v>0.026217</v>
      </c>
      <c r="DC131" s="87">
        <v>1.063046</v>
      </c>
      <c r="DD131" s="87">
        <v>1</v>
      </c>
      <c r="DE131" s="87">
        <v>0</v>
      </c>
      <c r="DF131" s="87" t="s">
        <v>1035</v>
      </c>
      <c r="DG131" s="87">
        <v>1171</v>
      </c>
      <c r="DH131" s="87">
        <v>15814</v>
      </c>
      <c r="DI131" s="87">
        <v>16419</v>
      </c>
      <c r="DJ131" s="87">
        <v>23840</v>
      </c>
      <c r="DK131" s="87"/>
      <c r="DL131" s="87" t="s">
        <v>1108</v>
      </c>
      <c r="DM131" s="87" t="s">
        <v>1171</v>
      </c>
      <c r="DN131" s="87" t="s">
        <v>1228</v>
      </c>
      <c r="DO131" s="87"/>
      <c r="DP131" s="144">
        <v>41968.95148148148</v>
      </c>
      <c r="DQ131" s="87" t="s">
        <v>1285</v>
      </c>
      <c r="DR131" s="87" t="b">
        <v>0</v>
      </c>
      <c r="DS131" s="87" t="b">
        <v>0</v>
      </c>
      <c r="DT131" s="87" t="b">
        <v>1</v>
      </c>
      <c r="DU131" s="87" t="s">
        <v>914</v>
      </c>
      <c r="DV131" s="87">
        <v>217</v>
      </c>
      <c r="DW131" s="87" t="s">
        <v>1312</v>
      </c>
      <c r="DX131" s="87" t="b">
        <v>0</v>
      </c>
      <c r="DY131" s="87" t="s">
        <v>65</v>
      </c>
      <c r="DZ131" s="87">
        <v>1</v>
      </c>
      <c r="EA131" s="87"/>
      <c r="EB131" s="87"/>
      <c r="EC131" s="87"/>
      <c r="ED131" s="87"/>
      <c r="EE131" s="87"/>
      <c r="EF131" s="87"/>
      <c r="EG131" s="87"/>
      <c r="EH131" s="87"/>
      <c r="EI131" s="87"/>
      <c r="EJ131" s="87"/>
      <c r="EK131" s="87"/>
      <c r="EL131" s="87"/>
      <c r="EM131" s="87"/>
      <c r="EN131" s="87">
        <v>50</v>
      </c>
      <c r="EO131" s="87">
        <v>50</v>
      </c>
      <c r="EP131" s="87">
        <v>2</v>
      </c>
      <c r="EQ131" s="87">
        <v>1</v>
      </c>
      <c r="ER131" s="87">
        <v>6</v>
      </c>
      <c r="ES131" s="87">
        <v>6</v>
      </c>
    </row>
    <row r="132" spans="1:149" ht="15">
      <c r="A132" s="87" t="s">
        <v>756</v>
      </c>
      <c r="B132" s="87" t="s">
        <v>757</v>
      </c>
      <c r="C132" s="87" t="s">
        <v>251</v>
      </c>
      <c r="D132" s="87" t="s">
        <v>300</v>
      </c>
      <c r="E132" s="87" t="s">
        <v>65</v>
      </c>
      <c r="F132" s="87" t="s">
        <v>310</v>
      </c>
      <c r="G132" s="144">
        <v>43507.620717592596</v>
      </c>
      <c r="H132" s="87" t="s">
        <v>348</v>
      </c>
      <c r="I132" s="87"/>
      <c r="J132" s="87"/>
      <c r="K132" s="87"/>
      <c r="L132" s="87"/>
      <c r="M132" s="87" t="s">
        <v>571</v>
      </c>
      <c r="N132" s="144">
        <v>43507.620717592596</v>
      </c>
      <c r="O132" s="87" t="s">
        <v>622</v>
      </c>
      <c r="P132" s="87"/>
      <c r="Q132" s="87"/>
      <c r="R132" s="87" t="s">
        <v>756</v>
      </c>
      <c r="S132" s="87" t="s">
        <v>757</v>
      </c>
      <c r="T132" s="87" t="b">
        <v>0</v>
      </c>
      <c r="U132" s="87">
        <v>2</v>
      </c>
      <c r="V132" s="87" t="s">
        <v>891</v>
      </c>
      <c r="W132" s="87" t="b">
        <v>0</v>
      </c>
      <c r="X132" s="87" t="s">
        <v>914</v>
      </c>
      <c r="Y132" s="87"/>
      <c r="Z132" s="87"/>
      <c r="AA132" s="87" t="b">
        <v>0</v>
      </c>
      <c r="AB132" s="87">
        <v>0</v>
      </c>
      <c r="AC132" s="87"/>
      <c r="AD132" s="87" t="s">
        <v>930</v>
      </c>
      <c r="AE132" s="87" t="b">
        <v>0</v>
      </c>
      <c r="AF132" s="87" t="s">
        <v>757</v>
      </c>
      <c r="AG132" s="87" t="s">
        <v>196</v>
      </c>
      <c r="AH132" s="87">
        <v>0</v>
      </c>
      <c r="AI132" s="87">
        <v>0</v>
      </c>
      <c r="AJ132" s="87"/>
      <c r="AK132" s="87"/>
      <c r="AL132" s="87"/>
      <c r="AM132" s="87"/>
      <c r="AN132" s="87"/>
      <c r="AO132" s="87"/>
      <c r="AP132" s="87"/>
      <c r="AQ132" s="87"/>
      <c r="AR132" s="87">
        <v>1</v>
      </c>
      <c r="AS132" s="87">
        <v>1</v>
      </c>
      <c r="AT132" s="87">
        <v>1</v>
      </c>
      <c r="AU132" s="87"/>
      <c r="AV132" s="87"/>
      <c r="AW132" s="87"/>
      <c r="AX132" s="87"/>
      <c r="AY132" s="87"/>
      <c r="AZ132" s="87"/>
      <c r="BA132" s="87"/>
      <c r="BB132" s="87"/>
      <c r="BC132" s="87"/>
      <c r="BD132" s="87" t="s">
        <v>251</v>
      </c>
      <c r="BE132" s="87"/>
      <c r="BF132" s="87">
        <v>2</v>
      </c>
      <c r="BG132" s="87">
        <v>3</v>
      </c>
      <c r="BH132" s="87">
        <v>0</v>
      </c>
      <c r="BI132" s="87">
        <v>0.007576</v>
      </c>
      <c r="BJ132" s="87">
        <v>0.026217</v>
      </c>
      <c r="BK132" s="87">
        <v>1.063046</v>
      </c>
      <c r="BL132" s="87">
        <v>0.666666666666667</v>
      </c>
      <c r="BM132" s="87">
        <v>0.666666666666667</v>
      </c>
      <c r="BN132" s="87" t="s">
        <v>1034</v>
      </c>
      <c r="BO132" s="87">
        <v>295</v>
      </c>
      <c r="BP132" s="87">
        <v>14242</v>
      </c>
      <c r="BQ132" s="87">
        <v>538</v>
      </c>
      <c r="BR132" s="87">
        <v>185</v>
      </c>
      <c r="BS132" s="87"/>
      <c r="BT132" s="87" t="s">
        <v>1107</v>
      </c>
      <c r="BU132" s="87" t="s">
        <v>1170</v>
      </c>
      <c r="BV132" s="87" t="s">
        <v>1227</v>
      </c>
      <c r="BW132" s="87"/>
      <c r="BX132" s="144">
        <v>39848.671273148146</v>
      </c>
      <c r="BY132" s="87" t="s">
        <v>1284</v>
      </c>
      <c r="BZ132" s="87" t="b">
        <v>1</v>
      </c>
      <c r="CA132" s="87" t="b">
        <v>0</v>
      </c>
      <c r="CB132" s="87" t="b">
        <v>0</v>
      </c>
      <c r="CC132" s="87" t="s">
        <v>914</v>
      </c>
      <c r="CD132" s="87">
        <v>250</v>
      </c>
      <c r="CE132" s="87" t="s">
        <v>1312</v>
      </c>
      <c r="CF132" s="87" t="b">
        <v>0</v>
      </c>
      <c r="CG132" s="87" t="s">
        <v>66</v>
      </c>
      <c r="CH132" s="87">
        <v>1</v>
      </c>
      <c r="CI132" s="87"/>
      <c r="CJ132" s="87"/>
      <c r="CK132" s="87"/>
      <c r="CL132" s="87"/>
      <c r="CM132" s="87"/>
      <c r="CN132" s="87"/>
      <c r="CO132" s="87"/>
      <c r="CP132" s="87"/>
      <c r="CQ132" s="87"/>
      <c r="CR132" s="87"/>
      <c r="CS132" s="87"/>
      <c r="CT132" s="87"/>
      <c r="CU132" s="87"/>
      <c r="CV132" s="87" t="s">
        <v>300</v>
      </c>
      <c r="CW132" s="87"/>
      <c r="CX132" s="87">
        <v>3</v>
      </c>
      <c r="CY132" s="87">
        <v>0</v>
      </c>
      <c r="CZ132" s="87">
        <v>0</v>
      </c>
      <c r="DA132" s="87">
        <v>0.007576</v>
      </c>
      <c r="DB132" s="87">
        <v>0.026217</v>
      </c>
      <c r="DC132" s="87">
        <v>1.063046</v>
      </c>
      <c r="DD132" s="87">
        <v>1</v>
      </c>
      <c r="DE132" s="87">
        <v>0</v>
      </c>
      <c r="DF132" s="87" t="s">
        <v>1035</v>
      </c>
      <c r="DG132" s="87">
        <v>1171</v>
      </c>
      <c r="DH132" s="87">
        <v>15814</v>
      </c>
      <c r="DI132" s="87">
        <v>16419</v>
      </c>
      <c r="DJ132" s="87">
        <v>23840</v>
      </c>
      <c r="DK132" s="87"/>
      <c r="DL132" s="87" t="s">
        <v>1108</v>
      </c>
      <c r="DM132" s="87" t="s">
        <v>1171</v>
      </c>
      <c r="DN132" s="87" t="s">
        <v>1228</v>
      </c>
      <c r="DO132" s="87"/>
      <c r="DP132" s="144">
        <v>41968.95148148148</v>
      </c>
      <c r="DQ132" s="87" t="s">
        <v>1285</v>
      </c>
      <c r="DR132" s="87" t="b">
        <v>0</v>
      </c>
      <c r="DS132" s="87" t="b">
        <v>0</v>
      </c>
      <c r="DT132" s="87" t="b">
        <v>1</v>
      </c>
      <c r="DU132" s="87" t="s">
        <v>914</v>
      </c>
      <c r="DV132" s="87">
        <v>217</v>
      </c>
      <c r="DW132" s="87" t="s">
        <v>1312</v>
      </c>
      <c r="DX132" s="87" t="b">
        <v>0</v>
      </c>
      <c r="DY132" s="87" t="s">
        <v>65</v>
      </c>
      <c r="DZ132" s="87">
        <v>1</v>
      </c>
      <c r="EA132" s="87"/>
      <c r="EB132" s="87"/>
      <c r="EC132" s="87"/>
      <c r="ED132" s="87"/>
      <c r="EE132" s="87"/>
      <c r="EF132" s="87"/>
      <c r="EG132" s="87"/>
      <c r="EH132" s="87"/>
      <c r="EI132" s="87"/>
      <c r="EJ132" s="87"/>
      <c r="EK132" s="87"/>
      <c r="EL132" s="87"/>
      <c r="EM132" s="87"/>
      <c r="EN132" s="87">
        <v>50</v>
      </c>
      <c r="EO132" s="87">
        <v>50</v>
      </c>
      <c r="EP132" s="87">
        <v>4</v>
      </c>
      <c r="EQ132" s="87">
        <v>3</v>
      </c>
      <c r="ER132" s="87">
        <v>6.5</v>
      </c>
      <c r="ES132" s="87">
        <v>6</v>
      </c>
    </row>
    <row r="133" spans="1:149" ht="15">
      <c r="A133" s="87" t="s">
        <v>761</v>
      </c>
      <c r="B133" s="87" t="s">
        <v>757</v>
      </c>
      <c r="C133" s="87" t="s">
        <v>250</v>
      </c>
      <c r="D133" s="87" t="s">
        <v>251</v>
      </c>
      <c r="E133" s="87" t="s">
        <v>66</v>
      </c>
      <c r="F133" s="87" t="s">
        <v>310</v>
      </c>
      <c r="G133" s="144">
        <v>43507.640555555554</v>
      </c>
      <c r="H133" s="87" t="s">
        <v>353</v>
      </c>
      <c r="I133" s="87"/>
      <c r="J133" s="87"/>
      <c r="K133" s="87"/>
      <c r="L133" s="87"/>
      <c r="M133" s="87" t="s">
        <v>570</v>
      </c>
      <c r="N133" s="144">
        <v>43507.640555555554</v>
      </c>
      <c r="O133" s="87" t="s">
        <v>627</v>
      </c>
      <c r="P133" s="87"/>
      <c r="Q133" s="87"/>
      <c r="R133" s="87" t="s">
        <v>761</v>
      </c>
      <c r="S133" s="87" t="s">
        <v>757</v>
      </c>
      <c r="T133" s="87" t="b">
        <v>0</v>
      </c>
      <c r="U133" s="87">
        <v>0</v>
      </c>
      <c r="V133" s="87" t="s">
        <v>891</v>
      </c>
      <c r="W133" s="87" t="b">
        <v>0</v>
      </c>
      <c r="X133" s="87" t="s">
        <v>914</v>
      </c>
      <c r="Y133" s="87"/>
      <c r="Z133" s="87"/>
      <c r="AA133" s="87" t="b">
        <v>0</v>
      </c>
      <c r="AB133" s="87">
        <v>0</v>
      </c>
      <c r="AC133" s="87"/>
      <c r="AD133" s="87" t="s">
        <v>928</v>
      </c>
      <c r="AE133" s="87" t="b">
        <v>0</v>
      </c>
      <c r="AF133" s="87" t="s">
        <v>757</v>
      </c>
      <c r="AG133" s="87" t="s">
        <v>196</v>
      </c>
      <c r="AH133" s="87">
        <v>0</v>
      </c>
      <c r="AI133" s="87">
        <v>0</v>
      </c>
      <c r="AJ133" s="87"/>
      <c r="AK133" s="87"/>
      <c r="AL133" s="87"/>
      <c r="AM133" s="87"/>
      <c r="AN133" s="87"/>
      <c r="AO133" s="87"/>
      <c r="AP133" s="87"/>
      <c r="AQ133" s="87"/>
      <c r="AR133" s="87">
        <v>4</v>
      </c>
      <c r="AS133" s="87">
        <v>1</v>
      </c>
      <c r="AT133" s="87">
        <v>1</v>
      </c>
      <c r="AU133" s="87"/>
      <c r="AV133" s="87"/>
      <c r="AW133" s="87"/>
      <c r="AX133" s="87"/>
      <c r="AY133" s="87"/>
      <c r="AZ133" s="87"/>
      <c r="BA133" s="87"/>
      <c r="BB133" s="87"/>
      <c r="BC133" s="87"/>
      <c r="BD133" s="87" t="s">
        <v>250</v>
      </c>
      <c r="BE133" s="87"/>
      <c r="BF133" s="87">
        <v>19</v>
      </c>
      <c r="BG133" s="87">
        <v>32</v>
      </c>
      <c r="BH133" s="87">
        <v>2826</v>
      </c>
      <c r="BI133" s="87">
        <v>0.012821</v>
      </c>
      <c r="BJ133" s="87">
        <v>0.129145</v>
      </c>
      <c r="BK133" s="87">
        <v>13.522608</v>
      </c>
      <c r="BL133" s="87">
        <v>0.00634920634920635</v>
      </c>
      <c r="BM133" s="87">
        <v>0.361111111111111</v>
      </c>
      <c r="BN133" s="87" t="s">
        <v>1006</v>
      </c>
      <c r="BO133" s="87">
        <v>7670</v>
      </c>
      <c r="BP133" s="87">
        <v>11984</v>
      </c>
      <c r="BQ133" s="87">
        <v>18497</v>
      </c>
      <c r="BR133" s="87">
        <v>3074</v>
      </c>
      <c r="BS133" s="87"/>
      <c r="BT133" s="87" t="s">
        <v>1082</v>
      </c>
      <c r="BU133" s="87" t="s">
        <v>942</v>
      </c>
      <c r="BV133" s="87" t="s">
        <v>1207</v>
      </c>
      <c r="BW133" s="87"/>
      <c r="BX133" s="144">
        <v>40499.605729166666</v>
      </c>
      <c r="BY133" s="87"/>
      <c r="BZ133" s="87" t="b">
        <v>0</v>
      </c>
      <c r="CA133" s="87" t="b">
        <v>0</v>
      </c>
      <c r="CB133" s="87" t="b">
        <v>1</v>
      </c>
      <c r="CC133" s="87" t="s">
        <v>914</v>
      </c>
      <c r="CD133" s="87">
        <v>248</v>
      </c>
      <c r="CE133" s="87" t="s">
        <v>1312</v>
      </c>
      <c r="CF133" s="87" t="b">
        <v>0</v>
      </c>
      <c r="CG133" s="87" t="s">
        <v>66</v>
      </c>
      <c r="CH133" s="87">
        <v>1</v>
      </c>
      <c r="CI133" s="87"/>
      <c r="CJ133" s="87"/>
      <c r="CK133" s="87"/>
      <c r="CL133" s="87"/>
      <c r="CM133" s="87"/>
      <c r="CN133" s="87"/>
      <c r="CO133" s="87"/>
      <c r="CP133" s="87"/>
      <c r="CQ133" s="87"/>
      <c r="CR133" s="87"/>
      <c r="CS133" s="87"/>
      <c r="CT133" s="87"/>
      <c r="CU133" s="87"/>
      <c r="CV133" s="87" t="s">
        <v>251</v>
      </c>
      <c r="CW133" s="87"/>
      <c r="CX133" s="87">
        <v>2</v>
      </c>
      <c r="CY133" s="87">
        <v>3</v>
      </c>
      <c r="CZ133" s="87">
        <v>0</v>
      </c>
      <c r="DA133" s="87">
        <v>0.007576</v>
      </c>
      <c r="DB133" s="87">
        <v>0.026217</v>
      </c>
      <c r="DC133" s="87">
        <v>1.063046</v>
      </c>
      <c r="DD133" s="87">
        <v>0.666666666666667</v>
      </c>
      <c r="DE133" s="87">
        <v>0.666666666666667</v>
      </c>
      <c r="DF133" s="87" t="s">
        <v>1034</v>
      </c>
      <c r="DG133" s="87">
        <v>295</v>
      </c>
      <c r="DH133" s="87">
        <v>14242</v>
      </c>
      <c r="DI133" s="87">
        <v>538</v>
      </c>
      <c r="DJ133" s="87">
        <v>185</v>
      </c>
      <c r="DK133" s="87"/>
      <c r="DL133" s="87" t="s">
        <v>1107</v>
      </c>
      <c r="DM133" s="87" t="s">
        <v>1170</v>
      </c>
      <c r="DN133" s="87" t="s">
        <v>1227</v>
      </c>
      <c r="DO133" s="87"/>
      <c r="DP133" s="144">
        <v>39848.671273148146</v>
      </c>
      <c r="DQ133" s="87" t="s">
        <v>1284</v>
      </c>
      <c r="DR133" s="87" t="b">
        <v>1</v>
      </c>
      <c r="DS133" s="87" t="b">
        <v>0</v>
      </c>
      <c r="DT133" s="87" t="b">
        <v>0</v>
      </c>
      <c r="DU133" s="87" t="s">
        <v>914</v>
      </c>
      <c r="DV133" s="87">
        <v>250</v>
      </c>
      <c r="DW133" s="87" t="s">
        <v>1312</v>
      </c>
      <c r="DX133" s="87" t="b">
        <v>0</v>
      </c>
      <c r="DY133" s="87" t="s">
        <v>66</v>
      </c>
      <c r="DZ133" s="87">
        <v>1</v>
      </c>
      <c r="EA133" s="87"/>
      <c r="EB133" s="87"/>
      <c r="EC133" s="87"/>
      <c r="ED133" s="87"/>
      <c r="EE133" s="87"/>
      <c r="EF133" s="87"/>
      <c r="EG133" s="87"/>
      <c r="EH133" s="87"/>
      <c r="EI133" s="87"/>
      <c r="EJ133" s="87"/>
      <c r="EK133" s="87"/>
      <c r="EL133" s="87"/>
      <c r="EM133" s="87"/>
      <c r="EN133" s="87">
        <v>50</v>
      </c>
      <c r="EO133" s="87">
        <v>50</v>
      </c>
      <c r="EP133" s="87">
        <v>4</v>
      </c>
      <c r="EQ133" s="87">
        <v>3</v>
      </c>
      <c r="ER133" s="87">
        <v>5.5</v>
      </c>
      <c r="ES133" s="87">
        <v>6</v>
      </c>
    </row>
    <row r="134" spans="1:149" ht="15">
      <c r="A134" s="87" t="s">
        <v>760</v>
      </c>
      <c r="B134" s="87" t="s">
        <v>862</v>
      </c>
      <c r="C134" s="87" t="s">
        <v>250</v>
      </c>
      <c r="D134" s="87" t="s">
        <v>251</v>
      </c>
      <c r="E134" s="87" t="s">
        <v>66</v>
      </c>
      <c r="F134" s="87" t="s">
        <v>310</v>
      </c>
      <c r="G134" s="144">
        <v>43507.59479166667</v>
      </c>
      <c r="H134" s="87" t="s">
        <v>352</v>
      </c>
      <c r="I134" s="87"/>
      <c r="J134" s="87"/>
      <c r="K134" s="87"/>
      <c r="L134" s="87"/>
      <c r="M134" s="87" t="s">
        <v>570</v>
      </c>
      <c r="N134" s="144">
        <v>43507.59479166667</v>
      </c>
      <c r="O134" s="87" t="s">
        <v>626</v>
      </c>
      <c r="P134" s="87"/>
      <c r="Q134" s="87"/>
      <c r="R134" s="87" t="s">
        <v>760</v>
      </c>
      <c r="S134" s="87" t="s">
        <v>862</v>
      </c>
      <c r="T134" s="87" t="b">
        <v>0</v>
      </c>
      <c r="U134" s="87">
        <v>1</v>
      </c>
      <c r="V134" s="87" t="s">
        <v>891</v>
      </c>
      <c r="W134" s="87" t="b">
        <v>0</v>
      </c>
      <c r="X134" s="87" t="s">
        <v>914</v>
      </c>
      <c r="Y134" s="87"/>
      <c r="Z134" s="87"/>
      <c r="AA134" s="87" t="b">
        <v>0</v>
      </c>
      <c r="AB134" s="87">
        <v>0</v>
      </c>
      <c r="AC134" s="87"/>
      <c r="AD134" s="87" t="s">
        <v>935</v>
      </c>
      <c r="AE134" s="87" t="b">
        <v>0</v>
      </c>
      <c r="AF134" s="87" t="s">
        <v>862</v>
      </c>
      <c r="AG134" s="87" t="s">
        <v>196</v>
      </c>
      <c r="AH134" s="87">
        <v>0</v>
      </c>
      <c r="AI134" s="87">
        <v>0</v>
      </c>
      <c r="AJ134" s="87"/>
      <c r="AK134" s="87"/>
      <c r="AL134" s="87"/>
      <c r="AM134" s="87"/>
      <c r="AN134" s="87"/>
      <c r="AO134" s="87"/>
      <c r="AP134" s="87"/>
      <c r="AQ134" s="87"/>
      <c r="AR134" s="87">
        <v>4</v>
      </c>
      <c r="AS134" s="87">
        <v>1</v>
      </c>
      <c r="AT134" s="87">
        <v>1</v>
      </c>
      <c r="AU134" s="87"/>
      <c r="AV134" s="87"/>
      <c r="AW134" s="87"/>
      <c r="AX134" s="87"/>
      <c r="AY134" s="87"/>
      <c r="AZ134" s="87"/>
      <c r="BA134" s="87"/>
      <c r="BB134" s="87"/>
      <c r="BC134" s="87"/>
      <c r="BD134" s="87" t="s">
        <v>250</v>
      </c>
      <c r="BE134" s="87"/>
      <c r="BF134" s="87">
        <v>19</v>
      </c>
      <c r="BG134" s="87">
        <v>32</v>
      </c>
      <c r="BH134" s="87">
        <v>2826</v>
      </c>
      <c r="BI134" s="87">
        <v>0.012821</v>
      </c>
      <c r="BJ134" s="87">
        <v>0.129145</v>
      </c>
      <c r="BK134" s="87">
        <v>13.522608</v>
      </c>
      <c r="BL134" s="87">
        <v>0.00634920634920635</v>
      </c>
      <c r="BM134" s="87">
        <v>0.361111111111111</v>
      </c>
      <c r="BN134" s="87" t="s">
        <v>1006</v>
      </c>
      <c r="BO134" s="87">
        <v>7670</v>
      </c>
      <c r="BP134" s="87">
        <v>11984</v>
      </c>
      <c r="BQ134" s="87">
        <v>18497</v>
      </c>
      <c r="BR134" s="87">
        <v>3074</v>
      </c>
      <c r="BS134" s="87"/>
      <c r="BT134" s="87" t="s">
        <v>1082</v>
      </c>
      <c r="BU134" s="87" t="s">
        <v>942</v>
      </c>
      <c r="BV134" s="87" t="s">
        <v>1207</v>
      </c>
      <c r="BW134" s="87"/>
      <c r="BX134" s="144">
        <v>40499.605729166666</v>
      </c>
      <c r="BY134" s="87"/>
      <c r="BZ134" s="87" t="b">
        <v>0</v>
      </c>
      <c r="CA134" s="87" t="b">
        <v>0</v>
      </c>
      <c r="CB134" s="87" t="b">
        <v>1</v>
      </c>
      <c r="CC134" s="87" t="s">
        <v>914</v>
      </c>
      <c r="CD134" s="87">
        <v>248</v>
      </c>
      <c r="CE134" s="87" t="s">
        <v>1312</v>
      </c>
      <c r="CF134" s="87" t="b">
        <v>0</v>
      </c>
      <c r="CG134" s="87" t="s">
        <v>66</v>
      </c>
      <c r="CH134" s="87">
        <v>1</v>
      </c>
      <c r="CI134" s="87"/>
      <c r="CJ134" s="87"/>
      <c r="CK134" s="87"/>
      <c r="CL134" s="87"/>
      <c r="CM134" s="87"/>
      <c r="CN134" s="87"/>
      <c r="CO134" s="87"/>
      <c r="CP134" s="87"/>
      <c r="CQ134" s="87"/>
      <c r="CR134" s="87"/>
      <c r="CS134" s="87"/>
      <c r="CT134" s="87"/>
      <c r="CU134" s="87"/>
      <c r="CV134" s="87" t="s">
        <v>251</v>
      </c>
      <c r="CW134" s="87"/>
      <c r="CX134" s="87">
        <v>2</v>
      </c>
      <c r="CY134" s="87">
        <v>3</v>
      </c>
      <c r="CZ134" s="87">
        <v>0</v>
      </c>
      <c r="DA134" s="87">
        <v>0.007576</v>
      </c>
      <c r="DB134" s="87">
        <v>0.026217</v>
      </c>
      <c r="DC134" s="87">
        <v>1.063046</v>
      </c>
      <c r="DD134" s="87">
        <v>0.666666666666667</v>
      </c>
      <c r="DE134" s="87">
        <v>0.666666666666667</v>
      </c>
      <c r="DF134" s="87" t="s">
        <v>1034</v>
      </c>
      <c r="DG134" s="87">
        <v>295</v>
      </c>
      <c r="DH134" s="87">
        <v>14242</v>
      </c>
      <c r="DI134" s="87">
        <v>538</v>
      </c>
      <c r="DJ134" s="87">
        <v>185</v>
      </c>
      <c r="DK134" s="87"/>
      <c r="DL134" s="87" t="s">
        <v>1107</v>
      </c>
      <c r="DM134" s="87" t="s">
        <v>1170</v>
      </c>
      <c r="DN134" s="87" t="s">
        <v>1227</v>
      </c>
      <c r="DO134" s="87"/>
      <c r="DP134" s="144">
        <v>39848.671273148146</v>
      </c>
      <c r="DQ134" s="87" t="s">
        <v>1284</v>
      </c>
      <c r="DR134" s="87" t="b">
        <v>1</v>
      </c>
      <c r="DS134" s="87" t="b">
        <v>0</v>
      </c>
      <c r="DT134" s="87" t="b">
        <v>0</v>
      </c>
      <c r="DU134" s="87" t="s">
        <v>914</v>
      </c>
      <c r="DV134" s="87">
        <v>250</v>
      </c>
      <c r="DW134" s="87" t="s">
        <v>1312</v>
      </c>
      <c r="DX134" s="87" t="b">
        <v>0</v>
      </c>
      <c r="DY134" s="87" t="s">
        <v>66</v>
      </c>
      <c r="DZ134" s="87">
        <v>1</v>
      </c>
      <c r="EA134" s="87"/>
      <c r="EB134" s="87"/>
      <c r="EC134" s="87"/>
      <c r="ED134" s="87"/>
      <c r="EE134" s="87"/>
      <c r="EF134" s="87"/>
      <c r="EG134" s="87"/>
      <c r="EH134" s="87"/>
      <c r="EI134" s="87"/>
      <c r="EJ134" s="87"/>
      <c r="EK134" s="87"/>
      <c r="EL134" s="87"/>
      <c r="EM134" s="87"/>
      <c r="EN134" s="87">
        <v>50</v>
      </c>
      <c r="EO134" s="87">
        <v>50</v>
      </c>
      <c r="EP134" s="87">
        <v>2</v>
      </c>
      <c r="EQ134" s="87">
        <v>1</v>
      </c>
      <c r="ER134" s="87">
        <v>6</v>
      </c>
      <c r="ES134" s="87">
        <v>6</v>
      </c>
    </row>
    <row r="135" spans="1:149" ht="15">
      <c r="A135" s="87" t="s">
        <v>756</v>
      </c>
      <c r="B135" s="87" t="s">
        <v>757</v>
      </c>
      <c r="C135" s="87" t="s">
        <v>251</v>
      </c>
      <c r="D135" s="87" t="s">
        <v>250</v>
      </c>
      <c r="E135" s="87" t="s">
        <v>66</v>
      </c>
      <c r="F135" s="87" t="s">
        <v>310</v>
      </c>
      <c r="G135" s="144">
        <v>43507.620717592596</v>
      </c>
      <c r="H135" s="87" t="s">
        <v>348</v>
      </c>
      <c r="I135" s="87"/>
      <c r="J135" s="87"/>
      <c r="K135" s="87"/>
      <c r="L135" s="87"/>
      <c r="M135" s="87" t="s">
        <v>571</v>
      </c>
      <c r="N135" s="144">
        <v>43507.620717592596</v>
      </c>
      <c r="O135" s="87" t="s">
        <v>622</v>
      </c>
      <c r="P135" s="87"/>
      <c r="Q135" s="87"/>
      <c r="R135" s="87" t="s">
        <v>756</v>
      </c>
      <c r="S135" s="87" t="s">
        <v>757</v>
      </c>
      <c r="T135" s="87" t="b">
        <v>0</v>
      </c>
      <c r="U135" s="87">
        <v>2</v>
      </c>
      <c r="V135" s="87" t="s">
        <v>891</v>
      </c>
      <c r="W135" s="87" t="b">
        <v>0</v>
      </c>
      <c r="X135" s="87" t="s">
        <v>914</v>
      </c>
      <c r="Y135" s="87"/>
      <c r="Z135" s="87"/>
      <c r="AA135" s="87" t="b">
        <v>0</v>
      </c>
      <c r="AB135" s="87">
        <v>0</v>
      </c>
      <c r="AC135" s="87"/>
      <c r="AD135" s="87" t="s">
        <v>930</v>
      </c>
      <c r="AE135" s="87" t="b">
        <v>0</v>
      </c>
      <c r="AF135" s="87" t="s">
        <v>757</v>
      </c>
      <c r="AG135" s="87" t="s">
        <v>196</v>
      </c>
      <c r="AH135" s="87">
        <v>0</v>
      </c>
      <c r="AI135" s="87">
        <v>0</v>
      </c>
      <c r="AJ135" s="87"/>
      <c r="AK135" s="87"/>
      <c r="AL135" s="87"/>
      <c r="AM135" s="87"/>
      <c r="AN135" s="87"/>
      <c r="AO135" s="87"/>
      <c r="AP135" s="87"/>
      <c r="AQ135" s="87"/>
      <c r="AR135" s="87">
        <v>1</v>
      </c>
      <c r="AS135" s="87">
        <v>1</v>
      </c>
      <c r="AT135" s="87">
        <v>1</v>
      </c>
      <c r="AU135" s="87"/>
      <c r="AV135" s="87"/>
      <c r="AW135" s="87"/>
      <c r="AX135" s="87"/>
      <c r="AY135" s="87"/>
      <c r="AZ135" s="87"/>
      <c r="BA135" s="87"/>
      <c r="BB135" s="87"/>
      <c r="BC135" s="87"/>
      <c r="BD135" s="87" t="s">
        <v>251</v>
      </c>
      <c r="BE135" s="87"/>
      <c r="BF135" s="87">
        <v>2</v>
      </c>
      <c r="BG135" s="87">
        <v>3</v>
      </c>
      <c r="BH135" s="87">
        <v>0</v>
      </c>
      <c r="BI135" s="87">
        <v>0.007576</v>
      </c>
      <c r="BJ135" s="87">
        <v>0.026217</v>
      </c>
      <c r="BK135" s="87">
        <v>1.063046</v>
      </c>
      <c r="BL135" s="87">
        <v>0.666666666666667</v>
      </c>
      <c r="BM135" s="87">
        <v>0.666666666666667</v>
      </c>
      <c r="BN135" s="87" t="s">
        <v>1034</v>
      </c>
      <c r="BO135" s="87">
        <v>295</v>
      </c>
      <c r="BP135" s="87">
        <v>14242</v>
      </c>
      <c r="BQ135" s="87">
        <v>538</v>
      </c>
      <c r="BR135" s="87">
        <v>185</v>
      </c>
      <c r="BS135" s="87"/>
      <c r="BT135" s="87" t="s">
        <v>1107</v>
      </c>
      <c r="BU135" s="87" t="s">
        <v>1170</v>
      </c>
      <c r="BV135" s="87" t="s">
        <v>1227</v>
      </c>
      <c r="BW135" s="87"/>
      <c r="BX135" s="144">
        <v>39848.671273148146</v>
      </c>
      <c r="BY135" s="87" t="s">
        <v>1284</v>
      </c>
      <c r="BZ135" s="87" t="b">
        <v>1</v>
      </c>
      <c r="CA135" s="87" t="b">
        <v>0</v>
      </c>
      <c r="CB135" s="87" t="b">
        <v>0</v>
      </c>
      <c r="CC135" s="87" t="s">
        <v>914</v>
      </c>
      <c r="CD135" s="87">
        <v>250</v>
      </c>
      <c r="CE135" s="87" t="s">
        <v>1312</v>
      </c>
      <c r="CF135" s="87" t="b">
        <v>0</v>
      </c>
      <c r="CG135" s="87" t="s">
        <v>66</v>
      </c>
      <c r="CH135" s="87">
        <v>1</v>
      </c>
      <c r="CI135" s="87"/>
      <c r="CJ135" s="87"/>
      <c r="CK135" s="87"/>
      <c r="CL135" s="87"/>
      <c r="CM135" s="87"/>
      <c r="CN135" s="87"/>
      <c r="CO135" s="87"/>
      <c r="CP135" s="87"/>
      <c r="CQ135" s="87"/>
      <c r="CR135" s="87"/>
      <c r="CS135" s="87"/>
      <c r="CT135" s="87"/>
      <c r="CU135" s="87"/>
      <c r="CV135" s="87" t="s">
        <v>250</v>
      </c>
      <c r="CW135" s="87"/>
      <c r="CX135" s="87">
        <v>19</v>
      </c>
      <c r="CY135" s="87">
        <v>32</v>
      </c>
      <c r="CZ135" s="87">
        <v>2826</v>
      </c>
      <c r="DA135" s="87">
        <v>0.012821</v>
      </c>
      <c r="DB135" s="87">
        <v>0.129145</v>
      </c>
      <c r="DC135" s="87">
        <v>13.522608</v>
      </c>
      <c r="DD135" s="87">
        <v>0.00634920634920635</v>
      </c>
      <c r="DE135" s="87">
        <v>0.361111111111111</v>
      </c>
      <c r="DF135" s="87" t="s">
        <v>1006</v>
      </c>
      <c r="DG135" s="87">
        <v>7670</v>
      </c>
      <c r="DH135" s="87">
        <v>11984</v>
      </c>
      <c r="DI135" s="87">
        <v>18497</v>
      </c>
      <c r="DJ135" s="87">
        <v>3074</v>
      </c>
      <c r="DK135" s="87"/>
      <c r="DL135" s="87" t="s">
        <v>1082</v>
      </c>
      <c r="DM135" s="87" t="s">
        <v>942</v>
      </c>
      <c r="DN135" s="87" t="s">
        <v>1207</v>
      </c>
      <c r="DO135" s="87"/>
      <c r="DP135" s="144">
        <v>40499.605729166666</v>
      </c>
      <c r="DQ135" s="87"/>
      <c r="DR135" s="87" t="b">
        <v>0</v>
      </c>
      <c r="DS135" s="87" t="b">
        <v>0</v>
      </c>
      <c r="DT135" s="87" t="b">
        <v>1</v>
      </c>
      <c r="DU135" s="87" t="s">
        <v>914</v>
      </c>
      <c r="DV135" s="87">
        <v>248</v>
      </c>
      <c r="DW135" s="87" t="s">
        <v>1312</v>
      </c>
      <c r="DX135" s="87" t="b">
        <v>0</v>
      </c>
      <c r="DY135" s="87" t="s">
        <v>66</v>
      </c>
      <c r="DZ135" s="87">
        <v>1</v>
      </c>
      <c r="EA135" s="87"/>
      <c r="EB135" s="87"/>
      <c r="EC135" s="87"/>
      <c r="ED135" s="87"/>
      <c r="EE135" s="87"/>
      <c r="EF135" s="87"/>
      <c r="EG135" s="87"/>
      <c r="EH135" s="87"/>
      <c r="EI135" s="87"/>
      <c r="EJ135" s="87"/>
      <c r="EK135" s="87"/>
      <c r="EL135" s="87"/>
      <c r="EM135" s="87"/>
      <c r="EN135" s="87">
        <v>50</v>
      </c>
      <c r="EO135" s="87">
        <v>50</v>
      </c>
      <c r="EP135" s="87">
        <v>4</v>
      </c>
      <c r="EQ135" s="87">
        <v>3</v>
      </c>
      <c r="ER135" s="87">
        <v>6.5</v>
      </c>
      <c r="ES135" s="87">
        <v>6</v>
      </c>
    </row>
    <row r="136" spans="1:149" ht="15">
      <c r="A136" s="87" t="s">
        <v>861</v>
      </c>
      <c r="B136" s="87" t="s">
        <v>861</v>
      </c>
      <c r="C136" s="87" t="s">
        <v>299</v>
      </c>
      <c r="D136" s="87" t="s">
        <v>299</v>
      </c>
      <c r="E136" s="87"/>
      <c r="F136" s="87" t="s">
        <v>196</v>
      </c>
      <c r="G136" s="144">
        <v>43506.17128472222</v>
      </c>
      <c r="H136" s="87" t="s">
        <v>1596</v>
      </c>
      <c r="I136" s="87"/>
      <c r="J136" s="87"/>
      <c r="K136" s="87"/>
      <c r="L136" s="87" t="s">
        <v>1615</v>
      </c>
      <c r="M136" s="87" t="s">
        <v>1615</v>
      </c>
      <c r="N136" s="144">
        <v>43506.17128472222</v>
      </c>
      <c r="O136" s="87" t="s">
        <v>1644</v>
      </c>
      <c r="P136" s="87"/>
      <c r="Q136" s="87"/>
      <c r="R136" s="87" t="s">
        <v>861</v>
      </c>
      <c r="S136" s="87"/>
      <c r="T136" s="87" t="b">
        <v>0</v>
      </c>
      <c r="U136" s="87">
        <v>1090</v>
      </c>
      <c r="V136" s="87"/>
      <c r="W136" s="87" t="b">
        <v>0</v>
      </c>
      <c r="X136" s="87" t="s">
        <v>914</v>
      </c>
      <c r="Y136" s="87"/>
      <c r="Z136" s="87"/>
      <c r="AA136" s="87" t="b">
        <v>0</v>
      </c>
      <c r="AB136" s="87">
        <v>111</v>
      </c>
      <c r="AC136" s="87"/>
      <c r="AD136" s="87" t="s">
        <v>930</v>
      </c>
      <c r="AE136" s="87" t="b">
        <v>0</v>
      </c>
      <c r="AF136" s="87" t="s">
        <v>861</v>
      </c>
      <c r="AG136" s="87" t="s">
        <v>1656</v>
      </c>
      <c r="AH136" s="87">
        <v>0</v>
      </c>
      <c r="AI136" s="87">
        <v>0</v>
      </c>
      <c r="AJ136" s="87"/>
      <c r="AK136" s="87"/>
      <c r="AL136" s="87"/>
      <c r="AM136" s="87"/>
      <c r="AN136" s="87"/>
      <c r="AO136" s="87"/>
      <c r="AP136" s="87"/>
      <c r="AQ136" s="87"/>
      <c r="AR136" s="87">
        <v>1</v>
      </c>
      <c r="AS136" s="87">
        <v>1</v>
      </c>
      <c r="AT136" s="87">
        <v>1</v>
      </c>
      <c r="AU136" s="87"/>
      <c r="AV136" s="87"/>
      <c r="AW136" s="87"/>
      <c r="AX136" s="87"/>
      <c r="AY136" s="87"/>
      <c r="AZ136" s="87"/>
      <c r="BA136" s="87"/>
      <c r="BB136" s="87"/>
      <c r="BC136" s="87"/>
      <c r="BD136" s="87" t="s">
        <v>299</v>
      </c>
      <c r="BE136" s="87"/>
      <c r="BF136" s="87">
        <v>1</v>
      </c>
      <c r="BG136" s="87">
        <v>0</v>
      </c>
      <c r="BH136" s="87">
        <v>0</v>
      </c>
      <c r="BI136" s="87">
        <v>0.007463</v>
      </c>
      <c r="BJ136" s="87">
        <v>0.018647</v>
      </c>
      <c r="BK136" s="87">
        <v>0.460654</v>
      </c>
      <c r="BL136" s="87">
        <v>0</v>
      </c>
      <c r="BM136" s="87">
        <v>0</v>
      </c>
      <c r="BN136" s="87" t="s">
        <v>1033</v>
      </c>
      <c r="BO136" s="87">
        <v>13881</v>
      </c>
      <c r="BP136" s="87">
        <v>30697</v>
      </c>
      <c r="BQ136" s="87">
        <v>15705</v>
      </c>
      <c r="BR136" s="87">
        <v>49251</v>
      </c>
      <c r="BS136" s="87"/>
      <c r="BT136" s="87" t="s">
        <v>1106</v>
      </c>
      <c r="BU136" s="87" t="s">
        <v>1169</v>
      </c>
      <c r="BV136" s="87"/>
      <c r="BW136" s="87"/>
      <c r="BX136" s="144">
        <v>40265.99854166667</v>
      </c>
      <c r="BY136" s="87" t="s">
        <v>1283</v>
      </c>
      <c r="BZ136" s="87" t="b">
        <v>0</v>
      </c>
      <c r="CA136" s="87" t="b">
        <v>0</v>
      </c>
      <c r="CB136" s="87" t="b">
        <v>0</v>
      </c>
      <c r="CC136" s="87" t="s">
        <v>914</v>
      </c>
      <c r="CD136" s="87">
        <v>77</v>
      </c>
      <c r="CE136" s="87" t="s">
        <v>1312</v>
      </c>
      <c r="CF136" s="87" t="b">
        <v>0</v>
      </c>
      <c r="CG136" s="87" t="s">
        <v>66</v>
      </c>
      <c r="CH136" s="87">
        <v>1</v>
      </c>
      <c r="CI136" s="87"/>
      <c r="CJ136" s="87"/>
      <c r="CK136" s="87"/>
      <c r="CL136" s="87"/>
      <c r="CM136" s="87"/>
      <c r="CN136" s="87"/>
      <c r="CO136" s="87"/>
      <c r="CP136" s="87"/>
      <c r="CQ136" s="87"/>
      <c r="CR136" s="87"/>
      <c r="CS136" s="87"/>
      <c r="CT136" s="87"/>
      <c r="CU136" s="87"/>
      <c r="CV136" s="87" t="s">
        <v>299</v>
      </c>
      <c r="CW136" s="87"/>
      <c r="CX136" s="87">
        <v>1</v>
      </c>
      <c r="CY136" s="87">
        <v>0</v>
      </c>
      <c r="CZ136" s="87">
        <v>0</v>
      </c>
      <c r="DA136" s="87">
        <v>0.007463</v>
      </c>
      <c r="DB136" s="87">
        <v>0.018647</v>
      </c>
      <c r="DC136" s="87">
        <v>0.460654</v>
      </c>
      <c r="DD136" s="87">
        <v>0</v>
      </c>
      <c r="DE136" s="87">
        <v>0</v>
      </c>
      <c r="DF136" s="87" t="s">
        <v>1033</v>
      </c>
      <c r="DG136" s="87">
        <v>13881</v>
      </c>
      <c r="DH136" s="87">
        <v>30697</v>
      </c>
      <c r="DI136" s="87">
        <v>15705</v>
      </c>
      <c r="DJ136" s="87">
        <v>49251</v>
      </c>
      <c r="DK136" s="87"/>
      <c r="DL136" s="87" t="s">
        <v>1106</v>
      </c>
      <c r="DM136" s="87" t="s">
        <v>1169</v>
      </c>
      <c r="DN136" s="87"/>
      <c r="DO136" s="87"/>
      <c r="DP136" s="144">
        <v>40265.99854166667</v>
      </c>
      <c r="DQ136" s="87" t="s">
        <v>1283</v>
      </c>
      <c r="DR136" s="87" t="b">
        <v>0</v>
      </c>
      <c r="DS136" s="87" t="b">
        <v>0</v>
      </c>
      <c r="DT136" s="87" t="b">
        <v>0</v>
      </c>
      <c r="DU136" s="87" t="s">
        <v>914</v>
      </c>
      <c r="DV136" s="87">
        <v>77</v>
      </c>
      <c r="DW136" s="87" t="s">
        <v>1312</v>
      </c>
      <c r="DX136" s="87" t="b">
        <v>0</v>
      </c>
      <c r="DY136" s="87" t="s">
        <v>66</v>
      </c>
      <c r="DZ136" s="87">
        <v>1</v>
      </c>
      <c r="EA136" s="87"/>
      <c r="EB136" s="87"/>
      <c r="EC136" s="87"/>
      <c r="ED136" s="87"/>
      <c r="EE136" s="87"/>
      <c r="EF136" s="87"/>
      <c r="EG136" s="87"/>
      <c r="EH136" s="87"/>
      <c r="EI136" s="87"/>
      <c r="EJ136" s="87"/>
      <c r="EK136" s="87"/>
      <c r="EL136" s="87"/>
      <c r="EM136" s="87"/>
      <c r="EN136" s="87">
        <v>51</v>
      </c>
      <c r="EO136" s="87">
        <v>51</v>
      </c>
      <c r="EP136" s="87">
        <v>1</v>
      </c>
      <c r="EQ136" s="87">
        <v>1</v>
      </c>
      <c r="ER136" s="87">
        <v>7</v>
      </c>
      <c r="ES136" s="87">
        <v>7</v>
      </c>
    </row>
    <row r="137" spans="1:149" ht="15">
      <c r="A137" s="87" t="s">
        <v>755</v>
      </c>
      <c r="B137" s="87" t="s">
        <v>861</v>
      </c>
      <c r="C137" s="87" t="s">
        <v>250</v>
      </c>
      <c r="D137" s="87" t="s">
        <v>299</v>
      </c>
      <c r="E137" s="87" t="s">
        <v>65</v>
      </c>
      <c r="F137" s="87" t="s">
        <v>311</v>
      </c>
      <c r="G137" s="144">
        <v>43507.588842592595</v>
      </c>
      <c r="H137" s="87" t="s">
        <v>347</v>
      </c>
      <c r="I137" s="87"/>
      <c r="J137" s="87"/>
      <c r="K137" s="87"/>
      <c r="L137" s="87"/>
      <c r="M137" s="87" t="s">
        <v>570</v>
      </c>
      <c r="N137" s="144">
        <v>43507.588842592595</v>
      </c>
      <c r="O137" s="87" t="s">
        <v>621</v>
      </c>
      <c r="P137" s="87"/>
      <c r="Q137" s="87"/>
      <c r="R137" s="87" t="s">
        <v>755</v>
      </c>
      <c r="S137" s="87" t="s">
        <v>861</v>
      </c>
      <c r="T137" s="87" t="b">
        <v>0</v>
      </c>
      <c r="U137" s="87">
        <v>0</v>
      </c>
      <c r="V137" s="87" t="s">
        <v>890</v>
      </c>
      <c r="W137" s="87" t="b">
        <v>0</v>
      </c>
      <c r="X137" s="87" t="s">
        <v>914</v>
      </c>
      <c r="Y137" s="87"/>
      <c r="Z137" s="87"/>
      <c r="AA137" s="87" t="b">
        <v>0</v>
      </c>
      <c r="AB137" s="87">
        <v>0</v>
      </c>
      <c r="AC137" s="87"/>
      <c r="AD137" s="87" t="s">
        <v>935</v>
      </c>
      <c r="AE137" s="87" t="b">
        <v>0</v>
      </c>
      <c r="AF137" s="87" t="s">
        <v>861</v>
      </c>
      <c r="AG137" s="87" t="s">
        <v>196</v>
      </c>
      <c r="AH137" s="87">
        <v>0</v>
      </c>
      <c r="AI137" s="87">
        <v>0</v>
      </c>
      <c r="AJ137" s="87"/>
      <c r="AK137" s="87"/>
      <c r="AL137" s="87"/>
      <c r="AM137" s="87"/>
      <c r="AN137" s="87"/>
      <c r="AO137" s="87"/>
      <c r="AP137" s="87"/>
      <c r="AQ137" s="87"/>
      <c r="AR137" s="87">
        <v>1</v>
      </c>
      <c r="AS137" s="87">
        <v>1</v>
      </c>
      <c r="AT137" s="87">
        <v>1</v>
      </c>
      <c r="AU137" s="87"/>
      <c r="AV137" s="87"/>
      <c r="AW137" s="87"/>
      <c r="AX137" s="87"/>
      <c r="AY137" s="87"/>
      <c r="AZ137" s="87"/>
      <c r="BA137" s="87"/>
      <c r="BB137" s="87"/>
      <c r="BC137" s="87"/>
      <c r="BD137" s="87" t="s">
        <v>250</v>
      </c>
      <c r="BE137" s="87"/>
      <c r="BF137" s="87">
        <v>19</v>
      </c>
      <c r="BG137" s="87">
        <v>32</v>
      </c>
      <c r="BH137" s="87">
        <v>2826</v>
      </c>
      <c r="BI137" s="87">
        <v>0.012821</v>
      </c>
      <c r="BJ137" s="87">
        <v>0.129145</v>
      </c>
      <c r="BK137" s="87">
        <v>13.522608</v>
      </c>
      <c r="BL137" s="87">
        <v>0.00634920634920635</v>
      </c>
      <c r="BM137" s="87">
        <v>0.361111111111111</v>
      </c>
      <c r="BN137" s="87" t="s">
        <v>1006</v>
      </c>
      <c r="BO137" s="87">
        <v>7670</v>
      </c>
      <c r="BP137" s="87">
        <v>11984</v>
      </c>
      <c r="BQ137" s="87">
        <v>18497</v>
      </c>
      <c r="BR137" s="87">
        <v>3074</v>
      </c>
      <c r="BS137" s="87"/>
      <c r="BT137" s="87" t="s">
        <v>1082</v>
      </c>
      <c r="BU137" s="87" t="s">
        <v>942</v>
      </c>
      <c r="BV137" s="87" t="s">
        <v>1207</v>
      </c>
      <c r="BW137" s="87"/>
      <c r="BX137" s="144">
        <v>40499.605729166666</v>
      </c>
      <c r="BY137" s="87"/>
      <c r="BZ137" s="87" t="b">
        <v>0</v>
      </c>
      <c r="CA137" s="87" t="b">
        <v>0</v>
      </c>
      <c r="CB137" s="87" t="b">
        <v>1</v>
      </c>
      <c r="CC137" s="87" t="s">
        <v>914</v>
      </c>
      <c r="CD137" s="87">
        <v>248</v>
      </c>
      <c r="CE137" s="87" t="s">
        <v>1312</v>
      </c>
      <c r="CF137" s="87" t="b">
        <v>0</v>
      </c>
      <c r="CG137" s="87" t="s">
        <v>66</v>
      </c>
      <c r="CH137" s="87">
        <v>1</v>
      </c>
      <c r="CI137" s="87"/>
      <c r="CJ137" s="87"/>
      <c r="CK137" s="87"/>
      <c r="CL137" s="87"/>
      <c r="CM137" s="87"/>
      <c r="CN137" s="87"/>
      <c r="CO137" s="87"/>
      <c r="CP137" s="87"/>
      <c r="CQ137" s="87"/>
      <c r="CR137" s="87"/>
      <c r="CS137" s="87"/>
      <c r="CT137" s="87"/>
      <c r="CU137" s="87"/>
      <c r="CV137" s="87" t="s">
        <v>299</v>
      </c>
      <c r="CW137" s="87"/>
      <c r="CX137" s="87">
        <v>1</v>
      </c>
      <c r="CY137" s="87">
        <v>0</v>
      </c>
      <c r="CZ137" s="87">
        <v>0</v>
      </c>
      <c r="DA137" s="87">
        <v>0.007463</v>
      </c>
      <c r="DB137" s="87">
        <v>0.018647</v>
      </c>
      <c r="DC137" s="87">
        <v>0.460654</v>
      </c>
      <c r="DD137" s="87">
        <v>0</v>
      </c>
      <c r="DE137" s="87">
        <v>0</v>
      </c>
      <c r="DF137" s="87" t="s">
        <v>1033</v>
      </c>
      <c r="DG137" s="87">
        <v>13881</v>
      </c>
      <c r="DH137" s="87">
        <v>30697</v>
      </c>
      <c r="DI137" s="87">
        <v>15705</v>
      </c>
      <c r="DJ137" s="87">
        <v>49251</v>
      </c>
      <c r="DK137" s="87"/>
      <c r="DL137" s="87" t="s">
        <v>1106</v>
      </c>
      <c r="DM137" s="87" t="s">
        <v>1169</v>
      </c>
      <c r="DN137" s="87"/>
      <c r="DO137" s="87"/>
      <c r="DP137" s="144">
        <v>40265.99854166667</v>
      </c>
      <c r="DQ137" s="87" t="s">
        <v>1283</v>
      </c>
      <c r="DR137" s="87" t="b">
        <v>0</v>
      </c>
      <c r="DS137" s="87" t="b">
        <v>0</v>
      </c>
      <c r="DT137" s="87" t="b">
        <v>0</v>
      </c>
      <c r="DU137" s="87" t="s">
        <v>914</v>
      </c>
      <c r="DV137" s="87">
        <v>77</v>
      </c>
      <c r="DW137" s="87" t="s">
        <v>1312</v>
      </c>
      <c r="DX137" s="87" t="b">
        <v>0</v>
      </c>
      <c r="DY137" s="87" t="s">
        <v>66</v>
      </c>
      <c r="DZ137" s="87">
        <v>1</v>
      </c>
      <c r="EA137" s="87"/>
      <c r="EB137" s="87"/>
      <c r="EC137" s="87"/>
      <c r="ED137" s="87"/>
      <c r="EE137" s="87"/>
      <c r="EF137" s="87"/>
      <c r="EG137" s="87"/>
      <c r="EH137" s="87"/>
      <c r="EI137" s="87"/>
      <c r="EJ137" s="87"/>
      <c r="EK137" s="87"/>
      <c r="EL137" s="87"/>
      <c r="EM137" s="87"/>
      <c r="EN137" s="87">
        <v>51</v>
      </c>
      <c r="EO137" s="87">
        <v>51</v>
      </c>
      <c r="EP137" s="87">
        <v>2</v>
      </c>
      <c r="EQ137" s="87">
        <v>1</v>
      </c>
      <c r="ER137" s="87">
        <v>7</v>
      </c>
      <c r="ES137" s="87">
        <v>7</v>
      </c>
    </row>
    <row r="138" spans="1:149" ht="15">
      <c r="A138" s="87" t="s">
        <v>754</v>
      </c>
      <c r="B138" s="87" t="s">
        <v>754</v>
      </c>
      <c r="C138" s="87" t="s">
        <v>249</v>
      </c>
      <c r="D138" s="87" t="s">
        <v>271</v>
      </c>
      <c r="E138" s="87" t="s">
        <v>65</v>
      </c>
      <c r="F138" s="87" t="s">
        <v>310</v>
      </c>
      <c r="G138" s="144">
        <v>43515.6784837963</v>
      </c>
      <c r="H138" s="87" t="s">
        <v>346</v>
      </c>
      <c r="I138" s="87" t="s">
        <v>451</v>
      </c>
      <c r="J138" s="87" t="s">
        <v>472</v>
      </c>
      <c r="K138" s="87" t="s">
        <v>493</v>
      </c>
      <c r="L138" s="87"/>
      <c r="M138" s="87" t="s">
        <v>569</v>
      </c>
      <c r="N138" s="144">
        <v>43515.6784837963</v>
      </c>
      <c r="O138" s="87" t="s">
        <v>620</v>
      </c>
      <c r="P138" s="87"/>
      <c r="Q138" s="87"/>
      <c r="R138" s="87" t="s">
        <v>754</v>
      </c>
      <c r="S138" s="87"/>
      <c r="T138" s="87" t="b">
        <v>0</v>
      </c>
      <c r="U138" s="87">
        <v>0</v>
      </c>
      <c r="V138" s="87"/>
      <c r="W138" s="87" t="b">
        <v>0</v>
      </c>
      <c r="X138" s="87" t="s">
        <v>914</v>
      </c>
      <c r="Y138" s="87"/>
      <c r="Z138" s="87"/>
      <c r="AA138" s="87" t="b">
        <v>0</v>
      </c>
      <c r="AB138" s="87">
        <v>0</v>
      </c>
      <c r="AC138" s="87"/>
      <c r="AD138" s="87" t="s">
        <v>928</v>
      </c>
      <c r="AE138" s="87" t="b">
        <v>0</v>
      </c>
      <c r="AF138" s="87" t="s">
        <v>754</v>
      </c>
      <c r="AG138" s="87" t="s">
        <v>196</v>
      </c>
      <c r="AH138" s="87">
        <v>0</v>
      </c>
      <c r="AI138" s="87">
        <v>0</v>
      </c>
      <c r="AJ138" s="87"/>
      <c r="AK138" s="87"/>
      <c r="AL138" s="87"/>
      <c r="AM138" s="87"/>
      <c r="AN138" s="87"/>
      <c r="AO138" s="87"/>
      <c r="AP138" s="87"/>
      <c r="AQ138" s="87"/>
      <c r="AR138" s="87">
        <v>36</v>
      </c>
      <c r="AS138" s="87">
        <v>5</v>
      </c>
      <c r="AT138" s="87">
        <v>5</v>
      </c>
      <c r="AU138" s="87"/>
      <c r="AV138" s="87"/>
      <c r="AW138" s="87"/>
      <c r="AX138" s="87"/>
      <c r="AY138" s="87"/>
      <c r="AZ138" s="87"/>
      <c r="BA138" s="87"/>
      <c r="BB138" s="87"/>
      <c r="BC138" s="87"/>
      <c r="BD138" s="87" t="s">
        <v>249</v>
      </c>
      <c r="BE138" s="87"/>
      <c r="BF138" s="87">
        <v>0</v>
      </c>
      <c r="BG138" s="87">
        <v>1</v>
      </c>
      <c r="BH138" s="87">
        <v>0</v>
      </c>
      <c r="BI138" s="87">
        <v>0.2</v>
      </c>
      <c r="BJ138" s="87">
        <v>0</v>
      </c>
      <c r="BK138" s="87">
        <v>0.693689</v>
      </c>
      <c r="BL138" s="87">
        <v>0</v>
      </c>
      <c r="BM138" s="87">
        <v>0</v>
      </c>
      <c r="BN138" s="87" t="s">
        <v>1032</v>
      </c>
      <c r="BO138" s="87">
        <v>707</v>
      </c>
      <c r="BP138" s="87">
        <v>401</v>
      </c>
      <c r="BQ138" s="87">
        <v>1881</v>
      </c>
      <c r="BR138" s="87">
        <v>236</v>
      </c>
      <c r="BS138" s="87"/>
      <c r="BT138" s="87" t="s">
        <v>1105</v>
      </c>
      <c r="BU138" s="87" t="s">
        <v>1168</v>
      </c>
      <c r="BV138" s="87" t="s">
        <v>1226</v>
      </c>
      <c r="BW138" s="87"/>
      <c r="BX138" s="144">
        <v>42968.55494212963</v>
      </c>
      <c r="BY138" s="87" t="s">
        <v>1282</v>
      </c>
      <c r="BZ138" s="87" t="b">
        <v>0</v>
      </c>
      <c r="CA138" s="87" t="b">
        <v>0</v>
      </c>
      <c r="CB138" s="87" t="b">
        <v>0</v>
      </c>
      <c r="CC138" s="87" t="s">
        <v>914</v>
      </c>
      <c r="CD138" s="87">
        <v>2</v>
      </c>
      <c r="CE138" s="87" t="s">
        <v>1312</v>
      </c>
      <c r="CF138" s="87" t="b">
        <v>0</v>
      </c>
      <c r="CG138" s="87" t="s">
        <v>66</v>
      </c>
      <c r="CH138" s="87">
        <v>5</v>
      </c>
      <c r="CI138" s="87"/>
      <c r="CJ138" s="87"/>
      <c r="CK138" s="87"/>
      <c r="CL138" s="87"/>
      <c r="CM138" s="87"/>
      <c r="CN138" s="87"/>
      <c r="CO138" s="87"/>
      <c r="CP138" s="87"/>
      <c r="CQ138" s="87"/>
      <c r="CR138" s="87"/>
      <c r="CS138" s="87"/>
      <c r="CT138" s="87"/>
      <c r="CU138" s="87"/>
      <c r="CV138" s="87" t="s">
        <v>271</v>
      </c>
      <c r="CW138" s="87"/>
      <c r="CX138" s="87">
        <v>3</v>
      </c>
      <c r="CY138" s="87">
        <v>0</v>
      </c>
      <c r="CZ138" s="87">
        <v>6</v>
      </c>
      <c r="DA138" s="87">
        <v>0.333333</v>
      </c>
      <c r="DB138" s="87">
        <v>0</v>
      </c>
      <c r="DC138" s="87">
        <v>1.918905</v>
      </c>
      <c r="DD138" s="87">
        <v>0</v>
      </c>
      <c r="DE138" s="87">
        <v>0</v>
      </c>
      <c r="DF138" s="87" t="s">
        <v>986</v>
      </c>
      <c r="DG138" s="87">
        <v>1263</v>
      </c>
      <c r="DH138" s="87">
        <v>698012</v>
      </c>
      <c r="DI138" s="87">
        <v>30570</v>
      </c>
      <c r="DJ138" s="87">
        <v>2298</v>
      </c>
      <c r="DK138" s="87"/>
      <c r="DL138" s="87" t="s">
        <v>1064</v>
      </c>
      <c r="DM138" s="87" t="s">
        <v>1134</v>
      </c>
      <c r="DN138" s="87" t="s">
        <v>1190</v>
      </c>
      <c r="DO138" s="87"/>
      <c r="DP138" s="144">
        <v>39842.534479166665</v>
      </c>
      <c r="DQ138" s="87" t="s">
        <v>1247</v>
      </c>
      <c r="DR138" s="87" t="b">
        <v>0</v>
      </c>
      <c r="DS138" s="87" t="b">
        <v>0</v>
      </c>
      <c r="DT138" s="87" t="b">
        <v>1</v>
      </c>
      <c r="DU138" s="87" t="s">
        <v>914</v>
      </c>
      <c r="DV138" s="87">
        <v>4096</v>
      </c>
      <c r="DW138" s="87" t="s">
        <v>1312</v>
      </c>
      <c r="DX138" s="87" t="b">
        <v>1</v>
      </c>
      <c r="DY138" s="87" t="s">
        <v>65</v>
      </c>
      <c r="DZ138" s="87">
        <v>5</v>
      </c>
      <c r="EA138" s="87"/>
      <c r="EB138" s="87"/>
      <c r="EC138" s="87"/>
      <c r="ED138" s="87"/>
      <c r="EE138" s="87"/>
      <c r="EF138" s="87"/>
      <c r="EG138" s="87"/>
      <c r="EH138" s="87"/>
      <c r="EI138" s="87"/>
      <c r="EJ138" s="87"/>
      <c r="EK138" s="87"/>
      <c r="EL138" s="87"/>
      <c r="EM138" s="87"/>
      <c r="EN138" s="87">
        <v>52</v>
      </c>
      <c r="EO138" s="87">
        <v>52</v>
      </c>
      <c r="EP138" s="87">
        <v>1</v>
      </c>
      <c r="EQ138" s="87">
        <v>1</v>
      </c>
      <c r="ER138" s="87">
        <v>8</v>
      </c>
      <c r="ES138" s="87">
        <v>8</v>
      </c>
    </row>
    <row r="139" spans="1:149" ht="15">
      <c r="A139" s="87" t="s">
        <v>753</v>
      </c>
      <c r="B139" s="87" t="s">
        <v>753</v>
      </c>
      <c r="C139" s="87" t="s">
        <v>249</v>
      </c>
      <c r="D139" s="87" t="s">
        <v>271</v>
      </c>
      <c r="E139" s="87" t="s">
        <v>65</v>
      </c>
      <c r="F139" s="87" t="s">
        <v>310</v>
      </c>
      <c r="G139" s="144">
        <v>43513.85236111111</v>
      </c>
      <c r="H139" s="87" t="s">
        <v>345</v>
      </c>
      <c r="I139" s="87" t="s">
        <v>450</v>
      </c>
      <c r="J139" s="87" t="s">
        <v>472</v>
      </c>
      <c r="K139" s="87" t="s">
        <v>493</v>
      </c>
      <c r="L139" s="87"/>
      <c r="M139" s="87" t="s">
        <v>569</v>
      </c>
      <c r="N139" s="144">
        <v>43513.85236111111</v>
      </c>
      <c r="O139" s="87" t="s">
        <v>619</v>
      </c>
      <c r="P139" s="87"/>
      <c r="Q139" s="87"/>
      <c r="R139" s="87" t="s">
        <v>753</v>
      </c>
      <c r="S139" s="87"/>
      <c r="T139" s="87" t="b">
        <v>0</v>
      </c>
      <c r="U139" s="87">
        <v>0</v>
      </c>
      <c r="V139" s="87"/>
      <c r="W139" s="87" t="b">
        <v>0</v>
      </c>
      <c r="X139" s="87" t="s">
        <v>914</v>
      </c>
      <c r="Y139" s="87"/>
      <c r="Z139" s="87"/>
      <c r="AA139" s="87" t="b">
        <v>0</v>
      </c>
      <c r="AB139" s="87">
        <v>0</v>
      </c>
      <c r="AC139" s="87"/>
      <c r="AD139" s="87" t="s">
        <v>928</v>
      </c>
      <c r="AE139" s="87" t="b">
        <v>0</v>
      </c>
      <c r="AF139" s="87" t="s">
        <v>753</v>
      </c>
      <c r="AG139" s="87" t="s">
        <v>196</v>
      </c>
      <c r="AH139" s="87">
        <v>0</v>
      </c>
      <c r="AI139" s="87">
        <v>0</v>
      </c>
      <c r="AJ139" s="87"/>
      <c r="AK139" s="87"/>
      <c r="AL139" s="87"/>
      <c r="AM139" s="87"/>
      <c r="AN139" s="87"/>
      <c r="AO139" s="87"/>
      <c r="AP139" s="87"/>
      <c r="AQ139" s="87"/>
      <c r="AR139" s="87">
        <v>36</v>
      </c>
      <c r="AS139" s="87">
        <v>5</v>
      </c>
      <c r="AT139" s="87">
        <v>5</v>
      </c>
      <c r="AU139" s="87"/>
      <c r="AV139" s="87"/>
      <c r="AW139" s="87"/>
      <c r="AX139" s="87"/>
      <c r="AY139" s="87"/>
      <c r="AZ139" s="87"/>
      <c r="BA139" s="87"/>
      <c r="BB139" s="87"/>
      <c r="BC139" s="87"/>
      <c r="BD139" s="87" t="s">
        <v>249</v>
      </c>
      <c r="BE139" s="87"/>
      <c r="BF139" s="87">
        <v>0</v>
      </c>
      <c r="BG139" s="87">
        <v>1</v>
      </c>
      <c r="BH139" s="87">
        <v>0</v>
      </c>
      <c r="BI139" s="87">
        <v>0.2</v>
      </c>
      <c r="BJ139" s="87">
        <v>0</v>
      </c>
      <c r="BK139" s="87">
        <v>0.693689</v>
      </c>
      <c r="BL139" s="87">
        <v>0</v>
      </c>
      <c r="BM139" s="87">
        <v>0</v>
      </c>
      <c r="BN139" s="87" t="s">
        <v>1032</v>
      </c>
      <c r="BO139" s="87">
        <v>707</v>
      </c>
      <c r="BP139" s="87">
        <v>401</v>
      </c>
      <c r="BQ139" s="87">
        <v>1881</v>
      </c>
      <c r="BR139" s="87">
        <v>236</v>
      </c>
      <c r="BS139" s="87"/>
      <c r="BT139" s="87" t="s">
        <v>1105</v>
      </c>
      <c r="BU139" s="87" t="s">
        <v>1168</v>
      </c>
      <c r="BV139" s="87" t="s">
        <v>1226</v>
      </c>
      <c r="BW139" s="87"/>
      <c r="BX139" s="144">
        <v>42968.55494212963</v>
      </c>
      <c r="BY139" s="87" t="s">
        <v>1282</v>
      </c>
      <c r="BZ139" s="87" t="b">
        <v>0</v>
      </c>
      <c r="CA139" s="87" t="b">
        <v>0</v>
      </c>
      <c r="CB139" s="87" t="b">
        <v>0</v>
      </c>
      <c r="CC139" s="87" t="s">
        <v>914</v>
      </c>
      <c r="CD139" s="87">
        <v>2</v>
      </c>
      <c r="CE139" s="87" t="s">
        <v>1312</v>
      </c>
      <c r="CF139" s="87" t="b">
        <v>0</v>
      </c>
      <c r="CG139" s="87" t="s">
        <v>66</v>
      </c>
      <c r="CH139" s="87">
        <v>5</v>
      </c>
      <c r="CI139" s="87"/>
      <c r="CJ139" s="87"/>
      <c r="CK139" s="87"/>
      <c r="CL139" s="87"/>
      <c r="CM139" s="87"/>
      <c r="CN139" s="87"/>
      <c r="CO139" s="87"/>
      <c r="CP139" s="87"/>
      <c r="CQ139" s="87"/>
      <c r="CR139" s="87"/>
      <c r="CS139" s="87"/>
      <c r="CT139" s="87"/>
      <c r="CU139" s="87"/>
      <c r="CV139" s="87" t="s">
        <v>271</v>
      </c>
      <c r="CW139" s="87"/>
      <c r="CX139" s="87">
        <v>3</v>
      </c>
      <c r="CY139" s="87">
        <v>0</v>
      </c>
      <c r="CZ139" s="87">
        <v>6</v>
      </c>
      <c r="DA139" s="87">
        <v>0.333333</v>
      </c>
      <c r="DB139" s="87">
        <v>0</v>
      </c>
      <c r="DC139" s="87">
        <v>1.918905</v>
      </c>
      <c r="DD139" s="87">
        <v>0</v>
      </c>
      <c r="DE139" s="87">
        <v>0</v>
      </c>
      <c r="DF139" s="87" t="s">
        <v>986</v>
      </c>
      <c r="DG139" s="87">
        <v>1263</v>
      </c>
      <c r="DH139" s="87">
        <v>698012</v>
      </c>
      <c r="DI139" s="87">
        <v>30570</v>
      </c>
      <c r="DJ139" s="87">
        <v>2298</v>
      </c>
      <c r="DK139" s="87"/>
      <c r="DL139" s="87" t="s">
        <v>1064</v>
      </c>
      <c r="DM139" s="87" t="s">
        <v>1134</v>
      </c>
      <c r="DN139" s="87" t="s">
        <v>1190</v>
      </c>
      <c r="DO139" s="87"/>
      <c r="DP139" s="144">
        <v>39842.534479166665</v>
      </c>
      <c r="DQ139" s="87" t="s">
        <v>1247</v>
      </c>
      <c r="DR139" s="87" t="b">
        <v>0</v>
      </c>
      <c r="DS139" s="87" t="b">
        <v>0</v>
      </c>
      <c r="DT139" s="87" t="b">
        <v>1</v>
      </c>
      <c r="DU139" s="87" t="s">
        <v>914</v>
      </c>
      <c r="DV139" s="87">
        <v>4096</v>
      </c>
      <c r="DW139" s="87" t="s">
        <v>1312</v>
      </c>
      <c r="DX139" s="87" t="b">
        <v>1</v>
      </c>
      <c r="DY139" s="87" t="s">
        <v>65</v>
      </c>
      <c r="DZ139" s="87">
        <v>5</v>
      </c>
      <c r="EA139" s="87"/>
      <c r="EB139" s="87"/>
      <c r="EC139" s="87"/>
      <c r="ED139" s="87"/>
      <c r="EE139" s="87"/>
      <c r="EF139" s="87"/>
      <c r="EG139" s="87"/>
      <c r="EH139" s="87"/>
      <c r="EI139" s="87"/>
      <c r="EJ139" s="87"/>
      <c r="EK139" s="87"/>
      <c r="EL139" s="87"/>
      <c r="EM139" s="87"/>
      <c r="EN139" s="87">
        <v>53</v>
      </c>
      <c r="EO139" s="87">
        <v>53</v>
      </c>
      <c r="EP139" s="87">
        <v>1</v>
      </c>
      <c r="EQ139" s="87">
        <v>1</v>
      </c>
      <c r="ER139" s="87">
        <v>9</v>
      </c>
      <c r="ES139" s="87">
        <v>9</v>
      </c>
    </row>
    <row r="140" spans="1:149" ht="15">
      <c r="A140" s="87" t="s">
        <v>752</v>
      </c>
      <c r="B140" s="87" t="s">
        <v>752</v>
      </c>
      <c r="C140" s="87" t="s">
        <v>249</v>
      </c>
      <c r="D140" s="87" t="s">
        <v>271</v>
      </c>
      <c r="E140" s="87" t="s">
        <v>65</v>
      </c>
      <c r="F140" s="87" t="s">
        <v>310</v>
      </c>
      <c r="G140" s="144">
        <v>43513.72075231482</v>
      </c>
      <c r="H140" s="87" t="s">
        <v>344</v>
      </c>
      <c r="I140" s="87" t="s">
        <v>450</v>
      </c>
      <c r="J140" s="87" t="s">
        <v>472</v>
      </c>
      <c r="K140" s="87" t="s">
        <v>503</v>
      </c>
      <c r="L140" s="87"/>
      <c r="M140" s="87" t="s">
        <v>569</v>
      </c>
      <c r="N140" s="144">
        <v>43513.72075231482</v>
      </c>
      <c r="O140" s="87" t="s">
        <v>618</v>
      </c>
      <c r="P140" s="87"/>
      <c r="Q140" s="87"/>
      <c r="R140" s="87" t="s">
        <v>752</v>
      </c>
      <c r="S140" s="87"/>
      <c r="T140" s="87" t="b">
        <v>0</v>
      </c>
      <c r="U140" s="87">
        <v>0</v>
      </c>
      <c r="V140" s="87"/>
      <c r="W140" s="87" t="b">
        <v>0</v>
      </c>
      <c r="X140" s="87" t="s">
        <v>914</v>
      </c>
      <c r="Y140" s="87"/>
      <c r="Z140" s="87"/>
      <c r="AA140" s="87" t="b">
        <v>0</v>
      </c>
      <c r="AB140" s="87">
        <v>0</v>
      </c>
      <c r="AC140" s="87"/>
      <c r="AD140" s="87" t="s">
        <v>928</v>
      </c>
      <c r="AE140" s="87" t="b">
        <v>0</v>
      </c>
      <c r="AF140" s="87" t="s">
        <v>752</v>
      </c>
      <c r="AG140" s="87" t="s">
        <v>196</v>
      </c>
      <c r="AH140" s="87">
        <v>0</v>
      </c>
      <c r="AI140" s="87">
        <v>0</v>
      </c>
      <c r="AJ140" s="87"/>
      <c r="AK140" s="87"/>
      <c r="AL140" s="87"/>
      <c r="AM140" s="87"/>
      <c r="AN140" s="87"/>
      <c r="AO140" s="87"/>
      <c r="AP140" s="87"/>
      <c r="AQ140" s="87"/>
      <c r="AR140" s="87">
        <v>36</v>
      </c>
      <c r="AS140" s="87">
        <v>5</v>
      </c>
      <c r="AT140" s="87">
        <v>5</v>
      </c>
      <c r="AU140" s="87"/>
      <c r="AV140" s="87"/>
      <c r="AW140" s="87"/>
      <c r="AX140" s="87"/>
      <c r="AY140" s="87"/>
      <c r="AZ140" s="87"/>
      <c r="BA140" s="87"/>
      <c r="BB140" s="87"/>
      <c r="BC140" s="87"/>
      <c r="BD140" s="87" t="s">
        <v>249</v>
      </c>
      <c r="BE140" s="87"/>
      <c r="BF140" s="87">
        <v>0</v>
      </c>
      <c r="BG140" s="87">
        <v>1</v>
      </c>
      <c r="BH140" s="87">
        <v>0</v>
      </c>
      <c r="BI140" s="87">
        <v>0.2</v>
      </c>
      <c r="BJ140" s="87">
        <v>0</v>
      </c>
      <c r="BK140" s="87">
        <v>0.693689</v>
      </c>
      <c r="BL140" s="87">
        <v>0</v>
      </c>
      <c r="BM140" s="87">
        <v>0</v>
      </c>
      <c r="BN140" s="87" t="s">
        <v>1032</v>
      </c>
      <c r="BO140" s="87">
        <v>707</v>
      </c>
      <c r="BP140" s="87">
        <v>401</v>
      </c>
      <c r="BQ140" s="87">
        <v>1881</v>
      </c>
      <c r="BR140" s="87">
        <v>236</v>
      </c>
      <c r="BS140" s="87"/>
      <c r="BT140" s="87" t="s">
        <v>1105</v>
      </c>
      <c r="BU140" s="87" t="s">
        <v>1168</v>
      </c>
      <c r="BV140" s="87" t="s">
        <v>1226</v>
      </c>
      <c r="BW140" s="87"/>
      <c r="BX140" s="144">
        <v>42968.55494212963</v>
      </c>
      <c r="BY140" s="87" t="s">
        <v>1282</v>
      </c>
      <c r="BZ140" s="87" t="b">
        <v>0</v>
      </c>
      <c r="CA140" s="87" t="b">
        <v>0</v>
      </c>
      <c r="CB140" s="87" t="b">
        <v>0</v>
      </c>
      <c r="CC140" s="87" t="s">
        <v>914</v>
      </c>
      <c r="CD140" s="87">
        <v>2</v>
      </c>
      <c r="CE140" s="87" t="s">
        <v>1312</v>
      </c>
      <c r="CF140" s="87" t="b">
        <v>0</v>
      </c>
      <c r="CG140" s="87" t="s">
        <v>66</v>
      </c>
      <c r="CH140" s="87">
        <v>5</v>
      </c>
      <c r="CI140" s="87"/>
      <c r="CJ140" s="87"/>
      <c r="CK140" s="87"/>
      <c r="CL140" s="87"/>
      <c r="CM140" s="87"/>
      <c r="CN140" s="87"/>
      <c r="CO140" s="87"/>
      <c r="CP140" s="87"/>
      <c r="CQ140" s="87"/>
      <c r="CR140" s="87"/>
      <c r="CS140" s="87"/>
      <c r="CT140" s="87"/>
      <c r="CU140" s="87"/>
      <c r="CV140" s="87" t="s">
        <v>271</v>
      </c>
      <c r="CW140" s="87"/>
      <c r="CX140" s="87">
        <v>3</v>
      </c>
      <c r="CY140" s="87">
        <v>0</v>
      </c>
      <c r="CZ140" s="87">
        <v>6</v>
      </c>
      <c r="DA140" s="87">
        <v>0.333333</v>
      </c>
      <c r="DB140" s="87">
        <v>0</v>
      </c>
      <c r="DC140" s="87">
        <v>1.918905</v>
      </c>
      <c r="DD140" s="87">
        <v>0</v>
      </c>
      <c r="DE140" s="87">
        <v>0</v>
      </c>
      <c r="DF140" s="87" t="s">
        <v>986</v>
      </c>
      <c r="DG140" s="87">
        <v>1263</v>
      </c>
      <c r="DH140" s="87">
        <v>698012</v>
      </c>
      <c r="DI140" s="87">
        <v>30570</v>
      </c>
      <c r="DJ140" s="87">
        <v>2298</v>
      </c>
      <c r="DK140" s="87"/>
      <c r="DL140" s="87" t="s">
        <v>1064</v>
      </c>
      <c r="DM140" s="87" t="s">
        <v>1134</v>
      </c>
      <c r="DN140" s="87" t="s">
        <v>1190</v>
      </c>
      <c r="DO140" s="87"/>
      <c r="DP140" s="144">
        <v>39842.534479166665</v>
      </c>
      <c r="DQ140" s="87" t="s">
        <v>1247</v>
      </c>
      <c r="DR140" s="87" t="b">
        <v>0</v>
      </c>
      <c r="DS140" s="87" t="b">
        <v>0</v>
      </c>
      <c r="DT140" s="87" t="b">
        <v>1</v>
      </c>
      <c r="DU140" s="87" t="s">
        <v>914</v>
      </c>
      <c r="DV140" s="87">
        <v>4096</v>
      </c>
      <c r="DW140" s="87" t="s">
        <v>1312</v>
      </c>
      <c r="DX140" s="87" t="b">
        <v>1</v>
      </c>
      <c r="DY140" s="87" t="s">
        <v>65</v>
      </c>
      <c r="DZ140" s="87">
        <v>5</v>
      </c>
      <c r="EA140" s="87"/>
      <c r="EB140" s="87"/>
      <c r="EC140" s="87"/>
      <c r="ED140" s="87"/>
      <c r="EE140" s="87"/>
      <c r="EF140" s="87"/>
      <c r="EG140" s="87"/>
      <c r="EH140" s="87"/>
      <c r="EI140" s="87"/>
      <c r="EJ140" s="87"/>
      <c r="EK140" s="87"/>
      <c r="EL140" s="87"/>
      <c r="EM140" s="87"/>
      <c r="EN140" s="87">
        <v>54</v>
      </c>
      <c r="EO140" s="87">
        <v>54</v>
      </c>
      <c r="EP140" s="87">
        <v>1</v>
      </c>
      <c r="EQ140" s="87">
        <v>1</v>
      </c>
      <c r="ER140" s="87">
        <v>10</v>
      </c>
      <c r="ES140" s="87">
        <v>10</v>
      </c>
    </row>
    <row r="141" spans="1:149" ht="15">
      <c r="A141" s="87" t="s">
        <v>751</v>
      </c>
      <c r="B141" s="87" t="s">
        <v>751</v>
      </c>
      <c r="C141" s="87" t="s">
        <v>249</v>
      </c>
      <c r="D141" s="87" t="s">
        <v>271</v>
      </c>
      <c r="E141" s="87" t="s">
        <v>65</v>
      </c>
      <c r="F141" s="87" t="s">
        <v>310</v>
      </c>
      <c r="G141" s="144">
        <v>43508.047060185185</v>
      </c>
      <c r="H141" s="87" t="s">
        <v>343</v>
      </c>
      <c r="I141" s="87" t="s">
        <v>449</v>
      </c>
      <c r="J141" s="87" t="s">
        <v>472</v>
      </c>
      <c r="K141" s="87" t="s">
        <v>493</v>
      </c>
      <c r="L141" s="87"/>
      <c r="M141" s="87" t="s">
        <v>569</v>
      </c>
      <c r="N141" s="144">
        <v>43508.047060185185</v>
      </c>
      <c r="O141" s="87" t="s">
        <v>617</v>
      </c>
      <c r="P141" s="87"/>
      <c r="Q141" s="87"/>
      <c r="R141" s="87" t="s">
        <v>751</v>
      </c>
      <c r="S141" s="87"/>
      <c r="T141" s="87" t="b">
        <v>0</v>
      </c>
      <c r="U141" s="87">
        <v>0</v>
      </c>
      <c r="V141" s="87"/>
      <c r="W141" s="87" t="b">
        <v>0</v>
      </c>
      <c r="X141" s="87" t="s">
        <v>914</v>
      </c>
      <c r="Y141" s="87"/>
      <c r="Z141" s="87"/>
      <c r="AA141" s="87" t="b">
        <v>0</v>
      </c>
      <c r="AB141" s="87">
        <v>0</v>
      </c>
      <c r="AC141" s="87"/>
      <c r="AD141" s="87" t="s">
        <v>928</v>
      </c>
      <c r="AE141" s="87" t="b">
        <v>0</v>
      </c>
      <c r="AF141" s="87" t="s">
        <v>751</v>
      </c>
      <c r="AG141" s="87" t="s">
        <v>196</v>
      </c>
      <c r="AH141" s="87">
        <v>0</v>
      </c>
      <c r="AI141" s="87">
        <v>0</v>
      </c>
      <c r="AJ141" s="87"/>
      <c r="AK141" s="87"/>
      <c r="AL141" s="87"/>
      <c r="AM141" s="87"/>
      <c r="AN141" s="87"/>
      <c r="AO141" s="87"/>
      <c r="AP141" s="87"/>
      <c r="AQ141" s="87"/>
      <c r="AR141" s="87">
        <v>36</v>
      </c>
      <c r="AS141" s="87">
        <v>5</v>
      </c>
      <c r="AT141" s="87">
        <v>5</v>
      </c>
      <c r="AU141" s="87"/>
      <c r="AV141" s="87"/>
      <c r="AW141" s="87"/>
      <c r="AX141" s="87"/>
      <c r="AY141" s="87"/>
      <c r="AZ141" s="87"/>
      <c r="BA141" s="87"/>
      <c r="BB141" s="87"/>
      <c r="BC141" s="87"/>
      <c r="BD141" s="87" t="s">
        <v>249</v>
      </c>
      <c r="BE141" s="87"/>
      <c r="BF141" s="87">
        <v>0</v>
      </c>
      <c r="BG141" s="87">
        <v>1</v>
      </c>
      <c r="BH141" s="87">
        <v>0</v>
      </c>
      <c r="BI141" s="87">
        <v>0.2</v>
      </c>
      <c r="BJ141" s="87">
        <v>0</v>
      </c>
      <c r="BK141" s="87">
        <v>0.693689</v>
      </c>
      <c r="BL141" s="87">
        <v>0</v>
      </c>
      <c r="BM141" s="87">
        <v>0</v>
      </c>
      <c r="BN141" s="87" t="s">
        <v>1032</v>
      </c>
      <c r="BO141" s="87">
        <v>707</v>
      </c>
      <c r="BP141" s="87">
        <v>401</v>
      </c>
      <c r="BQ141" s="87">
        <v>1881</v>
      </c>
      <c r="BR141" s="87">
        <v>236</v>
      </c>
      <c r="BS141" s="87"/>
      <c r="BT141" s="87" t="s">
        <v>1105</v>
      </c>
      <c r="BU141" s="87" t="s">
        <v>1168</v>
      </c>
      <c r="BV141" s="87" t="s">
        <v>1226</v>
      </c>
      <c r="BW141" s="87"/>
      <c r="BX141" s="144">
        <v>42968.55494212963</v>
      </c>
      <c r="BY141" s="87" t="s">
        <v>1282</v>
      </c>
      <c r="BZ141" s="87" t="b">
        <v>0</v>
      </c>
      <c r="CA141" s="87" t="b">
        <v>0</v>
      </c>
      <c r="CB141" s="87" t="b">
        <v>0</v>
      </c>
      <c r="CC141" s="87" t="s">
        <v>914</v>
      </c>
      <c r="CD141" s="87">
        <v>2</v>
      </c>
      <c r="CE141" s="87" t="s">
        <v>1312</v>
      </c>
      <c r="CF141" s="87" t="b">
        <v>0</v>
      </c>
      <c r="CG141" s="87" t="s">
        <v>66</v>
      </c>
      <c r="CH141" s="87">
        <v>5</v>
      </c>
      <c r="CI141" s="87"/>
      <c r="CJ141" s="87"/>
      <c r="CK141" s="87"/>
      <c r="CL141" s="87"/>
      <c r="CM141" s="87"/>
      <c r="CN141" s="87"/>
      <c r="CO141" s="87"/>
      <c r="CP141" s="87"/>
      <c r="CQ141" s="87"/>
      <c r="CR141" s="87"/>
      <c r="CS141" s="87"/>
      <c r="CT141" s="87"/>
      <c r="CU141" s="87"/>
      <c r="CV141" s="87" t="s">
        <v>271</v>
      </c>
      <c r="CW141" s="87"/>
      <c r="CX141" s="87">
        <v>3</v>
      </c>
      <c r="CY141" s="87">
        <v>0</v>
      </c>
      <c r="CZ141" s="87">
        <v>6</v>
      </c>
      <c r="DA141" s="87">
        <v>0.333333</v>
      </c>
      <c r="DB141" s="87">
        <v>0</v>
      </c>
      <c r="DC141" s="87">
        <v>1.918905</v>
      </c>
      <c r="DD141" s="87">
        <v>0</v>
      </c>
      <c r="DE141" s="87">
        <v>0</v>
      </c>
      <c r="DF141" s="87" t="s">
        <v>986</v>
      </c>
      <c r="DG141" s="87">
        <v>1263</v>
      </c>
      <c r="DH141" s="87">
        <v>698012</v>
      </c>
      <c r="DI141" s="87">
        <v>30570</v>
      </c>
      <c r="DJ141" s="87">
        <v>2298</v>
      </c>
      <c r="DK141" s="87"/>
      <c r="DL141" s="87" t="s">
        <v>1064</v>
      </c>
      <c r="DM141" s="87" t="s">
        <v>1134</v>
      </c>
      <c r="DN141" s="87" t="s">
        <v>1190</v>
      </c>
      <c r="DO141" s="87"/>
      <c r="DP141" s="144">
        <v>39842.534479166665</v>
      </c>
      <c r="DQ141" s="87" t="s">
        <v>1247</v>
      </c>
      <c r="DR141" s="87" t="b">
        <v>0</v>
      </c>
      <c r="DS141" s="87" t="b">
        <v>0</v>
      </c>
      <c r="DT141" s="87" t="b">
        <v>1</v>
      </c>
      <c r="DU141" s="87" t="s">
        <v>914</v>
      </c>
      <c r="DV141" s="87">
        <v>4096</v>
      </c>
      <c r="DW141" s="87" t="s">
        <v>1312</v>
      </c>
      <c r="DX141" s="87" t="b">
        <v>1</v>
      </c>
      <c r="DY141" s="87" t="s">
        <v>65</v>
      </c>
      <c r="DZ141" s="87">
        <v>5</v>
      </c>
      <c r="EA141" s="87"/>
      <c r="EB141" s="87"/>
      <c r="EC141" s="87"/>
      <c r="ED141" s="87"/>
      <c r="EE141" s="87"/>
      <c r="EF141" s="87"/>
      <c r="EG141" s="87"/>
      <c r="EH141" s="87"/>
      <c r="EI141" s="87"/>
      <c r="EJ141" s="87"/>
      <c r="EK141" s="87"/>
      <c r="EL141" s="87"/>
      <c r="EM141" s="87"/>
      <c r="EN141" s="87">
        <v>55</v>
      </c>
      <c r="EO141" s="87">
        <v>55</v>
      </c>
      <c r="EP141" s="87">
        <v>1</v>
      </c>
      <c r="EQ141" s="87">
        <v>1</v>
      </c>
      <c r="ER141" s="87">
        <v>11</v>
      </c>
      <c r="ES141" s="87">
        <v>11</v>
      </c>
    </row>
    <row r="142" spans="1:149" ht="15">
      <c r="A142" s="87" t="s">
        <v>750</v>
      </c>
      <c r="B142" s="87" t="s">
        <v>750</v>
      </c>
      <c r="C142" s="87" t="s">
        <v>249</v>
      </c>
      <c r="D142" s="87" t="s">
        <v>271</v>
      </c>
      <c r="E142" s="87" t="s">
        <v>65</v>
      </c>
      <c r="F142" s="87" t="s">
        <v>310</v>
      </c>
      <c r="G142" s="144">
        <v>43508.02866898148</v>
      </c>
      <c r="H142" s="87" t="s">
        <v>342</v>
      </c>
      <c r="I142" s="87" t="s">
        <v>449</v>
      </c>
      <c r="J142" s="87" t="s">
        <v>472</v>
      </c>
      <c r="K142" s="87" t="s">
        <v>493</v>
      </c>
      <c r="L142" s="87"/>
      <c r="M142" s="87" t="s">
        <v>569</v>
      </c>
      <c r="N142" s="144">
        <v>43508.02866898148</v>
      </c>
      <c r="O142" s="87" t="s">
        <v>616</v>
      </c>
      <c r="P142" s="87"/>
      <c r="Q142" s="87"/>
      <c r="R142" s="87" t="s">
        <v>750</v>
      </c>
      <c r="S142" s="87"/>
      <c r="T142" s="87" t="b">
        <v>0</v>
      </c>
      <c r="U142" s="87">
        <v>0</v>
      </c>
      <c r="V142" s="87"/>
      <c r="W142" s="87" t="b">
        <v>0</v>
      </c>
      <c r="X142" s="87" t="s">
        <v>914</v>
      </c>
      <c r="Y142" s="87"/>
      <c r="Z142" s="87"/>
      <c r="AA142" s="87" t="b">
        <v>0</v>
      </c>
      <c r="AB142" s="87">
        <v>0</v>
      </c>
      <c r="AC142" s="87"/>
      <c r="AD142" s="87" t="s">
        <v>928</v>
      </c>
      <c r="AE142" s="87" t="b">
        <v>0</v>
      </c>
      <c r="AF142" s="87" t="s">
        <v>750</v>
      </c>
      <c r="AG142" s="87" t="s">
        <v>196</v>
      </c>
      <c r="AH142" s="87">
        <v>0</v>
      </c>
      <c r="AI142" s="87">
        <v>0</v>
      </c>
      <c r="AJ142" s="87"/>
      <c r="AK142" s="87"/>
      <c r="AL142" s="87"/>
      <c r="AM142" s="87"/>
      <c r="AN142" s="87"/>
      <c r="AO142" s="87"/>
      <c r="AP142" s="87"/>
      <c r="AQ142" s="87"/>
      <c r="AR142" s="87">
        <v>36</v>
      </c>
      <c r="AS142" s="87">
        <v>5</v>
      </c>
      <c r="AT142" s="87">
        <v>5</v>
      </c>
      <c r="AU142" s="87"/>
      <c r="AV142" s="87"/>
      <c r="AW142" s="87"/>
      <c r="AX142" s="87"/>
      <c r="AY142" s="87"/>
      <c r="AZ142" s="87"/>
      <c r="BA142" s="87"/>
      <c r="BB142" s="87"/>
      <c r="BC142" s="87"/>
      <c r="BD142" s="87" t="s">
        <v>249</v>
      </c>
      <c r="BE142" s="87"/>
      <c r="BF142" s="87">
        <v>0</v>
      </c>
      <c r="BG142" s="87">
        <v>1</v>
      </c>
      <c r="BH142" s="87">
        <v>0</v>
      </c>
      <c r="BI142" s="87">
        <v>0.2</v>
      </c>
      <c r="BJ142" s="87">
        <v>0</v>
      </c>
      <c r="BK142" s="87">
        <v>0.693689</v>
      </c>
      <c r="BL142" s="87">
        <v>0</v>
      </c>
      <c r="BM142" s="87">
        <v>0</v>
      </c>
      <c r="BN142" s="87" t="s">
        <v>1032</v>
      </c>
      <c r="BO142" s="87">
        <v>707</v>
      </c>
      <c r="BP142" s="87">
        <v>401</v>
      </c>
      <c r="BQ142" s="87">
        <v>1881</v>
      </c>
      <c r="BR142" s="87">
        <v>236</v>
      </c>
      <c r="BS142" s="87"/>
      <c r="BT142" s="87" t="s">
        <v>1105</v>
      </c>
      <c r="BU142" s="87" t="s">
        <v>1168</v>
      </c>
      <c r="BV142" s="87" t="s">
        <v>1226</v>
      </c>
      <c r="BW142" s="87"/>
      <c r="BX142" s="144">
        <v>42968.55494212963</v>
      </c>
      <c r="BY142" s="87" t="s">
        <v>1282</v>
      </c>
      <c r="BZ142" s="87" t="b">
        <v>0</v>
      </c>
      <c r="CA142" s="87" t="b">
        <v>0</v>
      </c>
      <c r="CB142" s="87" t="b">
        <v>0</v>
      </c>
      <c r="CC142" s="87" t="s">
        <v>914</v>
      </c>
      <c r="CD142" s="87">
        <v>2</v>
      </c>
      <c r="CE142" s="87" t="s">
        <v>1312</v>
      </c>
      <c r="CF142" s="87" t="b">
        <v>0</v>
      </c>
      <c r="CG142" s="87" t="s">
        <v>66</v>
      </c>
      <c r="CH142" s="87">
        <v>5</v>
      </c>
      <c r="CI142" s="87"/>
      <c r="CJ142" s="87"/>
      <c r="CK142" s="87"/>
      <c r="CL142" s="87"/>
      <c r="CM142" s="87"/>
      <c r="CN142" s="87"/>
      <c r="CO142" s="87"/>
      <c r="CP142" s="87"/>
      <c r="CQ142" s="87"/>
      <c r="CR142" s="87"/>
      <c r="CS142" s="87"/>
      <c r="CT142" s="87"/>
      <c r="CU142" s="87"/>
      <c r="CV142" s="87" t="s">
        <v>271</v>
      </c>
      <c r="CW142" s="87"/>
      <c r="CX142" s="87">
        <v>3</v>
      </c>
      <c r="CY142" s="87">
        <v>0</v>
      </c>
      <c r="CZ142" s="87">
        <v>6</v>
      </c>
      <c r="DA142" s="87">
        <v>0.333333</v>
      </c>
      <c r="DB142" s="87">
        <v>0</v>
      </c>
      <c r="DC142" s="87">
        <v>1.918905</v>
      </c>
      <c r="DD142" s="87">
        <v>0</v>
      </c>
      <c r="DE142" s="87">
        <v>0</v>
      </c>
      <c r="DF142" s="87" t="s">
        <v>986</v>
      </c>
      <c r="DG142" s="87">
        <v>1263</v>
      </c>
      <c r="DH142" s="87">
        <v>698012</v>
      </c>
      <c r="DI142" s="87">
        <v>30570</v>
      </c>
      <c r="DJ142" s="87">
        <v>2298</v>
      </c>
      <c r="DK142" s="87"/>
      <c r="DL142" s="87" t="s">
        <v>1064</v>
      </c>
      <c r="DM142" s="87" t="s">
        <v>1134</v>
      </c>
      <c r="DN142" s="87" t="s">
        <v>1190</v>
      </c>
      <c r="DO142" s="87"/>
      <c r="DP142" s="144">
        <v>39842.534479166665</v>
      </c>
      <c r="DQ142" s="87" t="s">
        <v>1247</v>
      </c>
      <c r="DR142" s="87" t="b">
        <v>0</v>
      </c>
      <c r="DS142" s="87" t="b">
        <v>0</v>
      </c>
      <c r="DT142" s="87" t="b">
        <v>1</v>
      </c>
      <c r="DU142" s="87" t="s">
        <v>914</v>
      </c>
      <c r="DV142" s="87">
        <v>4096</v>
      </c>
      <c r="DW142" s="87" t="s">
        <v>1312</v>
      </c>
      <c r="DX142" s="87" t="b">
        <v>1</v>
      </c>
      <c r="DY142" s="87" t="s">
        <v>65</v>
      </c>
      <c r="DZ142" s="87">
        <v>5</v>
      </c>
      <c r="EA142" s="87"/>
      <c r="EB142" s="87"/>
      <c r="EC142" s="87"/>
      <c r="ED142" s="87"/>
      <c r="EE142" s="87"/>
      <c r="EF142" s="87"/>
      <c r="EG142" s="87"/>
      <c r="EH142" s="87"/>
      <c r="EI142" s="87"/>
      <c r="EJ142" s="87"/>
      <c r="EK142" s="87"/>
      <c r="EL142" s="87"/>
      <c r="EM142" s="87"/>
      <c r="EN142" s="87">
        <v>56</v>
      </c>
      <c r="EO142" s="87">
        <v>56</v>
      </c>
      <c r="EP142" s="87">
        <v>1</v>
      </c>
      <c r="EQ142" s="87">
        <v>1</v>
      </c>
      <c r="ER142" s="87">
        <v>12</v>
      </c>
      <c r="ES142" s="87">
        <v>12</v>
      </c>
    </row>
    <row r="143" spans="1:149" ht="15">
      <c r="A143" s="87" t="s">
        <v>749</v>
      </c>
      <c r="B143" s="87" t="s">
        <v>749</v>
      </c>
      <c r="C143" s="87" t="s">
        <v>249</v>
      </c>
      <c r="D143" s="87" t="s">
        <v>271</v>
      </c>
      <c r="E143" s="87" t="s">
        <v>65</v>
      </c>
      <c r="F143" s="87" t="s">
        <v>310</v>
      </c>
      <c r="G143" s="144">
        <v>43506.866006944445</v>
      </c>
      <c r="H143" s="87" t="s">
        <v>341</v>
      </c>
      <c r="I143" s="87" t="s">
        <v>449</v>
      </c>
      <c r="J143" s="87" t="s">
        <v>472</v>
      </c>
      <c r="K143" s="87" t="s">
        <v>502</v>
      </c>
      <c r="L143" s="87"/>
      <c r="M143" s="87" t="s">
        <v>569</v>
      </c>
      <c r="N143" s="144">
        <v>43506.866006944445</v>
      </c>
      <c r="O143" s="87" t="s">
        <v>615</v>
      </c>
      <c r="P143" s="87"/>
      <c r="Q143" s="87"/>
      <c r="R143" s="87" t="s">
        <v>749</v>
      </c>
      <c r="S143" s="87"/>
      <c r="T143" s="87" t="b">
        <v>0</v>
      </c>
      <c r="U143" s="87">
        <v>0</v>
      </c>
      <c r="V143" s="87"/>
      <c r="W143" s="87" t="b">
        <v>0</v>
      </c>
      <c r="X143" s="87" t="s">
        <v>914</v>
      </c>
      <c r="Y143" s="87"/>
      <c r="Z143" s="87"/>
      <c r="AA143" s="87" t="b">
        <v>0</v>
      </c>
      <c r="AB143" s="87">
        <v>0</v>
      </c>
      <c r="AC143" s="87"/>
      <c r="AD143" s="87" t="s">
        <v>928</v>
      </c>
      <c r="AE143" s="87" t="b">
        <v>0</v>
      </c>
      <c r="AF143" s="87" t="s">
        <v>749</v>
      </c>
      <c r="AG143" s="87" t="s">
        <v>196</v>
      </c>
      <c r="AH143" s="87">
        <v>0</v>
      </c>
      <c r="AI143" s="87">
        <v>0</v>
      </c>
      <c r="AJ143" s="87"/>
      <c r="AK143" s="87"/>
      <c r="AL143" s="87"/>
      <c r="AM143" s="87"/>
      <c r="AN143" s="87"/>
      <c r="AO143" s="87"/>
      <c r="AP143" s="87"/>
      <c r="AQ143" s="87"/>
      <c r="AR143" s="87">
        <v>36</v>
      </c>
      <c r="AS143" s="87">
        <v>5</v>
      </c>
      <c r="AT143" s="87">
        <v>5</v>
      </c>
      <c r="AU143" s="87"/>
      <c r="AV143" s="87"/>
      <c r="AW143" s="87"/>
      <c r="AX143" s="87"/>
      <c r="AY143" s="87"/>
      <c r="AZ143" s="87"/>
      <c r="BA143" s="87"/>
      <c r="BB143" s="87"/>
      <c r="BC143" s="87"/>
      <c r="BD143" s="87" t="s">
        <v>249</v>
      </c>
      <c r="BE143" s="87"/>
      <c r="BF143" s="87">
        <v>0</v>
      </c>
      <c r="BG143" s="87">
        <v>1</v>
      </c>
      <c r="BH143" s="87">
        <v>0</v>
      </c>
      <c r="BI143" s="87">
        <v>0.2</v>
      </c>
      <c r="BJ143" s="87">
        <v>0</v>
      </c>
      <c r="BK143" s="87">
        <v>0.693689</v>
      </c>
      <c r="BL143" s="87">
        <v>0</v>
      </c>
      <c r="BM143" s="87">
        <v>0</v>
      </c>
      <c r="BN143" s="87" t="s">
        <v>1032</v>
      </c>
      <c r="BO143" s="87">
        <v>707</v>
      </c>
      <c r="BP143" s="87">
        <v>401</v>
      </c>
      <c r="BQ143" s="87">
        <v>1881</v>
      </c>
      <c r="BR143" s="87">
        <v>236</v>
      </c>
      <c r="BS143" s="87"/>
      <c r="BT143" s="87" t="s">
        <v>1105</v>
      </c>
      <c r="BU143" s="87" t="s">
        <v>1168</v>
      </c>
      <c r="BV143" s="87" t="s">
        <v>1226</v>
      </c>
      <c r="BW143" s="87"/>
      <c r="BX143" s="144">
        <v>42968.55494212963</v>
      </c>
      <c r="BY143" s="87" t="s">
        <v>1282</v>
      </c>
      <c r="BZ143" s="87" t="b">
        <v>0</v>
      </c>
      <c r="CA143" s="87" t="b">
        <v>0</v>
      </c>
      <c r="CB143" s="87" t="b">
        <v>0</v>
      </c>
      <c r="CC143" s="87" t="s">
        <v>914</v>
      </c>
      <c r="CD143" s="87">
        <v>2</v>
      </c>
      <c r="CE143" s="87" t="s">
        <v>1312</v>
      </c>
      <c r="CF143" s="87" t="b">
        <v>0</v>
      </c>
      <c r="CG143" s="87" t="s">
        <v>66</v>
      </c>
      <c r="CH143" s="87">
        <v>5</v>
      </c>
      <c r="CI143" s="87"/>
      <c r="CJ143" s="87"/>
      <c r="CK143" s="87"/>
      <c r="CL143" s="87"/>
      <c r="CM143" s="87"/>
      <c r="CN143" s="87"/>
      <c r="CO143" s="87"/>
      <c r="CP143" s="87"/>
      <c r="CQ143" s="87"/>
      <c r="CR143" s="87"/>
      <c r="CS143" s="87"/>
      <c r="CT143" s="87"/>
      <c r="CU143" s="87"/>
      <c r="CV143" s="87" t="s">
        <v>271</v>
      </c>
      <c r="CW143" s="87"/>
      <c r="CX143" s="87">
        <v>3</v>
      </c>
      <c r="CY143" s="87">
        <v>0</v>
      </c>
      <c r="CZ143" s="87">
        <v>6</v>
      </c>
      <c r="DA143" s="87">
        <v>0.333333</v>
      </c>
      <c r="DB143" s="87">
        <v>0</v>
      </c>
      <c r="DC143" s="87">
        <v>1.918905</v>
      </c>
      <c r="DD143" s="87">
        <v>0</v>
      </c>
      <c r="DE143" s="87">
        <v>0</v>
      </c>
      <c r="DF143" s="87" t="s">
        <v>986</v>
      </c>
      <c r="DG143" s="87">
        <v>1263</v>
      </c>
      <c r="DH143" s="87">
        <v>698012</v>
      </c>
      <c r="DI143" s="87">
        <v>30570</v>
      </c>
      <c r="DJ143" s="87">
        <v>2298</v>
      </c>
      <c r="DK143" s="87"/>
      <c r="DL143" s="87" t="s">
        <v>1064</v>
      </c>
      <c r="DM143" s="87" t="s">
        <v>1134</v>
      </c>
      <c r="DN143" s="87" t="s">
        <v>1190</v>
      </c>
      <c r="DO143" s="87"/>
      <c r="DP143" s="144">
        <v>39842.534479166665</v>
      </c>
      <c r="DQ143" s="87" t="s">
        <v>1247</v>
      </c>
      <c r="DR143" s="87" t="b">
        <v>0</v>
      </c>
      <c r="DS143" s="87" t="b">
        <v>0</v>
      </c>
      <c r="DT143" s="87" t="b">
        <v>1</v>
      </c>
      <c r="DU143" s="87" t="s">
        <v>914</v>
      </c>
      <c r="DV143" s="87">
        <v>4096</v>
      </c>
      <c r="DW143" s="87" t="s">
        <v>1312</v>
      </c>
      <c r="DX143" s="87" t="b">
        <v>1</v>
      </c>
      <c r="DY143" s="87" t="s">
        <v>65</v>
      </c>
      <c r="DZ143" s="87">
        <v>5</v>
      </c>
      <c r="EA143" s="87"/>
      <c r="EB143" s="87"/>
      <c r="EC143" s="87"/>
      <c r="ED143" s="87"/>
      <c r="EE143" s="87"/>
      <c r="EF143" s="87"/>
      <c r="EG143" s="87"/>
      <c r="EH143" s="87"/>
      <c r="EI143" s="87"/>
      <c r="EJ143" s="87"/>
      <c r="EK143" s="87"/>
      <c r="EL143" s="87"/>
      <c r="EM143" s="87"/>
      <c r="EN143" s="87">
        <v>57</v>
      </c>
      <c r="EO143" s="87">
        <v>57</v>
      </c>
      <c r="EP143" s="87">
        <v>1</v>
      </c>
      <c r="EQ143" s="87">
        <v>1</v>
      </c>
      <c r="ER143" s="87">
        <v>13</v>
      </c>
      <c r="ES143" s="87">
        <v>13</v>
      </c>
    </row>
    <row r="144" spans="1:149" ht="15">
      <c r="A144" s="87" t="s">
        <v>748</v>
      </c>
      <c r="B144" s="87" t="s">
        <v>748</v>
      </c>
      <c r="C144" s="87" t="s">
        <v>248</v>
      </c>
      <c r="D144" s="87" t="s">
        <v>248</v>
      </c>
      <c r="E144" s="87" t="s">
        <v>65</v>
      </c>
      <c r="F144" s="87" t="s">
        <v>196</v>
      </c>
      <c r="G144" s="144">
        <v>43515.5903587963</v>
      </c>
      <c r="H144" s="87" t="s">
        <v>340</v>
      </c>
      <c r="I144" s="87"/>
      <c r="J144" s="87"/>
      <c r="K144" s="87" t="s">
        <v>493</v>
      </c>
      <c r="L144" s="87" t="s">
        <v>541</v>
      </c>
      <c r="M144" s="87" t="s">
        <v>541</v>
      </c>
      <c r="N144" s="144">
        <v>43515.5903587963</v>
      </c>
      <c r="O144" s="87" t="s">
        <v>614</v>
      </c>
      <c r="P144" s="87"/>
      <c r="Q144" s="87"/>
      <c r="R144" s="87" t="s">
        <v>748</v>
      </c>
      <c r="S144" s="87"/>
      <c r="T144" s="87" t="b">
        <v>0</v>
      </c>
      <c r="U144" s="87">
        <v>0</v>
      </c>
      <c r="V144" s="87"/>
      <c r="W144" s="87" t="b">
        <v>0</v>
      </c>
      <c r="X144" s="87" t="s">
        <v>914</v>
      </c>
      <c r="Y144" s="87"/>
      <c r="Z144" s="87"/>
      <c r="AA144" s="87" t="b">
        <v>0</v>
      </c>
      <c r="AB144" s="87">
        <v>0</v>
      </c>
      <c r="AC144" s="87"/>
      <c r="AD144" s="87" t="s">
        <v>928</v>
      </c>
      <c r="AE144" s="87" t="b">
        <v>0</v>
      </c>
      <c r="AF144" s="87" t="s">
        <v>748</v>
      </c>
      <c r="AG144" s="87" t="s">
        <v>196</v>
      </c>
      <c r="AH144" s="87">
        <v>0</v>
      </c>
      <c r="AI144" s="87">
        <v>0</v>
      </c>
      <c r="AJ144" s="87"/>
      <c r="AK144" s="87"/>
      <c r="AL144" s="87"/>
      <c r="AM144" s="87"/>
      <c r="AN144" s="87"/>
      <c r="AO144" s="87"/>
      <c r="AP144" s="87"/>
      <c r="AQ144" s="87"/>
      <c r="AR144" s="87">
        <v>9</v>
      </c>
      <c r="AS144" s="87">
        <v>7</v>
      </c>
      <c r="AT144" s="87">
        <v>7</v>
      </c>
      <c r="AU144" s="87"/>
      <c r="AV144" s="87"/>
      <c r="AW144" s="87"/>
      <c r="AX144" s="87"/>
      <c r="AY144" s="87"/>
      <c r="AZ144" s="87"/>
      <c r="BA144" s="87"/>
      <c r="BB144" s="87"/>
      <c r="BC144" s="87"/>
      <c r="BD144" s="87" t="s">
        <v>248</v>
      </c>
      <c r="BE144" s="87"/>
      <c r="BF144" s="87">
        <v>1</v>
      </c>
      <c r="BG144" s="87">
        <v>1</v>
      </c>
      <c r="BH144" s="87">
        <v>0</v>
      </c>
      <c r="BI144" s="87">
        <v>0</v>
      </c>
      <c r="BJ144" s="87">
        <v>0</v>
      </c>
      <c r="BK144" s="87">
        <v>0.999993</v>
      </c>
      <c r="BL144" s="87">
        <v>0</v>
      </c>
      <c r="BM144" s="87" t="s">
        <v>1516</v>
      </c>
      <c r="BN144" s="87" t="s">
        <v>1031</v>
      </c>
      <c r="BO144" s="87">
        <v>1</v>
      </c>
      <c r="BP144" s="87">
        <v>17</v>
      </c>
      <c r="BQ144" s="87">
        <v>133</v>
      </c>
      <c r="BR144" s="87">
        <v>2</v>
      </c>
      <c r="BS144" s="87"/>
      <c r="BT144" s="87" t="s">
        <v>1104</v>
      </c>
      <c r="BU144" s="87" t="s">
        <v>1167</v>
      </c>
      <c r="BV144" s="87"/>
      <c r="BW144" s="87"/>
      <c r="BX144" s="144">
        <v>43270.4846412037</v>
      </c>
      <c r="BY144" s="87" t="s">
        <v>1281</v>
      </c>
      <c r="BZ144" s="87" t="b">
        <v>1</v>
      </c>
      <c r="CA144" s="87" t="b">
        <v>0</v>
      </c>
      <c r="CB144" s="87" t="b">
        <v>0</v>
      </c>
      <c r="CC144" s="87" t="s">
        <v>914</v>
      </c>
      <c r="CD144" s="87">
        <v>0</v>
      </c>
      <c r="CE144" s="87"/>
      <c r="CF144" s="87" t="b">
        <v>0</v>
      </c>
      <c r="CG144" s="87" t="s">
        <v>66</v>
      </c>
      <c r="CH144" s="87">
        <v>7</v>
      </c>
      <c r="CI144" s="87"/>
      <c r="CJ144" s="87"/>
      <c r="CK144" s="87"/>
      <c r="CL144" s="87"/>
      <c r="CM144" s="87"/>
      <c r="CN144" s="87"/>
      <c r="CO144" s="87"/>
      <c r="CP144" s="87"/>
      <c r="CQ144" s="87"/>
      <c r="CR144" s="87"/>
      <c r="CS144" s="87"/>
      <c r="CT144" s="87"/>
      <c r="CU144" s="87"/>
      <c r="CV144" s="87" t="s">
        <v>248</v>
      </c>
      <c r="CW144" s="87"/>
      <c r="CX144" s="87">
        <v>1</v>
      </c>
      <c r="CY144" s="87">
        <v>1</v>
      </c>
      <c r="CZ144" s="87">
        <v>0</v>
      </c>
      <c r="DA144" s="87">
        <v>0</v>
      </c>
      <c r="DB144" s="87">
        <v>0</v>
      </c>
      <c r="DC144" s="87">
        <v>0.999993</v>
      </c>
      <c r="DD144" s="87">
        <v>0</v>
      </c>
      <c r="DE144" s="87" t="s">
        <v>1516</v>
      </c>
      <c r="DF144" s="87" t="s">
        <v>1031</v>
      </c>
      <c r="DG144" s="87">
        <v>1</v>
      </c>
      <c r="DH144" s="87">
        <v>17</v>
      </c>
      <c r="DI144" s="87">
        <v>133</v>
      </c>
      <c r="DJ144" s="87">
        <v>2</v>
      </c>
      <c r="DK144" s="87"/>
      <c r="DL144" s="87" t="s">
        <v>1104</v>
      </c>
      <c r="DM144" s="87" t="s">
        <v>1167</v>
      </c>
      <c r="DN144" s="87"/>
      <c r="DO144" s="87"/>
      <c r="DP144" s="144">
        <v>43270.4846412037</v>
      </c>
      <c r="DQ144" s="87" t="s">
        <v>1281</v>
      </c>
      <c r="DR144" s="87" t="b">
        <v>1</v>
      </c>
      <c r="DS144" s="87" t="b">
        <v>0</v>
      </c>
      <c r="DT144" s="87" t="b">
        <v>0</v>
      </c>
      <c r="DU144" s="87" t="s">
        <v>914</v>
      </c>
      <c r="DV144" s="87">
        <v>0</v>
      </c>
      <c r="DW144" s="87"/>
      <c r="DX144" s="87" t="b">
        <v>0</v>
      </c>
      <c r="DY144" s="87" t="s">
        <v>66</v>
      </c>
      <c r="DZ144" s="87">
        <v>7</v>
      </c>
      <c r="EA144" s="87"/>
      <c r="EB144" s="87"/>
      <c r="EC144" s="87"/>
      <c r="ED144" s="87"/>
      <c r="EE144" s="87"/>
      <c r="EF144" s="87"/>
      <c r="EG144" s="87"/>
      <c r="EH144" s="87"/>
      <c r="EI144" s="87"/>
      <c r="EJ144" s="87"/>
      <c r="EK144" s="87"/>
      <c r="EL144" s="87"/>
      <c r="EM144" s="87"/>
      <c r="EN144" s="87">
        <v>58</v>
      </c>
      <c r="EO144" s="87">
        <v>58</v>
      </c>
      <c r="EP144" s="87">
        <v>1</v>
      </c>
      <c r="EQ144" s="87">
        <v>1</v>
      </c>
      <c r="ER144" s="87">
        <v>14</v>
      </c>
      <c r="ES144" s="87">
        <v>14</v>
      </c>
    </row>
    <row r="145" spans="1:149" ht="15">
      <c r="A145" s="87" t="s">
        <v>747</v>
      </c>
      <c r="B145" s="87" t="s">
        <v>747</v>
      </c>
      <c r="C145" s="87" t="s">
        <v>248</v>
      </c>
      <c r="D145" s="87" t="s">
        <v>248</v>
      </c>
      <c r="E145" s="87" t="s">
        <v>65</v>
      </c>
      <c r="F145" s="87" t="s">
        <v>196</v>
      </c>
      <c r="G145" s="144">
        <v>43513.40528935185</v>
      </c>
      <c r="H145" s="87" t="s">
        <v>339</v>
      </c>
      <c r="I145" s="87"/>
      <c r="J145" s="87"/>
      <c r="K145" s="87" t="s">
        <v>493</v>
      </c>
      <c r="L145" s="87" t="s">
        <v>540</v>
      </c>
      <c r="M145" s="87" t="s">
        <v>540</v>
      </c>
      <c r="N145" s="144">
        <v>43513.40528935185</v>
      </c>
      <c r="O145" s="87" t="s">
        <v>613</v>
      </c>
      <c r="P145" s="87"/>
      <c r="Q145" s="87"/>
      <c r="R145" s="87" t="s">
        <v>747</v>
      </c>
      <c r="S145" s="87"/>
      <c r="T145" s="87" t="b">
        <v>0</v>
      </c>
      <c r="U145" s="87">
        <v>0</v>
      </c>
      <c r="V145" s="87"/>
      <c r="W145" s="87" t="b">
        <v>0</v>
      </c>
      <c r="X145" s="87" t="s">
        <v>914</v>
      </c>
      <c r="Y145" s="87"/>
      <c r="Z145" s="87"/>
      <c r="AA145" s="87" t="b">
        <v>0</v>
      </c>
      <c r="AB145" s="87">
        <v>0</v>
      </c>
      <c r="AC145" s="87"/>
      <c r="AD145" s="87" t="s">
        <v>928</v>
      </c>
      <c r="AE145" s="87" t="b">
        <v>0</v>
      </c>
      <c r="AF145" s="87" t="s">
        <v>747</v>
      </c>
      <c r="AG145" s="87" t="s">
        <v>196</v>
      </c>
      <c r="AH145" s="87">
        <v>0</v>
      </c>
      <c r="AI145" s="87">
        <v>0</v>
      </c>
      <c r="AJ145" s="87"/>
      <c r="AK145" s="87"/>
      <c r="AL145" s="87"/>
      <c r="AM145" s="87"/>
      <c r="AN145" s="87"/>
      <c r="AO145" s="87"/>
      <c r="AP145" s="87"/>
      <c r="AQ145" s="87"/>
      <c r="AR145" s="87">
        <v>9</v>
      </c>
      <c r="AS145" s="87">
        <v>7</v>
      </c>
      <c r="AT145" s="87">
        <v>7</v>
      </c>
      <c r="AU145" s="87"/>
      <c r="AV145" s="87"/>
      <c r="AW145" s="87"/>
      <c r="AX145" s="87"/>
      <c r="AY145" s="87"/>
      <c r="AZ145" s="87"/>
      <c r="BA145" s="87"/>
      <c r="BB145" s="87"/>
      <c r="BC145" s="87"/>
      <c r="BD145" s="87" t="s">
        <v>248</v>
      </c>
      <c r="BE145" s="87"/>
      <c r="BF145" s="87">
        <v>1</v>
      </c>
      <c r="BG145" s="87">
        <v>1</v>
      </c>
      <c r="BH145" s="87">
        <v>0</v>
      </c>
      <c r="BI145" s="87">
        <v>0</v>
      </c>
      <c r="BJ145" s="87">
        <v>0</v>
      </c>
      <c r="BK145" s="87">
        <v>0.999993</v>
      </c>
      <c r="BL145" s="87">
        <v>0</v>
      </c>
      <c r="BM145" s="87" t="s">
        <v>1516</v>
      </c>
      <c r="BN145" s="87" t="s">
        <v>1031</v>
      </c>
      <c r="BO145" s="87">
        <v>1</v>
      </c>
      <c r="BP145" s="87">
        <v>17</v>
      </c>
      <c r="BQ145" s="87">
        <v>133</v>
      </c>
      <c r="BR145" s="87">
        <v>2</v>
      </c>
      <c r="BS145" s="87"/>
      <c r="BT145" s="87" t="s">
        <v>1104</v>
      </c>
      <c r="BU145" s="87" t="s">
        <v>1167</v>
      </c>
      <c r="BV145" s="87"/>
      <c r="BW145" s="87"/>
      <c r="BX145" s="144">
        <v>43270.4846412037</v>
      </c>
      <c r="BY145" s="87" t="s">
        <v>1281</v>
      </c>
      <c r="BZ145" s="87" t="b">
        <v>1</v>
      </c>
      <c r="CA145" s="87" t="b">
        <v>0</v>
      </c>
      <c r="CB145" s="87" t="b">
        <v>0</v>
      </c>
      <c r="CC145" s="87" t="s">
        <v>914</v>
      </c>
      <c r="CD145" s="87">
        <v>0</v>
      </c>
      <c r="CE145" s="87"/>
      <c r="CF145" s="87" t="b">
        <v>0</v>
      </c>
      <c r="CG145" s="87" t="s">
        <v>66</v>
      </c>
      <c r="CH145" s="87">
        <v>7</v>
      </c>
      <c r="CI145" s="87"/>
      <c r="CJ145" s="87"/>
      <c r="CK145" s="87"/>
      <c r="CL145" s="87"/>
      <c r="CM145" s="87"/>
      <c r="CN145" s="87"/>
      <c r="CO145" s="87"/>
      <c r="CP145" s="87"/>
      <c r="CQ145" s="87"/>
      <c r="CR145" s="87"/>
      <c r="CS145" s="87"/>
      <c r="CT145" s="87"/>
      <c r="CU145" s="87"/>
      <c r="CV145" s="87" t="s">
        <v>248</v>
      </c>
      <c r="CW145" s="87"/>
      <c r="CX145" s="87">
        <v>1</v>
      </c>
      <c r="CY145" s="87">
        <v>1</v>
      </c>
      <c r="CZ145" s="87">
        <v>0</v>
      </c>
      <c r="DA145" s="87">
        <v>0</v>
      </c>
      <c r="DB145" s="87">
        <v>0</v>
      </c>
      <c r="DC145" s="87">
        <v>0.999993</v>
      </c>
      <c r="DD145" s="87">
        <v>0</v>
      </c>
      <c r="DE145" s="87" t="s">
        <v>1516</v>
      </c>
      <c r="DF145" s="87" t="s">
        <v>1031</v>
      </c>
      <c r="DG145" s="87">
        <v>1</v>
      </c>
      <c r="DH145" s="87">
        <v>17</v>
      </c>
      <c r="DI145" s="87">
        <v>133</v>
      </c>
      <c r="DJ145" s="87">
        <v>2</v>
      </c>
      <c r="DK145" s="87"/>
      <c r="DL145" s="87" t="s">
        <v>1104</v>
      </c>
      <c r="DM145" s="87" t="s">
        <v>1167</v>
      </c>
      <c r="DN145" s="87"/>
      <c r="DO145" s="87"/>
      <c r="DP145" s="144">
        <v>43270.4846412037</v>
      </c>
      <c r="DQ145" s="87" t="s">
        <v>1281</v>
      </c>
      <c r="DR145" s="87" t="b">
        <v>1</v>
      </c>
      <c r="DS145" s="87" t="b">
        <v>0</v>
      </c>
      <c r="DT145" s="87" t="b">
        <v>0</v>
      </c>
      <c r="DU145" s="87" t="s">
        <v>914</v>
      </c>
      <c r="DV145" s="87">
        <v>0</v>
      </c>
      <c r="DW145" s="87"/>
      <c r="DX145" s="87" t="b">
        <v>0</v>
      </c>
      <c r="DY145" s="87" t="s">
        <v>66</v>
      </c>
      <c r="DZ145" s="87">
        <v>7</v>
      </c>
      <c r="EA145" s="87"/>
      <c r="EB145" s="87"/>
      <c r="EC145" s="87"/>
      <c r="ED145" s="87"/>
      <c r="EE145" s="87"/>
      <c r="EF145" s="87"/>
      <c r="EG145" s="87"/>
      <c r="EH145" s="87"/>
      <c r="EI145" s="87"/>
      <c r="EJ145" s="87"/>
      <c r="EK145" s="87"/>
      <c r="EL145" s="87"/>
      <c r="EM145" s="87"/>
      <c r="EN145" s="87">
        <v>59</v>
      </c>
      <c r="EO145" s="87">
        <v>59</v>
      </c>
      <c r="EP145" s="87">
        <v>1</v>
      </c>
      <c r="EQ145" s="87">
        <v>1</v>
      </c>
      <c r="ER145" s="87">
        <v>15</v>
      </c>
      <c r="ES145" s="87">
        <v>15</v>
      </c>
    </row>
    <row r="146" spans="1:149" ht="15">
      <c r="A146" s="87" t="s">
        <v>746</v>
      </c>
      <c r="B146" s="87" t="s">
        <v>746</v>
      </c>
      <c r="C146" s="87" t="s">
        <v>248</v>
      </c>
      <c r="D146" s="87" t="s">
        <v>248</v>
      </c>
      <c r="E146" s="87" t="s">
        <v>65</v>
      </c>
      <c r="F146" s="87" t="s">
        <v>196</v>
      </c>
      <c r="G146" s="144">
        <v>43509.38980324074</v>
      </c>
      <c r="H146" s="87" t="s">
        <v>338</v>
      </c>
      <c r="I146" s="87"/>
      <c r="J146" s="87"/>
      <c r="K146" s="87" t="s">
        <v>493</v>
      </c>
      <c r="L146" s="87" t="s">
        <v>539</v>
      </c>
      <c r="M146" s="87" t="s">
        <v>539</v>
      </c>
      <c r="N146" s="144">
        <v>43509.38980324074</v>
      </c>
      <c r="O146" s="87" t="s">
        <v>612</v>
      </c>
      <c r="P146" s="87"/>
      <c r="Q146" s="87"/>
      <c r="R146" s="87" t="s">
        <v>746</v>
      </c>
      <c r="S146" s="87"/>
      <c r="T146" s="87" t="b">
        <v>0</v>
      </c>
      <c r="U146" s="87">
        <v>0</v>
      </c>
      <c r="V146" s="87"/>
      <c r="W146" s="87" t="b">
        <v>0</v>
      </c>
      <c r="X146" s="87" t="s">
        <v>914</v>
      </c>
      <c r="Y146" s="87"/>
      <c r="Z146" s="87"/>
      <c r="AA146" s="87" t="b">
        <v>0</v>
      </c>
      <c r="AB146" s="87">
        <v>0</v>
      </c>
      <c r="AC146" s="87"/>
      <c r="AD146" s="87" t="s">
        <v>928</v>
      </c>
      <c r="AE146" s="87" t="b">
        <v>0</v>
      </c>
      <c r="AF146" s="87" t="s">
        <v>746</v>
      </c>
      <c r="AG146" s="87" t="s">
        <v>196</v>
      </c>
      <c r="AH146" s="87">
        <v>0</v>
      </c>
      <c r="AI146" s="87">
        <v>0</v>
      </c>
      <c r="AJ146" s="87"/>
      <c r="AK146" s="87"/>
      <c r="AL146" s="87"/>
      <c r="AM146" s="87"/>
      <c r="AN146" s="87"/>
      <c r="AO146" s="87"/>
      <c r="AP146" s="87"/>
      <c r="AQ146" s="87"/>
      <c r="AR146" s="87">
        <v>9</v>
      </c>
      <c r="AS146" s="87">
        <v>7</v>
      </c>
      <c r="AT146" s="87">
        <v>7</v>
      </c>
      <c r="AU146" s="87"/>
      <c r="AV146" s="87"/>
      <c r="AW146" s="87"/>
      <c r="AX146" s="87"/>
      <c r="AY146" s="87"/>
      <c r="AZ146" s="87"/>
      <c r="BA146" s="87"/>
      <c r="BB146" s="87"/>
      <c r="BC146" s="87"/>
      <c r="BD146" s="87" t="s">
        <v>248</v>
      </c>
      <c r="BE146" s="87"/>
      <c r="BF146" s="87">
        <v>1</v>
      </c>
      <c r="BG146" s="87">
        <v>1</v>
      </c>
      <c r="BH146" s="87">
        <v>0</v>
      </c>
      <c r="BI146" s="87">
        <v>0</v>
      </c>
      <c r="BJ146" s="87">
        <v>0</v>
      </c>
      <c r="BK146" s="87">
        <v>0.999993</v>
      </c>
      <c r="BL146" s="87">
        <v>0</v>
      </c>
      <c r="BM146" s="87" t="s">
        <v>1516</v>
      </c>
      <c r="BN146" s="87" t="s">
        <v>1031</v>
      </c>
      <c r="BO146" s="87">
        <v>1</v>
      </c>
      <c r="BP146" s="87">
        <v>17</v>
      </c>
      <c r="BQ146" s="87">
        <v>133</v>
      </c>
      <c r="BR146" s="87">
        <v>2</v>
      </c>
      <c r="BS146" s="87"/>
      <c r="BT146" s="87" t="s">
        <v>1104</v>
      </c>
      <c r="BU146" s="87" t="s">
        <v>1167</v>
      </c>
      <c r="BV146" s="87"/>
      <c r="BW146" s="87"/>
      <c r="BX146" s="144">
        <v>43270.4846412037</v>
      </c>
      <c r="BY146" s="87" t="s">
        <v>1281</v>
      </c>
      <c r="BZ146" s="87" t="b">
        <v>1</v>
      </c>
      <c r="CA146" s="87" t="b">
        <v>0</v>
      </c>
      <c r="CB146" s="87" t="b">
        <v>0</v>
      </c>
      <c r="CC146" s="87" t="s">
        <v>914</v>
      </c>
      <c r="CD146" s="87">
        <v>0</v>
      </c>
      <c r="CE146" s="87"/>
      <c r="CF146" s="87" t="b">
        <v>0</v>
      </c>
      <c r="CG146" s="87" t="s">
        <v>66</v>
      </c>
      <c r="CH146" s="87">
        <v>7</v>
      </c>
      <c r="CI146" s="87"/>
      <c r="CJ146" s="87"/>
      <c r="CK146" s="87"/>
      <c r="CL146" s="87"/>
      <c r="CM146" s="87"/>
      <c r="CN146" s="87"/>
      <c r="CO146" s="87"/>
      <c r="CP146" s="87"/>
      <c r="CQ146" s="87"/>
      <c r="CR146" s="87"/>
      <c r="CS146" s="87"/>
      <c r="CT146" s="87"/>
      <c r="CU146" s="87"/>
      <c r="CV146" s="87" t="s">
        <v>248</v>
      </c>
      <c r="CW146" s="87"/>
      <c r="CX146" s="87">
        <v>1</v>
      </c>
      <c r="CY146" s="87">
        <v>1</v>
      </c>
      <c r="CZ146" s="87">
        <v>0</v>
      </c>
      <c r="DA146" s="87">
        <v>0</v>
      </c>
      <c r="DB146" s="87">
        <v>0</v>
      </c>
      <c r="DC146" s="87">
        <v>0.999993</v>
      </c>
      <c r="DD146" s="87">
        <v>0</v>
      </c>
      <c r="DE146" s="87" t="s">
        <v>1516</v>
      </c>
      <c r="DF146" s="87" t="s">
        <v>1031</v>
      </c>
      <c r="DG146" s="87">
        <v>1</v>
      </c>
      <c r="DH146" s="87">
        <v>17</v>
      </c>
      <c r="DI146" s="87">
        <v>133</v>
      </c>
      <c r="DJ146" s="87">
        <v>2</v>
      </c>
      <c r="DK146" s="87"/>
      <c r="DL146" s="87" t="s">
        <v>1104</v>
      </c>
      <c r="DM146" s="87" t="s">
        <v>1167</v>
      </c>
      <c r="DN146" s="87"/>
      <c r="DO146" s="87"/>
      <c r="DP146" s="144">
        <v>43270.4846412037</v>
      </c>
      <c r="DQ146" s="87" t="s">
        <v>1281</v>
      </c>
      <c r="DR146" s="87" t="b">
        <v>1</v>
      </c>
      <c r="DS146" s="87" t="b">
        <v>0</v>
      </c>
      <c r="DT146" s="87" t="b">
        <v>0</v>
      </c>
      <c r="DU146" s="87" t="s">
        <v>914</v>
      </c>
      <c r="DV146" s="87">
        <v>0</v>
      </c>
      <c r="DW146" s="87"/>
      <c r="DX146" s="87" t="b">
        <v>0</v>
      </c>
      <c r="DY146" s="87" t="s">
        <v>66</v>
      </c>
      <c r="DZ146" s="87">
        <v>7</v>
      </c>
      <c r="EA146" s="87"/>
      <c r="EB146" s="87"/>
      <c r="EC146" s="87"/>
      <c r="ED146" s="87"/>
      <c r="EE146" s="87"/>
      <c r="EF146" s="87"/>
      <c r="EG146" s="87"/>
      <c r="EH146" s="87"/>
      <c r="EI146" s="87"/>
      <c r="EJ146" s="87"/>
      <c r="EK146" s="87"/>
      <c r="EL146" s="87"/>
      <c r="EM146" s="87"/>
      <c r="EN146" s="87">
        <v>60</v>
      </c>
      <c r="EO146" s="87">
        <v>60</v>
      </c>
      <c r="EP146" s="87">
        <v>1</v>
      </c>
      <c r="EQ146" s="87">
        <v>1</v>
      </c>
      <c r="ER146" s="87">
        <v>16</v>
      </c>
      <c r="ES146" s="87">
        <v>16</v>
      </c>
    </row>
    <row r="147" spans="1:149" ht="15">
      <c r="A147" s="87" t="s">
        <v>860</v>
      </c>
      <c r="B147" s="87" t="s">
        <v>860</v>
      </c>
      <c r="C147" s="87" t="s">
        <v>298</v>
      </c>
      <c r="D147" s="87" t="s">
        <v>298</v>
      </c>
      <c r="E147" s="87"/>
      <c r="F147" s="87" t="s">
        <v>196</v>
      </c>
      <c r="G147" s="144">
        <v>43506.54173611111</v>
      </c>
      <c r="H147" s="87" t="s">
        <v>1568</v>
      </c>
      <c r="I147" s="87"/>
      <c r="J147" s="87"/>
      <c r="K147" s="87" t="s">
        <v>1601</v>
      </c>
      <c r="L147" s="87" t="s">
        <v>1607</v>
      </c>
      <c r="M147" s="87" t="s">
        <v>1607</v>
      </c>
      <c r="N147" s="144">
        <v>43506.54173611111</v>
      </c>
      <c r="O147" s="87" t="s">
        <v>1617</v>
      </c>
      <c r="P147" s="87"/>
      <c r="Q147" s="87"/>
      <c r="R147" s="87" t="s">
        <v>860</v>
      </c>
      <c r="S147" s="87"/>
      <c r="T147" s="87" t="b">
        <v>0</v>
      </c>
      <c r="U147" s="87">
        <v>5</v>
      </c>
      <c r="V147" s="87"/>
      <c r="W147" s="87" t="b">
        <v>0</v>
      </c>
      <c r="X147" s="87" t="s">
        <v>914</v>
      </c>
      <c r="Y147" s="87"/>
      <c r="Z147" s="87"/>
      <c r="AA147" s="87" t="b">
        <v>0</v>
      </c>
      <c r="AB147" s="87">
        <v>1</v>
      </c>
      <c r="AC147" s="87"/>
      <c r="AD147" s="87" t="s">
        <v>1653</v>
      </c>
      <c r="AE147" s="87" t="b">
        <v>0</v>
      </c>
      <c r="AF147" s="87" t="s">
        <v>860</v>
      </c>
      <c r="AG147" s="87" t="s">
        <v>1656</v>
      </c>
      <c r="AH147" s="87">
        <v>0</v>
      </c>
      <c r="AI147" s="87">
        <v>0</v>
      </c>
      <c r="AJ147" s="87"/>
      <c r="AK147" s="87"/>
      <c r="AL147" s="87"/>
      <c r="AM147" s="87"/>
      <c r="AN147" s="87"/>
      <c r="AO147" s="87"/>
      <c r="AP147" s="87"/>
      <c r="AQ147" s="87"/>
      <c r="AR147" s="87">
        <v>1</v>
      </c>
      <c r="AS147" s="87">
        <v>8</v>
      </c>
      <c r="AT147" s="87">
        <v>8</v>
      </c>
      <c r="AU147" s="87"/>
      <c r="AV147" s="87"/>
      <c r="AW147" s="87"/>
      <c r="AX147" s="87"/>
      <c r="AY147" s="87"/>
      <c r="AZ147" s="87"/>
      <c r="BA147" s="87"/>
      <c r="BB147" s="87"/>
      <c r="BC147" s="87"/>
      <c r="BD147" s="87" t="s">
        <v>298</v>
      </c>
      <c r="BE147" s="87"/>
      <c r="BF147" s="87">
        <v>1</v>
      </c>
      <c r="BG147" s="87">
        <v>0</v>
      </c>
      <c r="BH147" s="87">
        <v>0</v>
      </c>
      <c r="BI147" s="87">
        <v>0.005319</v>
      </c>
      <c r="BJ147" s="87">
        <v>0.00275</v>
      </c>
      <c r="BK147" s="87">
        <v>0.541334</v>
      </c>
      <c r="BL147" s="87">
        <v>0</v>
      </c>
      <c r="BM147" s="87">
        <v>0</v>
      </c>
      <c r="BN147" s="87" t="s">
        <v>1030</v>
      </c>
      <c r="BO147" s="87">
        <v>240</v>
      </c>
      <c r="BP147" s="87">
        <v>22966</v>
      </c>
      <c r="BQ147" s="87">
        <v>7745</v>
      </c>
      <c r="BR147" s="87">
        <v>612</v>
      </c>
      <c r="BS147" s="87"/>
      <c r="BT147" s="87" t="s">
        <v>1103</v>
      </c>
      <c r="BU147" s="87" t="s">
        <v>1166</v>
      </c>
      <c r="BV147" s="87" t="s">
        <v>1225</v>
      </c>
      <c r="BW147" s="87"/>
      <c r="BX147" s="144">
        <v>42255.612546296295</v>
      </c>
      <c r="BY147" s="87" t="s">
        <v>1280</v>
      </c>
      <c r="BZ147" s="87" t="b">
        <v>0</v>
      </c>
      <c r="CA147" s="87" t="b">
        <v>0</v>
      </c>
      <c r="CB147" s="87" t="b">
        <v>0</v>
      </c>
      <c r="CC147" s="87" t="s">
        <v>914</v>
      </c>
      <c r="CD147" s="87">
        <v>104</v>
      </c>
      <c r="CE147" s="87" t="s">
        <v>1312</v>
      </c>
      <c r="CF147" s="87" t="b">
        <v>1</v>
      </c>
      <c r="CG147" s="87" t="s">
        <v>66</v>
      </c>
      <c r="CH147" s="87">
        <v>8</v>
      </c>
      <c r="CI147" s="87"/>
      <c r="CJ147" s="87"/>
      <c r="CK147" s="87"/>
      <c r="CL147" s="87"/>
      <c r="CM147" s="87"/>
      <c r="CN147" s="87"/>
      <c r="CO147" s="87"/>
      <c r="CP147" s="87"/>
      <c r="CQ147" s="87"/>
      <c r="CR147" s="87"/>
      <c r="CS147" s="87"/>
      <c r="CT147" s="87"/>
      <c r="CU147" s="87"/>
      <c r="CV147" s="87" t="s">
        <v>298</v>
      </c>
      <c r="CW147" s="87"/>
      <c r="CX147" s="87">
        <v>1</v>
      </c>
      <c r="CY147" s="87">
        <v>0</v>
      </c>
      <c r="CZ147" s="87">
        <v>0</v>
      </c>
      <c r="DA147" s="87">
        <v>0.005319</v>
      </c>
      <c r="DB147" s="87">
        <v>0.00275</v>
      </c>
      <c r="DC147" s="87">
        <v>0.541334</v>
      </c>
      <c r="DD147" s="87">
        <v>0</v>
      </c>
      <c r="DE147" s="87">
        <v>0</v>
      </c>
      <c r="DF147" s="87" t="s">
        <v>1030</v>
      </c>
      <c r="DG147" s="87">
        <v>240</v>
      </c>
      <c r="DH147" s="87">
        <v>22966</v>
      </c>
      <c r="DI147" s="87">
        <v>7745</v>
      </c>
      <c r="DJ147" s="87">
        <v>612</v>
      </c>
      <c r="DK147" s="87"/>
      <c r="DL147" s="87" t="s">
        <v>1103</v>
      </c>
      <c r="DM147" s="87" t="s">
        <v>1166</v>
      </c>
      <c r="DN147" s="87" t="s">
        <v>1225</v>
      </c>
      <c r="DO147" s="87"/>
      <c r="DP147" s="144">
        <v>42255.612546296295</v>
      </c>
      <c r="DQ147" s="87" t="s">
        <v>1280</v>
      </c>
      <c r="DR147" s="87" t="b">
        <v>0</v>
      </c>
      <c r="DS147" s="87" t="b">
        <v>0</v>
      </c>
      <c r="DT147" s="87" t="b">
        <v>0</v>
      </c>
      <c r="DU147" s="87" t="s">
        <v>914</v>
      </c>
      <c r="DV147" s="87">
        <v>104</v>
      </c>
      <c r="DW147" s="87" t="s">
        <v>1312</v>
      </c>
      <c r="DX147" s="87" t="b">
        <v>1</v>
      </c>
      <c r="DY147" s="87" t="s">
        <v>66</v>
      </c>
      <c r="DZ147" s="87">
        <v>8</v>
      </c>
      <c r="EA147" s="87"/>
      <c r="EB147" s="87"/>
      <c r="EC147" s="87"/>
      <c r="ED147" s="87"/>
      <c r="EE147" s="87"/>
      <c r="EF147" s="87"/>
      <c r="EG147" s="87"/>
      <c r="EH147" s="87"/>
      <c r="EI147" s="87"/>
      <c r="EJ147" s="87"/>
      <c r="EK147" s="87"/>
      <c r="EL147" s="87"/>
      <c r="EM147" s="87"/>
      <c r="EN147" s="87">
        <v>61</v>
      </c>
      <c r="EO147" s="87">
        <v>61</v>
      </c>
      <c r="EP147" s="87">
        <v>1</v>
      </c>
      <c r="EQ147" s="87">
        <v>1</v>
      </c>
      <c r="ER147" s="87">
        <v>17</v>
      </c>
      <c r="ES147" s="87">
        <v>17</v>
      </c>
    </row>
    <row r="148" spans="1:149" ht="15">
      <c r="A148" s="87" t="s">
        <v>745</v>
      </c>
      <c r="B148" s="87" t="s">
        <v>860</v>
      </c>
      <c r="C148" s="87" t="s">
        <v>247</v>
      </c>
      <c r="D148" s="87" t="s">
        <v>298</v>
      </c>
      <c r="E148" s="87" t="s">
        <v>65</v>
      </c>
      <c r="F148" s="87" t="s">
        <v>311</v>
      </c>
      <c r="G148" s="144">
        <v>43515.33489583333</v>
      </c>
      <c r="H148" s="87" t="s">
        <v>337</v>
      </c>
      <c r="I148" s="87"/>
      <c r="J148" s="87"/>
      <c r="K148" s="87"/>
      <c r="L148" s="87"/>
      <c r="M148" s="87" t="s">
        <v>568</v>
      </c>
      <c r="N148" s="144">
        <v>43515.33489583333</v>
      </c>
      <c r="O148" s="87" t="s">
        <v>611</v>
      </c>
      <c r="P148" s="87"/>
      <c r="Q148" s="87"/>
      <c r="R148" s="87" t="s">
        <v>745</v>
      </c>
      <c r="S148" s="87" t="s">
        <v>860</v>
      </c>
      <c r="T148" s="87" t="b">
        <v>0</v>
      </c>
      <c r="U148" s="87">
        <v>0</v>
      </c>
      <c r="V148" s="87" t="s">
        <v>889</v>
      </c>
      <c r="W148" s="87" t="b">
        <v>0</v>
      </c>
      <c r="X148" s="87" t="s">
        <v>914</v>
      </c>
      <c r="Y148" s="87"/>
      <c r="Z148" s="87"/>
      <c r="AA148" s="87" t="b">
        <v>0</v>
      </c>
      <c r="AB148" s="87">
        <v>0</v>
      </c>
      <c r="AC148" s="87"/>
      <c r="AD148" s="87" t="s">
        <v>928</v>
      </c>
      <c r="AE148" s="87" t="b">
        <v>0</v>
      </c>
      <c r="AF148" s="87" t="s">
        <v>860</v>
      </c>
      <c r="AG148" s="87" t="s">
        <v>196</v>
      </c>
      <c r="AH148" s="87">
        <v>0</v>
      </c>
      <c r="AI148" s="87">
        <v>0</v>
      </c>
      <c r="AJ148" s="87"/>
      <c r="AK148" s="87"/>
      <c r="AL148" s="87"/>
      <c r="AM148" s="87"/>
      <c r="AN148" s="87"/>
      <c r="AO148" s="87"/>
      <c r="AP148" s="87"/>
      <c r="AQ148" s="87"/>
      <c r="AR148" s="87">
        <v>1</v>
      </c>
      <c r="AS148" s="87">
        <v>8</v>
      </c>
      <c r="AT148" s="87">
        <v>8</v>
      </c>
      <c r="AU148" s="87"/>
      <c r="AV148" s="87"/>
      <c r="AW148" s="87"/>
      <c r="AX148" s="87"/>
      <c r="AY148" s="87"/>
      <c r="AZ148" s="87"/>
      <c r="BA148" s="87"/>
      <c r="BB148" s="87"/>
      <c r="BC148" s="87"/>
      <c r="BD148" s="87" t="s">
        <v>247</v>
      </c>
      <c r="BE148" s="87"/>
      <c r="BF148" s="87">
        <v>1</v>
      </c>
      <c r="BG148" s="87">
        <v>2</v>
      </c>
      <c r="BH148" s="87">
        <v>112</v>
      </c>
      <c r="BI148" s="87">
        <v>0.007576</v>
      </c>
      <c r="BJ148" s="87">
        <v>0.019044</v>
      </c>
      <c r="BK148" s="87">
        <v>0.920788</v>
      </c>
      <c r="BL148" s="87">
        <v>0</v>
      </c>
      <c r="BM148" s="87">
        <v>0.5</v>
      </c>
      <c r="BN148" s="87" t="s">
        <v>1029</v>
      </c>
      <c r="BO148" s="87">
        <v>113</v>
      </c>
      <c r="BP148" s="87">
        <v>15</v>
      </c>
      <c r="BQ148" s="87">
        <v>55</v>
      </c>
      <c r="BR148" s="87">
        <v>6</v>
      </c>
      <c r="BS148" s="87"/>
      <c r="BT148" s="87" t="s">
        <v>1102</v>
      </c>
      <c r="BU148" s="87" t="s">
        <v>1165</v>
      </c>
      <c r="BV148" s="87" t="s">
        <v>1224</v>
      </c>
      <c r="BW148" s="87"/>
      <c r="BX148" s="144">
        <v>40833.827569444446</v>
      </c>
      <c r="BY148" s="87" t="s">
        <v>1279</v>
      </c>
      <c r="BZ148" s="87" t="b">
        <v>0</v>
      </c>
      <c r="CA148" s="87" t="b">
        <v>0</v>
      </c>
      <c r="CB148" s="87" t="b">
        <v>0</v>
      </c>
      <c r="CC148" s="87" t="s">
        <v>914</v>
      </c>
      <c r="CD148" s="87">
        <v>1</v>
      </c>
      <c r="CE148" s="87" t="s">
        <v>1314</v>
      </c>
      <c r="CF148" s="87" t="b">
        <v>0</v>
      </c>
      <c r="CG148" s="87" t="s">
        <v>66</v>
      </c>
      <c r="CH148" s="87">
        <v>8</v>
      </c>
      <c r="CI148" s="87"/>
      <c r="CJ148" s="87"/>
      <c r="CK148" s="87"/>
      <c r="CL148" s="87"/>
      <c r="CM148" s="87"/>
      <c r="CN148" s="87"/>
      <c r="CO148" s="87"/>
      <c r="CP148" s="87"/>
      <c r="CQ148" s="87"/>
      <c r="CR148" s="87"/>
      <c r="CS148" s="87"/>
      <c r="CT148" s="87"/>
      <c r="CU148" s="87"/>
      <c r="CV148" s="87" t="s">
        <v>298</v>
      </c>
      <c r="CW148" s="87"/>
      <c r="CX148" s="87">
        <v>1</v>
      </c>
      <c r="CY148" s="87">
        <v>0</v>
      </c>
      <c r="CZ148" s="87">
        <v>0</v>
      </c>
      <c r="DA148" s="87">
        <v>0.005319</v>
      </c>
      <c r="DB148" s="87">
        <v>0.00275</v>
      </c>
      <c r="DC148" s="87">
        <v>0.541334</v>
      </c>
      <c r="DD148" s="87">
        <v>0</v>
      </c>
      <c r="DE148" s="87">
        <v>0</v>
      </c>
      <c r="DF148" s="87" t="s">
        <v>1030</v>
      </c>
      <c r="DG148" s="87">
        <v>240</v>
      </c>
      <c r="DH148" s="87">
        <v>22966</v>
      </c>
      <c r="DI148" s="87">
        <v>7745</v>
      </c>
      <c r="DJ148" s="87">
        <v>612</v>
      </c>
      <c r="DK148" s="87"/>
      <c r="DL148" s="87" t="s">
        <v>1103</v>
      </c>
      <c r="DM148" s="87" t="s">
        <v>1166</v>
      </c>
      <c r="DN148" s="87" t="s">
        <v>1225</v>
      </c>
      <c r="DO148" s="87"/>
      <c r="DP148" s="144">
        <v>42255.612546296295</v>
      </c>
      <c r="DQ148" s="87" t="s">
        <v>1280</v>
      </c>
      <c r="DR148" s="87" t="b">
        <v>0</v>
      </c>
      <c r="DS148" s="87" t="b">
        <v>0</v>
      </c>
      <c r="DT148" s="87" t="b">
        <v>0</v>
      </c>
      <c r="DU148" s="87" t="s">
        <v>914</v>
      </c>
      <c r="DV148" s="87">
        <v>104</v>
      </c>
      <c r="DW148" s="87" t="s">
        <v>1312</v>
      </c>
      <c r="DX148" s="87" t="b">
        <v>1</v>
      </c>
      <c r="DY148" s="87" t="s">
        <v>66</v>
      </c>
      <c r="DZ148" s="87">
        <v>8</v>
      </c>
      <c r="EA148" s="87"/>
      <c r="EB148" s="87"/>
      <c r="EC148" s="87"/>
      <c r="ED148" s="87"/>
      <c r="EE148" s="87"/>
      <c r="EF148" s="87"/>
      <c r="EG148" s="87"/>
      <c r="EH148" s="87"/>
      <c r="EI148" s="87"/>
      <c r="EJ148" s="87"/>
      <c r="EK148" s="87"/>
      <c r="EL148" s="87"/>
      <c r="EM148" s="87"/>
      <c r="EN148" s="87">
        <v>61</v>
      </c>
      <c r="EO148" s="87">
        <v>61</v>
      </c>
      <c r="EP148" s="87">
        <v>2</v>
      </c>
      <c r="EQ148" s="87">
        <v>1</v>
      </c>
      <c r="ER148" s="87">
        <v>17</v>
      </c>
      <c r="ES148" s="87">
        <v>17</v>
      </c>
    </row>
    <row r="149" spans="1:149" ht="15">
      <c r="A149" s="87" t="s">
        <v>815</v>
      </c>
      <c r="B149" s="87" t="s">
        <v>745</v>
      </c>
      <c r="C149" s="87" t="s">
        <v>250</v>
      </c>
      <c r="D149" s="87" t="s">
        <v>247</v>
      </c>
      <c r="E149" s="87" t="s">
        <v>66</v>
      </c>
      <c r="F149" s="87" t="s">
        <v>311</v>
      </c>
      <c r="G149" s="144">
        <v>43515.545</v>
      </c>
      <c r="H149" s="87" t="s">
        <v>399</v>
      </c>
      <c r="I149" s="87"/>
      <c r="J149" s="87"/>
      <c r="K149" s="87"/>
      <c r="L149" s="87"/>
      <c r="M149" s="87" t="s">
        <v>570</v>
      </c>
      <c r="N149" s="144">
        <v>43515.545</v>
      </c>
      <c r="O149" s="87" t="s">
        <v>681</v>
      </c>
      <c r="P149" s="87"/>
      <c r="Q149" s="87"/>
      <c r="R149" s="87" t="s">
        <v>815</v>
      </c>
      <c r="S149" s="87" t="s">
        <v>745</v>
      </c>
      <c r="T149" s="87" t="b">
        <v>0</v>
      </c>
      <c r="U149" s="87">
        <v>0</v>
      </c>
      <c r="V149" s="87" t="s">
        <v>907</v>
      </c>
      <c r="W149" s="87" t="b">
        <v>0</v>
      </c>
      <c r="X149" s="87" t="s">
        <v>914</v>
      </c>
      <c r="Y149" s="87"/>
      <c r="Z149" s="87"/>
      <c r="AA149" s="87" t="b">
        <v>0</v>
      </c>
      <c r="AB149" s="87">
        <v>0</v>
      </c>
      <c r="AC149" s="87"/>
      <c r="AD149" s="87" t="s">
        <v>935</v>
      </c>
      <c r="AE149" s="87" t="b">
        <v>0</v>
      </c>
      <c r="AF149" s="87" t="s">
        <v>745</v>
      </c>
      <c r="AG149" s="87" t="s">
        <v>196</v>
      </c>
      <c r="AH149" s="87">
        <v>0</v>
      </c>
      <c r="AI149" s="87">
        <v>0</v>
      </c>
      <c r="AJ149" s="87"/>
      <c r="AK149" s="87"/>
      <c r="AL149" s="87"/>
      <c r="AM149" s="87"/>
      <c r="AN149" s="87"/>
      <c r="AO149" s="87"/>
      <c r="AP149" s="87"/>
      <c r="AQ149" s="87"/>
      <c r="AR149" s="87">
        <v>1</v>
      </c>
      <c r="AS149" s="87">
        <v>1</v>
      </c>
      <c r="AT149" s="87">
        <v>8</v>
      </c>
      <c r="AU149" s="87"/>
      <c r="AV149" s="87"/>
      <c r="AW149" s="87"/>
      <c r="AX149" s="87"/>
      <c r="AY149" s="87"/>
      <c r="AZ149" s="87"/>
      <c r="BA149" s="87"/>
      <c r="BB149" s="87"/>
      <c r="BC149" s="87"/>
      <c r="BD149" s="87" t="s">
        <v>250</v>
      </c>
      <c r="BE149" s="87"/>
      <c r="BF149" s="87">
        <v>19</v>
      </c>
      <c r="BG149" s="87">
        <v>32</v>
      </c>
      <c r="BH149" s="87">
        <v>2826</v>
      </c>
      <c r="BI149" s="87">
        <v>0.012821</v>
      </c>
      <c r="BJ149" s="87">
        <v>0.129145</v>
      </c>
      <c r="BK149" s="87">
        <v>13.522608</v>
      </c>
      <c r="BL149" s="87">
        <v>0.00634920634920635</v>
      </c>
      <c r="BM149" s="87">
        <v>0.361111111111111</v>
      </c>
      <c r="BN149" s="87" t="s">
        <v>1006</v>
      </c>
      <c r="BO149" s="87">
        <v>7670</v>
      </c>
      <c r="BP149" s="87">
        <v>11984</v>
      </c>
      <c r="BQ149" s="87">
        <v>18497</v>
      </c>
      <c r="BR149" s="87">
        <v>3074</v>
      </c>
      <c r="BS149" s="87"/>
      <c r="BT149" s="87" t="s">
        <v>1082</v>
      </c>
      <c r="BU149" s="87" t="s">
        <v>942</v>
      </c>
      <c r="BV149" s="87" t="s">
        <v>1207</v>
      </c>
      <c r="BW149" s="87"/>
      <c r="BX149" s="144">
        <v>40499.605729166666</v>
      </c>
      <c r="BY149" s="87"/>
      <c r="BZ149" s="87" t="b">
        <v>0</v>
      </c>
      <c r="CA149" s="87" t="b">
        <v>0</v>
      </c>
      <c r="CB149" s="87" t="b">
        <v>1</v>
      </c>
      <c r="CC149" s="87" t="s">
        <v>914</v>
      </c>
      <c r="CD149" s="87">
        <v>248</v>
      </c>
      <c r="CE149" s="87" t="s">
        <v>1312</v>
      </c>
      <c r="CF149" s="87" t="b">
        <v>0</v>
      </c>
      <c r="CG149" s="87" t="s">
        <v>66</v>
      </c>
      <c r="CH149" s="87">
        <v>1</v>
      </c>
      <c r="CI149" s="87"/>
      <c r="CJ149" s="87"/>
      <c r="CK149" s="87"/>
      <c r="CL149" s="87"/>
      <c r="CM149" s="87"/>
      <c r="CN149" s="87"/>
      <c r="CO149" s="87"/>
      <c r="CP149" s="87"/>
      <c r="CQ149" s="87"/>
      <c r="CR149" s="87"/>
      <c r="CS149" s="87"/>
      <c r="CT149" s="87"/>
      <c r="CU149" s="87"/>
      <c r="CV149" s="87" t="s">
        <v>247</v>
      </c>
      <c r="CW149" s="87"/>
      <c r="CX149" s="87">
        <v>1</v>
      </c>
      <c r="CY149" s="87">
        <v>2</v>
      </c>
      <c r="CZ149" s="87">
        <v>112</v>
      </c>
      <c r="DA149" s="87">
        <v>0.007576</v>
      </c>
      <c r="DB149" s="87">
        <v>0.019044</v>
      </c>
      <c r="DC149" s="87">
        <v>0.920788</v>
      </c>
      <c r="DD149" s="87">
        <v>0</v>
      </c>
      <c r="DE149" s="87">
        <v>0.5</v>
      </c>
      <c r="DF149" s="87" t="s">
        <v>1029</v>
      </c>
      <c r="DG149" s="87">
        <v>113</v>
      </c>
      <c r="DH149" s="87">
        <v>15</v>
      </c>
      <c r="DI149" s="87">
        <v>55</v>
      </c>
      <c r="DJ149" s="87">
        <v>6</v>
      </c>
      <c r="DK149" s="87"/>
      <c r="DL149" s="87" t="s">
        <v>1102</v>
      </c>
      <c r="DM149" s="87" t="s">
        <v>1165</v>
      </c>
      <c r="DN149" s="87" t="s">
        <v>1224</v>
      </c>
      <c r="DO149" s="87"/>
      <c r="DP149" s="144">
        <v>40833.827569444446</v>
      </c>
      <c r="DQ149" s="87" t="s">
        <v>1279</v>
      </c>
      <c r="DR149" s="87" t="b">
        <v>0</v>
      </c>
      <c r="DS149" s="87" t="b">
        <v>0</v>
      </c>
      <c r="DT149" s="87" t="b">
        <v>0</v>
      </c>
      <c r="DU149" s="87" t="s">
        <v>914</v>
      </c>
      <c r="DV149" s="87">
        <v>1</v>
      </c>
      <c r="DW149" s="87" t="s">
        <v>1314</v>
      </c>
      <c r="DX149" s="87" t="b">
        <v>0</v>
      </c>
      <c r="DY149" s="87" t="s">
        <v>66</v>
      </c>
      <c r="DZ149" s="87">
        <v>8</v>
      </c>
      <c r="EA149" s="87"/>
      <c r="EB149" s="87"/>
      <c r="EC149" s="87"/>
      <c r="ED149" s="87"/>
      <c r="EE149" s="87"/>
      <c r="EF149" s="87"/>
      <c r="EG149" s="87"/>
      <c r="EH149" s="87"/>
      <c r="EI149" s="87"/>
      <c r="EJ149" s="87"/>
      <c r="EK149" s="87"/>
      <c r="EL149" s="87"/>
      <c r="EM149" s="87"/>
      <c r="EN149" s="87">
        <v>61</v>
      </c>
      <c r="EO149" s="87">
        <v>61</v>
      </c>
      <c r="EP149" s="87">
        <v>3</v>
      </c>
      <c r="EQ149" s="87">
        <v>2</v>
      </c>
      <c r="ER149" s="87">
        <v>17</v>
      </c>
      <c r="ES149" s="87">
        <v>17</v>
      </c>
    </row>
    <row r="150" spans="1:149" ht="15">
      <c r="A150" s="87" t="s">
        <v>745</v>
      </c>
      <c r="B150" s="87" t="s">
        <v>860</v>
      </c>
      <c r="C150" s="87" t="s">
        <v>247</v>
      </c>
      <c r="D150" s="87" t="s">
        <v>250</v>
      </c>
      <c r="E150" s="87" t="s">
        <v>66</v>
      </c>
      <c r="F150" s="87" t="s">
        <v>310</v>
      </c>
      <c r="G150" s="144">
        <v>43515.33489583333</v>
      </c>
      <c r="H150" s="87" t="s">
        <v>337</v>
      </c>
      <c r="I150" s="87"/>
      <c r="J150" s="87"/>
      <c r="K150" s="87"/>
      <c r="L150" s="87"/>
      <c r="M150" s="87" t="s">
        <v>568</v>
      </c>
      <c r="N150" s="144">
        <v>43515.33489583333</v>
      </c>
      <c r="O150" s="87" t="s">
        <v>611</v>
      </c>
      <c r="P150" s="87"/>
      <c r="Q150" s="87"/>
      <c r="R150" s="87" t="s">
        <v>745</v>
      </c>
      <c r="S150" s="87" t="s">
        <v>860</v>
      </c>
      <c r="T150" s="87" t="b">
        <v>0</v>
      </c>
      <c r="U150" s="87">
        <v>0</v>
      </c>
      <c r="V150" s="87" t="s">
        <v>889</v>
      </c>
      <c r="W150" s="87" t="b">
        <v>0</v>
      </c>
      <c r="X150" s="87" t="s">
        <v>914</v>
      </c>
      <c r="Y150" s="87"/>
      <c r="Z150" s="87"/>
      <c r="AA150" s="87" t="b">
        <v>0</v>
      </c>
      <c r="AB150" s="87">
        <v>0</v>
      </c>
      <c r="AC150" s="87"/>
      <c r="AD150" s="87" t="s">
        <v>928</v>
      </c>
      <c r="AE150" s="87" t="b">
        <v>0</v>
      </c>
      <c r="AF150" s="87" t="s">
        <v>860</v>
      </c>
      <c r="AG150" s="87" t="s">
        <v>196</v>
      </c>
      <c r="AH150" s="87">
        <v>0</v>
      </c>
      <c r="AI150" s="87">
        <v>0</v>
      </c>
      <c r="AJ150" s="87"/>
      <c r="AK150" s="87"/>
      <c r="AL150" s="87"/>
      <c r="AM150" s="87"/>
      <c r="AN150" s="87"/>
      <c r="AO150" s="87"/>
      <c r="AP150" s="87"/>
      <c r="AQ150" s="87"/>
      <c r="AR150" s="87">
        <v>1</v>
      </c>
      <c r="AS150" s="87">
        <v>8</v>
      </c>
      <c r="AT150" s="87">
        <v>1</v>
      </c>
      <c r="AU150" s="87"/>
      <c r="AV150" s="87"/>
      <c r="AW150" s="87"/>
      <c r="AX150" s="87"/>
      <c r="AY150" s="87"/>
      <c r="AZ150" s="87"/>
      <c r="BA150" s="87"/>
      <c r="BB150" s="87"/>
      <c r="BC150" s="87"/>
      <c r="BD150" s="87" t="s">
        <v>247</v>
      </c>
      <c r="BE150" s="87"/>
      <c r="BF150" s="87">
        <v>1</v>
      </c>
      <c r="BG150" s="87">
        <v>2</v>
      </c>
      <c r="BH150" s="87">
        <v>112</v>
      </c>
      <c r="BI150" s="87">
        <v>0.007576</v>
      </c>
      <c r="BJ150" s="87">
        <v>0.019044</v>
      </c>
      <c r="BK150" s="87">
        <v>0.920788</v>
      </c>
      <c r="BL150" s="87">
        <v>0</v>
      </c>
      <c r="BM150" s="87">
        <v>0.5</v>
      </c>
      <c r="BN150" s="87" t="s">
        <v>1029</v>
      </c>
      <c r="BO150" s="87">
        <v>113</v>
      </c>
      <c r="BP150" s="87">
        <v>15</v>
      </c>
      <c r="BQ150" s="87">
        <v>55</v>
      </c>
      <c r="BR150" s="87">
        <v>6</v>
      </c>
      <c r="BS150" s="87"/>
      <c r="BT150" s="87" t="s">
        <v>1102</v>
      </c>
      <c r="BU150" s="87" t="s">
        <v>1165</v>
      </c>
      <c r="BV150" s="87" t="s">
        <v>1224</v>
      </c>
      <c r="BW150" s="87"/>
      <c r="BX150" s="144">
        <v>40833.827569444446</v>
      </c>
      <c r="BY150" s="87" t="s">
        <v>1279</v>
      </c>
      <c r="BZ150" s="87" t="b">
        <v>0</v>
      </c>
      <c r="CA150" s="87" t="b">
        <v>0</v>
      </c>
      <c r="CB150" s="87" t="b">
        <v>0</v>
      </c>
      <c r="CC150" s="87" t="s">
        <v>914</v>
      </c>
      <c r="CD150" s="87">
        <v>1</v>
      </c>
      <c r="CE150" s="87" t="s">
        <v>1314</v>
      </c>
      <c r="CF150" s="87" t="b">
        <v>0</v>
      </c>
      <c r="CG150" s="87" t="s">
        <v>66</v>
      </c>
      <c r="CH150" s="87">
        <v>8</v>
      </c>
      <c r="CI150" s="87"/>
      <c r="CJ150" s="87"/>
      <c r="CK150" s="87"/>
      <c r="CL150" s="87"/>
      <c r="CM150" s="87"/>
      <c r="CN150" s="87"/>
      <c r="CO150" s="87"/>
      <c r="CP150" s="87"/>
      <c r="CQ150" s="87"/>
      <c r="CR150" s="87"/>
      <c r="CS150" s="87"/>
      <c r="CT150" s="87"/>
      <c r="CU150" s="87"/>
      <c r="CV150" s="87" t="s">
        <v>250</v>
      </c>
      <c r="CW150" s="87"/>
      <c r="CX150" s="87">
        <v>19</v>
      </c>
      <c r="CY150" s="87">
        <v>32</v>
      </c>
      <c r="CZ150" s="87">
        <v>2826</v>
      </c>
      <c r="DA150" s="87">
        <v>0.012821</v>
      </c>
      <c r="DB150" s="87">
        <v>0.129145</v>
      </c>
      <c r="DC150" s="87">
        <v>13.522608</v>
      </c>
      <c r="DD150" s="87">
        <v>0.00634920634920635</v>
      </c>
      <c r="DE150" s="87">
        <v>0.361111111111111</v>
      </c>
      <c r="DF150" s="87" t="s">
        <v>1006</v>
      </c>
      <c r="DG150" s="87">
        <v>7670</v>
      </c>
      <c r="DH150" s="87">
        <v>11984</v>
      </c>
      <c r="DI150" s="87">
        <v>18497</v>
      </c>
      <c r="DJ150" s="87">
        <v>3074</v>
      </c>
      <c r="DK150" s="87"/>
      <c r="DL150" s="87" t="s">
        <v>1082</v>
      </c>
      <c r="DM150" s="87" t="s">
        <v>942</v>
      </c>
      <c r="DN150" s="87" t="s">
        <v>1207</v>
      </c>
      <c r="DO150" s="87"/>
      <c r="DP150" s="144">
        <v>40499.605729166666</v>
      </c>
      <c r="DQ150" s="87"/>
      <c r="DR150" s="87" t="b">
        <v>0</v>
      </c>
      <c r="DS150" s="87" t="b">
        <v>0</v>
      </c>
      <c r="DT150" s="87" t="b">
        <v>1</v>
      </c>
      <c r="DU150" s="87" t="s">
        <v>914</v>
      </c>
      <c r="DV150" s="87">
        <v>248</v>
      </c>
      <c r="DW150" s="87" t="s">
        <v>1312</v>
      </c>
      <c r="DX150" s="87" t="b">
        <v>0</v>
      </c>
      <c r="DY150" s="87" t="s">
        <v>66</v>
      </c>
      <c r="DZ150" s="87">
        <v>1</v>
      </c>
      <c r="EA150" s="87"/>
      <c r="EB150" s="87"/>
      <c r="EC150" s="87"/>
      <c r="ED150" s="87"/>
      <c r="EE150" s="87"/>
      <c r="EF150" s="87"/>
      <c r="EG150" s="87"/>
      <c r="EH150" s="87"/>
      <c r="EI150" s="87"/>
      <c r="EJ150" s="87"/>
      <c r="EK150" s="87"/>
      <c r="EL150" s="87"/>
      <c r="EM150" s="87"/>
      <c r="EN150" s="87">
        <v>61</v>
      </c>
      <c r="EO150" s="87">
        <v>61</v>
      </c>
      <c r="EP150" s="87">
        <v>2</v>
      </c>
      <c r="EQ150" s="87">
        <v>1</v>
      </c>
      <c r="ER150" s="87">
        <v>17</v>
      </c>
      <c r="ES150" s="87">
        <v>17</v>
      </c>
    </row>
    <row r="151" spans="1:149" ht="15">
      <c r="A151" s="87" t="s">
        <v>744</v>
      </c>
      <c r="B151" s="87" t="s">
        <v>744</v>
      </c>
      <c r="C151" s="87" t="s">
        <v>246</v>
      </c>
      <c r="D151" s="87" t="s">
        <v>246</v>
      </c>
      <c r="E151" s="87" t="s">
        <v>65</v>
      </c>
      <c r="F151" s="87" t="s">
        <v>196</v>
      </c>
      <c r="G151" s="144">
        <v>43514.54305555556</v>
      </c>
      <c r="H151" s="87" t="s">
        <v>336</v>
      </c>
      <c r="I151" s="87" t="s">
        <v>448</v>
      </c>
      <c r="J151" s="87" t="s">
        <v>480</v>
      </c>
      <c r="K151" s="87" t="s">
        <v>501</v>
      </c>
      <c r="L151" s="87" t="s">
        <v>538</v>
      </c>
      <c r="M151" s="87" t="s">
        <v>538</v>
      </c>
      <c r="N151" s="144">
        <v>43514.54305555556</v>
      </c>
      <c r="O151" s="87" t="s">
        <v>610</v>
      </c>
      <c r="P151" s="87"/>
      <c r="Q151" s="87"/>
      <c r="R151" s="87" t="s">
        <v>744</v>
      </c>
      <c r="S151" s="87"/>
      <c r="T151" s="87" t="b">
        <v>0</v>
      </c>
      <c r="U151" s="87">
        <v>1</v>
      </c>
      <c r="V151" s="87"/>
      <c r="W151" s="87" t="b">
        <v>0</v>
      </c>
      <c r="X151" s="87" t="s">
        <v>919</v>
      </c>
      <c r="Y151" s="87"/>
      <c r="Z151" s="87"/>
      <c r="AA151" s="87" t="b">
        <v>0</v>
      </c>
      <c r="AB151" s="87">
        <v>0</v>
      </c>
      <c r="AC151" s="87"/>
      <c r="AD151" s="87" t="s">
        <v>934</v>
      </c>
      <c r="AE151" s="87" t="b">
        <v>0</v>
      </c>
      <c r="AF151" s="87" t="s">
        <v>744</v>
      </c>
      <c r="AG151" s="87" t="s">
        <v>196</v>
      </c>
      <c r="AH151" s="87">
        <v>0</v>
      </c>
      <c r="AI151" s="87">
        <v>0</v>
      </c>
      <c r="AJ151" s="87"/>
      <c r="AK151" s="87"/>
      <c r="AL151" s="87"/>
      <c r="AM151" s="87"/>
      <c r="AN151" s="87"/>
      <c r="AO151" s="87"/>
      <c r="AP151" s="87"/>
      <c r="AQ151" s="87"/>
      <c r="AR151" s="87">
        <v>36</v>
      </c>
      <c r="AS151" s="87">
        <v>9</v>
      </c>
      <c r="AT151" s="87">
        <v>9</v>
      </c>
      <c r="AU151" s="87"/>
      <c r="AV151" s="87"/>
      <c r="AW151" s="87"/>
      <c r="AX151" s="87"/>
      <c r="AY151" s="87"/>
      <c r="AZ151" s="87"/>
      <c r="BA151" s="87"/>
      <c r="BB151" s="87"/>
      <c r="BC151" s="87"/>
      <c r="BD151" s="87" t="s">
        <v>246</v>
      </c>
      <c r="BE151" s="87"/>
      <c r="BF151" s="87">
        <v>2</v>
      </c>
      <c r="BG151" s="87">
        <v>2</v>
      </c>
      <c r="BH151" s="87">
        <v>0</v>
      </c>
      <c r="BI151" s="87">
        <v>1</v>
      </c>
      <c r="BJ151" s="87">
        <v>0</v>
      </c>
      <c r="BK151" s="87">
        <v>1.298236</v>
      </c>
      <c r="BL151" s="87">
        <v>0</v>
      </c>
      <c r="BM151" s="87">
        <v>1</v>
      </c>
      <c r="BN151" s="87" t="s">
        <v>1028</v>
      </c>
      <c r="BO151" s="87">
        <v>4970</v>
      </c>
      <c r="BP151" s="87">
        <v>1457</v>
      </c>
      <c r="BQ151" s="87">
        <v>1143</v>
      </c>
      <c r="BR151" s="87">
        <v>156</v>
      </c>
      <c r="BS151" s="87"/>
      <c r="BT151" s="87" t="s">
        <v>1101</v>
      </c>
      <c r="BU151" s="87" t="s">
        <v>1164</v>
      </c>
      <c r="BV151" s="87" t="s">
        <v>1223</v>
      </c>
      <c r="BW151" s="87"/>
      <c r="BX151" s="144">
        <v>40371.35207175926</v>
      </c>
      <c r="BY151" s="87" t="s">
        <v>1278</v>
      </c>
      <c r="BZ151" s="87" t="b">
        <v>0</v>
      </c>
      <c r="CA151" s="87" t="b">
        <v>0</v>
      </c>
      <c r="CB151" s="87" t="b">
        <v>0</v>
      </c>
      <c r="CC151" s="87" t="s">
        <v>919</v>
      </c>
      <c r="CD151" s="87">
        <v>17</v>
      </c>
      <c r="CE151" s="87" t="s">
        <v>1312</v>
      </c>
      <c r="CF151" s="87" t="b">
        <v>0</v>
      </c>
      <c r="CG151" s="87" t="s">
        <v>66</v>
      </c>
      <c r="CH151" s="87">
        <v>9</v>
      </c>
      <c r="CI151" s="87"/>
      <c r="CJ151" s="87"/>
      <c r="CK151" s="87"/>
      <c r="CL151" s="87"/>
      <c r="CM151" s="87"/>
      <c r="CN151" s="87"/>
      <c r="CO151" s="87"/>
      <c r="CP151" s="87"/>
      <c r="CQ151" s="87"/>
      <c r="CR151" s="87"/>
      <c r="CS151" s="87"/>
      <c r="CT151" s="87"/>
      <c r="CU151" s="87"/>
      <c r="CV151" s="87" t="s">
        <v>246</v>
      </c>
      <c r="CW151" s="87"/>
      <c r="CX151" s="87">
        <v>2</v>
      </c>
      <c r="CY151" s="87">
        <v>2</v>
      </c>
      <c r="CZ151" s="87">
        <v>0</v>
      </c>
      <c r="DA151" s="87">
        <v>1</v>
      </c>
      <c r="DB151" s="87">
        <v>0</v>
      </c>
      <c r="DC151" s="87">
        <v>1.298236</v>
      </c>
      <c r="DD151" s="87">
        <v>0</v>
      </c>
      <c r="DE151" s="87">
        <v>1</v>
      </c>
      <c r="DF151" s="87" t="s">
        <v>1028</v>
      </c>
      <c r="DG151" s="87">
        <v>4970</v>
      </c>
      <c r="DH151" s="87">
        <v>1457</v>
      </c>
      <c r="DI151" s="87">
        <v>1143</v>
      </c>
      <c r="DJ151" s="87">
        <v>156</v>
      </c>
      <c r="DK151" s="87"/>
      <c r="DL151" s="87" t="s">
        <v>1101</v>
      </c>
      <c r="DM151" s="87" t="s">
        <v>1164</v>
      </c>
      <c r="DN151" s="87" t="s">
        <v>1223</v>
      </c>
      <c r="DO151" s="87"/>
      <c r="DP151" s="144">
        <v>40371.35207175926</v>
      </c>
      <c r="DQ151" s="87" t="s">
        <v>1278</v>
      </c>
      <c r="DR151" s="87" t="b">
        <v>0</v>
      </c>
      <c r="DS151" s="87" t="b">
        <v>0</v>
      </c>
      <c r="DT151" s="87" t="b">
        <v>0</v>
      </c>
      <c r="DU151" s="87" t="s">
        <v>919</v>
      </c>
      <c r="DV151" s="87">
        <v>17</v>
      </c>
      <c r="DW151" s="87" t="s">
        <v>1312</v>
      </c>
      <c r="DX151" s="87" t="b">
        <v>0</v>
      </c>
      <c r="DY151" s="87" t="s">
        <v>66</v>
      </c>
      <c r="DZ151" s="87">
        <v>9</v>
      </c>
      <c r="EA151" s="87"/>
      <c r="EB151" s="87"/>
      <c r="EC151" s="87"/>
      <c r="ED151" s="87"/>
      <c r="EE151" s="87"/>
      <c r="EF151" s="87"/>
      <c r="EG151" s="87"/>
      <c r="EH151" s="87"/>
      <c r="EI151" s="87"/>
      <c r="EJ151" s="87"/>
      <c r="EK151" s="87"/>
      <c r="EL151" s="87"/>
      <c r="EM151" s="87"/>
      <c r="EN151" s="87">
        <v>62</v>
      </c>
      <c r="EO151" s="87">
        <v>62</v>
      </c>
      <c r="EP151" s="87">
        <v>1</v>
      </c>
      <c r="EQ151" s="87">
        <v>1</v>
      </c>
      <c r="ER151" s="87">
        <v>18</v>
      </c>
      <c r="ES151" s="87">
        <v>18</v>
      </c>
    </row>
    <row r="152" spans="1:149" ht="15">
      <c r="A152" s="87" t="s">
        <v>743</v>
      </c>
      <c r="B152" s="87" t="s">
        <v>743</v>
      </c>
      <c r="C152" s="87" t="s">
        <v>246</v>
      </c>
      <c r="D152" s="87" t="s">
        <v>246</v>
      </c>
      <c r="E152" s="87" t="s">
        <v>65</v>
      </c>
      <c r="F152" s="87" t="s">
        <v>196</v>
      </c>
      <c r="G152" s="144">
        <v>43511.64938657408</v>
      </c>
      <c r="H152" s="87" t="s">
        <v>335</v>
      </c>
      <c r="I152" s="87" t="s">
        <v>447</v>
      </c>
      <c r="J152" s="87" t="s">
        <v>481</v>
      </c>
      <c r="K152" s="87"/>
      <c r="L152" s="87"/>
      <c r="M152" s="87" t="s">
        <v>567</v>
      </c>
      <c r="N152" s="144">
        <v>43511.64938657408</v>
      </c>
      <c r="O152" s="87" t="s">
        <v>609</v>
      </c>
      <c r="P152" s="87"/>
      <c r="Q152" s="87"/>
      <c r="R152" s="87" t="s">
        <v>743</v>
      </c>
      <c r="S152" s="87"/>
      <c r="T152" s="87" t="b">
        <v>0</v>
      </c>
      <c r="U152" s="87">
        <v>1</v>
      </c>
      <c r="V152" s="87"/>
      <c r="W152" s="87" t="b">
        <v>0</v>
      </c>
      <c r="X152" s="87" t="s">
        <v>919</v>
      </c>
      <c r="Y152" s="87"/>
      <c r="Z152" s="87"/>
      <c r="AA152" s="87" t="b">
        <v>0</v>
      </c>
      <c r="AB152" s="87">
        <v>0</v>
      </c>
      <c r="AC152" s="87"/>
      <c r="AD152" s="87" t="s">
        <v>928</v>
      </c>
      <c r="AE152" s="87" t="b">
        <v>0</v>
      </c>
      <c r="AF152" s="87" t="s">
        <v>743</v>
      </c>
      <c r="AG152" s="87" t="s">
        <v>196</v>
      </c>
      <c r="AH152" s="87">
        <v>0</v>
      </c>
      <c r="AI152" s="87">
        <v>0</v>
      </c>
      <c r="AJ152" s="87"/>
      <c r="AK152" s="87"/>
      <c r="AL152" s="87"/>
      <c r="AM152" s="87"/>
      <c r="AN152" s="87"/>
      <c r="AO152" s="87"/>
      <c r="AP152" s="87"/>
      <c r="AQ152" s="87"/>
      <c r="AR152" s="87">
        <v>36</v>
      </c>
      <c r="AS152" s="87">
        <v>9</v>
      </c>
      <c r="AT152" s="87">
        <v>9</v>
      </c>
      <c r="AU152" s="87"/>
      <c r="AV152" s="87"/>
      <c r="AW152" s="87"/>
      <c r="AX152" s="87"/>
      <c r="AY152" s="87"/>
      <c r="AZ152" s="87"/>
      <c r="BA152" s="87"/>
      <c r="BB152" s="87"/>
      <c r="BC152" s="87"/>
      <c r="BD152" s="87" t="s">
        <v>246</v>
      </c>
      <c r="BE152" s="87"/>
      <c r="BF152" s="87">
        <v>2</v>
      </c>
      <c r="BG152" s="87">
        <v>2</v>
      </c>
      <c r="BH152" s="87">
        <v>0</v>
      </c>
      <c r="BI152" s="87">
        <v>1</v>
      </c>
      <c r="BJ152" s="87">
        <v>0</v>
      </c>
      <c r="BK152" s="87">
        <v>1.298236</v>
      </c>
      <c r="BL152" s="87">
        <v>0</v>
      </c>
      <c r="BM152" s="87">
        <v>1</v>
      </c>
      <c r="BN152" s="87" t="s">
        <v>1028</v>
      </c>
      <c r="BO152" s="87">
        <v>4970</v>
      </c>
      <c r="BP152" s="87">
        <v>1457</v>
      </c>
      <c r="BQ152" s="87">
        <v>1143</v>
      </c>
      <c r="BR152" s="87">
        <v>156</v>
      </c>
      <c r="BS152" s="87"/>
      <c r="BT152" s="87" t="s">
        <v>1101</v>
      </c>
      <c r="BU152" s="87" t="s">
        <v>1164</v>
      </c>
      <c r="BV152" s="87" t="s">
        <v>1223</v>
      </c>
      <c r="BW152" s="87"/>
      <c r="BX152" s="144">
        <v>40371.35207175926</v>
      </c>
      <c r="BY152" s="87" t="s">
        <v>1278</v>
      </c>
      <c r="BZ152" s="87" t="b">
        <v>0</v>
      </c>
      <c r="CA152" s="87" t="b">
        <v>0</v>
      </c>
      <c r="CB152" s="87" t="b">
        <v>0</v>
      </c>
      <c r="CC152" s="87" t="s">
        <v>919</v>
      </c>
      <c r="CD152" s="87">
        <v>17</v>
      </c>
      <c r="CE152" s="87" t="s">
        <v>1312</v>
      </c>
      <c r="CF152" s="87" t="b">
        <v>0</v>
      </c>
      <c r="CG152" s="87" t="s">
        <v>66</v>
      </c>
      <c r="CH152" s="87">
        <v>9</v>
      </c>
      <c r="CI152" s="87"/>
      <c r="CJ152" s="87"/>
      <c r="CK152" s="87"/>
      <c r="CL152" s="87"/>
      <c r="CM152" s="87"/>
      <c r="CN152" s="87"/>
      <c r="CO152" s="87"/>
      <c r="CP152" s="87"/>
      <c r="CQ152" s="87"/>
      <c r="CR152" s="87"/>
      <c r="CS152" s="87"/>
      <c r="CT152" s="87"/>
      <c r="CU152" s="87"/>
      <c r="CV152" s="87" t="s">
        <v>246</v>
      </c>
      <c r="CW152" s="87"/>
      <c r="CX152" s="87">
        <v>2</v>
      </c>
      <c r="CY152" s="87">
        <v>2</v>
      </c>
      <c r="CZ152" s="87">
        <v>0</v>
      </c>
      <c r="DA152" s="87">
        <v>1</v>
      </c>
      <c r="DB152" s="87">
        <v>0</v>
      </c>
      <c r="DC152" s="87">
        <v>1.298236</v>
      </c>
      <c r="DD152" s="87">
        <v>0</v>
      </c>
      <c r="DE152" s="87">
        <v>1</v>
      </c>
      <c r="DF152" s="87" t="s">
        <v>1028</v>
      </c>
      <c r="DG152" s="87">
        <v>4970</v>
      </c>
      <c r="DH152" s="87">
        <v>1457</v>
      </c>
      <c r="DI152" s="87">
        <v>1143</v>
      </c>
      <c r="DJ152" s="87">
        <v>156</v>
      </c>
      <c r="DK152" s="87"/>
      <c r="DL152" s="87" t="s">
        <v>1101</v>
      </c>
      <c r="DM152" s="87" t="s">
        <v>1164</v>
      </c>
      <c r="DN152" s="87" t="s">
        <v>1223</v>
      </c>
      <c r="DO152" s="87"/>
      <c r="DP152" s="144">
        <v>40371.35207175926</v>
      </c>
      <c r="DQ152" s="87" t="s">
        <v>1278</v>
      </c>
      <c r="DR152" s="87" t="b">
        <v>0</v>
      </c>
      <c r="DS152" s="87" t="b">
        <v>0</v>
      </c>
      <c r="DT152" s="87" t="b">
        <v>0</v>
      </c>
      <c r="DU152" s="87" t="s">
        <v>919</v>
      </c>
      <c r="DV152" s="87">
        <v>17</v>
      </c>
      <c r="DW152" s="87" t="s">
        <v>1312</v>
      </c>
      <c r="DX152" s="87" t="b">
        <v>0</v>
      </c>
      <c r="DY152" s="87" t="s">
        <v>66</v>
      </c>
      <c r="DZ152" s="87">
        <v>9</v>
      </c>
      <c r="EA152" s="87"/>
      <c r="EB152" s="87"/>
      <c r="EC152" s="87"/>
      <c r="ED152" s="87"/>
      <c r="EE152" s="87"/>
      <c r="EF152" s="87"/>
      <c r="EG152" s="87"/>
      <c r="EH152" s="87"/>
      <c r="EI152" s="87"/>
      <c r="EJ152" s="87"/>
      <c r="EK152" s="87"/>
      <c r="EL152" s="87"/>
      <c r="EM152" s="87"/>
      <c r="EN152" s="87">
        <v>63</v>
      </c>
      <c r="EO152" s="87">
        <v>63</v>
      </c>
      <c r="EP152" s="87">
        <v>1</v>
      </c>
      <c r="EQ152" s="87">
        <v>1</v>
      </c>
      <c r="ER152" s="87">
        <v>19</v>
      </c>
      <c r="ES152" s="87">
        <v>19</v>
      </c>
    </row>
    <row r="153" spans="1:149" ht="15">
      <c r="A153" s="87" t="s">
        <v>742</v>
      </c>
      <c r="B153" s="87" t="s">
        <v>742</v>
      </c>
      <c r="C153" s="87" t="s">
        <v>246</v>
      </c>
      <c r="D153" s="87" t="s">
        <v>246</v>
      </c>
      <c r="E153" s="87" t="s">
        <v>65</v>
      </c>
      <c r="F153" s="87" t="s">
        <v>196</v>
      </c>
      <c r="G153" s="144">
        <v>43511.25</v>
      </c>
      <c r="H153" s="87" t="s">
        <v>334</v>
      </c>
      <c r="I153" s="87"/>
      <c r="J153" s="87"/>
      <c r="K153" s="87" t="s">
        <v>500</v>
      </c>
      <c r="L153" s="87" t="s">
        <v>537</v>
      </c>
      <c r="M153" s="87" t="s">
        <v>537</v>
      </c>
      <c r="N153" s="144">
        <v>43511.25</v>
      </c>
      <c r="O153" s="87" t="s">
        <v>608</v>
      </c>
      <c r="P153" s="87"/>
      <c r="Q153" s="87"/>
      <c r="R153" s="87" t="s">
        <v>742</v>
      </c>
      <c r="S153" s="87"/>
      <c r="T153" s="87" t="b">
        <v>0</v>
      </c>
      <c r="U153" s="87">
        <v>1</v>
      </c>
      <c r="V153" s="87"/>
      <c r="W153" s="87" t="b">
        <v>0</v>
      </c>
      <c r="X153" s="87" t="s">
        <v>919</v>
      </c>
      <c r="Y153" s="87"/>
      <c r="Z153" s="87"/>
      <c r="AA153" s="87" t="b">
        <v>0</v>
      </c>
      <c r="AB153" s="87">
        <v>0</v>
      </c>
      <c r="AC153" s="87"/>
      <c r="AD153" s="87" t="s">
        <v>934</v>
      </c>
      <c r="AE153" s="87" t="b">
        <v>0</v>
      </c>
      <c r="AF153" s="87" t="s">
        <v>742</v>
      </c>
      <c r="AG153" s="87" t="s">
        <v>196</v>
      </c>
      <c r="AH153" s="87">
        <v>0</v>
      </c>
      <c r="AI153" s="87">
        <v>0</v>
      </c>
      <c r="AJ153" s="87"/>
      <c r="AK153" s="87"/>
      <c r="AL153" s="87"/>
      <c r="AM153" s="87"/>
      <c r="AN153" s="87"/>
      <c r="AO153" s="87"/>
      <c r="AP153" s="87"/>
      <c r="AQ153" s="87"/>
      <c r="AR153" s="87">
        <v>36</v>
      </c>
      <c r="AS153" s="87">
        <v>9</v>
      </c>
      <c r="AT153" s="87">
        <v>9</v>
      </c>
      <c r="AU153" s="87"/>
      <c r="AV153" s="87"/>
      <c r="AW153" s="87"/>
      <c r="AX153" s="87"/>
      <c r="AY153" s="87"/>
      <c r="AZ153" s="87"/>
      <c r="BA153" s="87"/>
      <c r="BB153" s="87"/>
      <c r="BC153" s="87"/>
      <c r="BD153" s="87" t="s">
        <v>246</v>
      </c>
      <c r="BE153" s="87"/>
      <c r="BF153" s="87">
        <v>2</v>
      </c>
      <c r="BG153" s="87">
        <v>2</v>
      </c>
      <c r="BH153" s="87">
        <v>0</v>
      </c>
      <c r="BI153" s="87">
        <v>1</v>
      </c>
      <c r="BJ153" s="87">
        <v>0</v>
      </c>
      <c r="BK153" s="87">
        <v>1.298236</v>
      </c>
      <c r="BL153" s="87">
        <v>0</v>
      </c>
      <c r="BM153" s="87">
        <v>1</v>
      </c>
      <c r="BN153" s="87" t="s">
        <v>1028</v>
      </c>
      <c r="BO153" s="87">
        <v>4970</v>
      </c>
      <c r="BP153" s="87">
        <v>1457</v>
      </c>
      <c r="BQ153" s="87">
        <v>1143</v>
      </c>
      <c r="BR153" s="87">
        <v>156</v>
      </c>
      <c r="BS153" s="87"/>
      <c r="BT153" s="87" t="s">
        <v>1101</v>
      </c>
      <c r="BU153" s="87" t="s">
        <v>1164</v>
      </c>
      <c r="BV153" s="87" t="s">
        <v>1223</v>
      </c>
      <c r="BW153" s="87"/>
      <c r="BX153" s="144">
        <v>40371.35207175926</v>
      </c>
      <c r="BY153" s="87" t="s">
        <v>1278</v>
      </c>
      <c r="BZ153" s="87" t="b">
        <v>0</v>
      </c>
      <c r="CA153" s="87" t="b">
        <v>0</v>
      </c>
      <c r="CB153" s="87" t="b">
        <v>0</v>
      </c>
      <c r="CC153" s="87" t="s">
        <v>919</v>
      </c>
      <c r="CD153" s="87">
        <v>17</v>
      </c>
      <c r="CE153" s="87" t="s">
        <v>1312</v>
      </c>
      <c r="CF153" s="87" t="b">
        <v>0</v>
      </c>
      <c r="CG153" s="87" t="s">
        <v>66</v>
      </c>
      <c r="CH153" s="87">
        <v>9</v>
      </c>
      <c r="CI153" s="87"/>
      <c r="CJ153" s="87"/>
      <c r="CK153" s="87"/>
      <c r="CL153" s="87"/>
      <c r="CM153" s="87"/>
      <c r="CN153" s="87"/>
      <c r="CO153" s="87"/>
      <c r="CP153" s="87"/>
      <c r="CQ153" s="87"/>
      <c r="CR153" s="87"/>
      <c r="CS153" s="87"/>
      <c r="CT153" s="87"/>
      <c r="CU153" s="87"/>
      <c r="CV153" s="87" t="s">
        <v>246</v>
      </c>
      <c r="CW153" s="87"/>
      <c r="CX153" s="87">
        <v>2</v>
      </c>
      <c r="CY153" s="87">
        <v>2</v>
      </c>
      <c r="CZ153" s="87">
        <v>0</v>
      </c>
      <c r="DA153" s="87">
        <v>1</v>
      </c>
      <c r="DB153" s="87">
        <v>0</v>
      </c>
      <c r="DC153" s="87">
        <v>1.298236</v>
      </c>
      <c r="DD153" s="87">
        <v>0</v>
      </c>
      <c r="DE153" s="87">
        <v>1</v>
      </c>
      <c r="DF153" s="87" t="s">
        <v>1028</v>
      </c>
      <c r="DG153" s="87">
        <v>4970</v>
      </c>
      <c r="DH153" s="87">
        <v>1457</v>
      </c>
      <c r="DI153" s="87">
        <v>1143</v>
      </c>
      <c r="DJ153" s="87">
        <v>156</v>
      </c>
      <c r="DK153" s="87"/>
      <c r="DL153" s="87" t="s">
        <v>1101</v>
      </c>
      <c r="DM153" s="87" t="s">
        <v>1164</v>
      </c>
      <c r="DN153" s="87" t="s">
        <v>1223</v>
      </c>
      <c r="DO153" s="87"/>
      <c r="DP153" s="144">
        <v>40371.35207175926</v>
      </c>
      <c r="DQ153" s="87" t="s">
        <v>1278</v>
      </c>
      <c r="DR153" s="87" t="b">
        <v>0</v>
      </c>
      <c r="DS153" s="87" t="b">
        <v>0</v>
      </c>
      <c r="DT153" s="87" t="b">
        <v>0</v>
      </c>
      <c r="DU153" s="87" t="s">
        <v>919</v>
      </c>
      <c r="DV153" s="87">
        <v>17</v>
      </c>
      <c r="DW153" s="87" t="s">
        <v>1312</v>
      </c>
      <c r="DX153" s="87" t="b">
        <v>0</v>
      </c>
      <c r="DY153" s="87" t="s">
        <v>66</v>
      </c>
      <c r="DZ153" s="87">
        <v>9</v>
      </c>
      <c r="EA153" s="87"/>
      <c r="EB153" s="87"/>
      <c r="EC153" s="87"/>
      <c r="ED153" s="87"/>
      <c r="EE153" s="87"/>
      <c r="EF153" s="87"/>
      <c r="EG153" s="87"/>
      <c r="EH153" s="87"/>
      <c r="EI153" s="87"/>
      <c r="EJ153" s="87"/>
      <c r="EK153" s="87"/>
      <c r="EL153" s="87"/>
      <c r="EM153" s="87"/>
      <c r="EN153" s="87">
        <v>64</v>
      </c>
      <c r="EO153" s="87">
        <v>64</v>
      </c>
      <c r="EP153" s="87">
        <v>1</v>
      </c>
      <c r="EQ153" s="87">
        <v>1</v>
      </c>
      <c r="ER153" s="87">
        <v>20</v>
      </c>
      <c r="ES153" s="87">
        <v>20</v>
      </c>
    </row>
    <row r="154" spans="1:149" ht="15">
      <c r="A154" s="87" t="s">
        <v>741</v>
      </c>
      <c r="B154" s="87" t="s">
        <v>741</v>
      </c>
      <c r="C154" s="87" t="s">
        <v>246</v>
      </c>
      <c r="D154" s="87" t="s">
        <v>246</v>
      </c>
      <c r="E154" s="87" t="s">
        <v>65</v>
      </c>
      <c r="F154" s="87" t="s">
        <v>196</v>
      </c>
      <c r="G154" s="144">
        <v>43510.33263888889</v>
      </c>
      <c r="H154" s="87" t="s">
        <v>333</v>
      </c>
      <c r="I154" s="87"/>
      <c r="J154" s="87"/>
      <c r="K154" s="87" t="s">
        <v>499</v>
      </c>
      <c r="L154" s="87" t="s">
        <v>536</v>
      </c>
      <c r="M154" s="87" t="s">
        <v>536</v>
      </c>
      <c r="N154" s="144">
        <v>43510.33263888889</v>
      </c>
      <c r="O154" s="87" t="s">
        <v>607</v>
      </c>
      <c r="P154" s="87"/>
      <c r="Q154" s="87"/>
      <c r="R154" s="87" t="s">
        <v>741</v>
      </c>
      <c r="S154" s="87"/>
      <c r="T154" s="87" t="b">
        <v>0</v>
      </c>
      <c r="U154" s="87">
        <v>2</v>
      </c>
      <c r="V154" s="87"/>
      <c r="W154" s="87" t="b">
        <v>0</v>
      </c>
      <c r="X154" s="87" t="s">
        <v>919</v>
      </c>
      <c r="Y154" s="87"/>
      <c r="Z154" s="87"/>
      <c r="AA154" s="87" t="b">
        <v>0</v>
      </c>
      <c r="AB154" s="87">
        <v>0</v>
      </c>
      <c r="AC154" s="87"/>
      <c r="AD154" s="87" t="s">
        <v>934</v>
      </c>
      <c r="AE154" s="87" t="b">
        <v>0</v>
      </c>
      <c r="AF154" s="87" t="s">
        <v>741</v>
      </c>
      <c r="AG154" s="87" t="s">
        <v>196</v>
      </c>
      <c r="AH154" s="87">
        <v>0</v>
      </c>
      <c r="AI154" s="87">
        <v>0</v>
      </c>
      <c r="AJ154" s="87"/>
      <c r="AK154" s="87"/>
      <c r="AL154" s="87"/>
      <c r="AM154" s="87"/>
      <c r="AN154" s="87"/>
      <c r="AO154" s="87"/>
      <c r="AP154" s="87"/>
      <c r="AQ154" s="87"/>
      <c r="AR154" s="87">
        <v>36</v>
      </c>
      <c r="AS154" s="87">
        <v>9</v>
      </c>
      <c r="AT154" s="87">
        <v>9</v>
      </c>
      <c r="AU154" s="87"/>
      <c r="AV154" s="87"/>
      <c r="AW154" s="87"/>
      <c r="AX154" s="87"/>
      <c r="AY154" s="87"/>
      <c r="AZ154" s="87"/>
      <c r="BA154" s="87"/>
      <c r="BB154" s="87"/>
      <c r="BC154" s="87"/>
      <c r="BD154" s="87" t="s">
        <v>246</v>
      </c>
      <c r="BE154" s="87"/>
      <c r="BF154" s="87">
        <v>2</v>
      </c>
      <c r="BG154" s="87">
        <v>2</v>
      </c>
      <c r="BH154" s="87">
        <v>0</v>
      </c>
      <c r="BI154" s="87">
        <v>1</v>
      </c>
      <c r="BJ154" s="87">
        <v>0</v>
      </c>
      <c r="BK154" s="87">
        <v>1.298236</v>
      </c>
      <c r="BL154" s="87">
        <v>0</v>
      </c>
      <c r="BM154" s="87">
        <v>1</v>
      </c>
      <c r="BN154" s="87" t="s">
        <v>1028</v>
      </c>
      <c r="BO154" s="87">
        <v>4970</v>
      </c>
      <c r="BP154" s="87">
        <v>1457</v>
      </c>
      <c r="BQ154" s="87">
        <v>1143</v>
      </c>
      <c r="BR154" s="87">
        <v>156</v>
      </c>
      <c r="BS154" s="87"/>
      <c r="BT154" s="87" t="s">
        <v>1101</v>
      </c>
      <c r="BU154" s="87" t="s">
        <v>1164</v>
      </c>
      <c r="BV154" s="87" t="s">
        <v>1223</v>
      </c>
      <c r="BW154" s="87"/>
      <c r="BX154" s="144">
        <v>40371.35207175926</v>
      </c>
      <c r="BY154" s="87" t="s">
        <v>1278</v>
      </c>
      <c r="BZ154" s="87" t="b">
        <v>0</v>
      </c>
      <c r="CA154" s="87" t="b">
        <v>0</v>
      </c>
      <c r="CB154" s="87" t="b">
        <v>0</v>
      </c>
      <c r="CC154" s="87" t="s">
        <v>919</v>
      </c>
      <c r="CD154" s="87">
        <v>17</v>
      </c>
      <c r="CE154" s="87" t="s">
        <v>1312</v>
      </c>
      <c r="CF154" s="87" t="b">
        <v>0</v>
      </c>
      <c r="CG154" s="87" t="s">
        <v>66</v>
      </c>
      <c r="CH154" s="87">
        <v>9</v>
      </c>
      <c r="CI154" s="87"/>
      <c r="CJ154" s="87"/>
      <c r="CK154" s="87"/>
      <c r="CL154" s="87"/>
      <c r="CM154" s="87"/>
      <c r="CN154" s="87"/>
      <c r="CO154" s="87"/>
      <c r="CP154" s="87"/>
      <c r="CQ154" s="87"/>
      <c r="CR154" s="87"/>
      <c r="CS154" s="87"/>
      <c r="CT154" s="87"/>
      <c r="CU154" s="87"/>
      <c r="CV154" s="87" t="s">
        <v>246</v>
      </c>
      <c r="CW154" s="87"/>
      <c r="CX154" s="87">
        <v>2</v>
      </c>
      <c r="CY154" s="87">
        <v>2</v>
      </c>
      <c r="CZ154" s="87">
        <v>0</v>
      </c>
      <c r="DA154" s="87">
        <v>1</v>
      </c>
      <c r="DB154" s="87">
        <v>0</v>
      </c>
      <c r="DC154" s="87">
        <v>1.298236</v>
      </c>
      <c r="DD154" s="87">
        <v>0</v>
      </c>
      <c r="DE154" s="87">
        <v>1</v>
      </c>
      <c r="DF154" s="87" t="s">
        <v>1028</v>
      </c>
      <c r="DG154" s="87">
        <v>4970</v>
      </c>
      <c r="DH154" s="87">
        <v>1457</v>
      </c>
      <c r="DI154" s="87">
        <v>1143</v>
      </c>
      <c r="DJ154" s="87">
        <v>156</v>
      </c>
      <c r="DK154" s="87"/>
      <c r="DL154" s="87" t="s">
        <v>1101</v>
      </c>
      <c r="DM154" s="87" t="s">
        <v>1164</v>
      </c>
      <c r="DN154" s="87" t="s">
        <v>1223</v>
      </c>
      <c r="DO154" s="87"/>
      <c r="DP154" s="144">
        <v>40371.35207175926</v>
      </c>
      <c r="DQ154" s="87" t="s">
        <v>1278</v>
      </c>
      <c r="DR154" s="87" t="b">
        <v>0</v>
      </c>
      <c r="DS154" s="87" t="b">
        <v>0</v>
      </c>
      <c r="DT154" s="87" t="b">
        <v>0</v>
      </c>
      <c r="DU154" s="87" t="s">
        <v>919</v>
      </c>
      <c r="DV154" s="87">
        <v>17</v>
      </c>
      <c r="DW154" s="87" t="s">
        <v>1312</v>
      </c>
      <c r="DX154" s="87" t="b">
        <v>0</v>
      </c>
      <c r="DY154" s="87" t="s">
        <v>66</v>
      </c>
      <c r="DZ154" s="87">
        <v>9</v>
      </c>
      <c r="EA154" s="87"/>
      <c r="EB154" s="87"/>
      <c r="EC154" s="87"/>
      <c r="ED154" s="87"/>
      <c r="EE154" s="87"/>
      <c r="EF154" s="87"/>
      <c r="EG154" s="87"/>
      <c r="EH154" s="87"/>
      <c r="EI154" s="87"/>
      <c r="EJ154" s="87"/>
      <c r="EK154" s="87"/>
      <c r="EL154" s="87"/>
      <c r="EM154" s="87"/>
      <c r="EN154" s="87">
        <v>65</v>
      </c>
      <c r="EO154" s="87">
        <v>65</v>
      </c>
      <c r="EP154" s="87">
        <v>1</v>
      </c>
      <c r="EQ154" s="87">
        <v>1</v>
      </c>
      <c r="ER154" s="87">
        <v>21</v>
      </c>
      <c r="ES154" s="87">
        <v>21</v>
      </c>
    </row>
    <row r="155" spans="1:149" ht="15">
      <c r="A155" s="87" t="s">
        <v>740</v>
      </c>
      <c r="B155" s="87" t="s">
        <v>740</v>
      </c>
      <c r="C155" s="87" t="s">
        <v>246</v>
      </c>
      <c r="D155" s="87" t="s">
        <v>246</v>
      </c>
      <c r="E155" s="87" t="s">
        <v>65</v>
      </c>
      <c r="F155" s="87" t="s">
        <v>196</v>
      </c>
      <c r="G155" s="144">
        <v>43509.54027777778</v>
      </c>
      <c r="H155" s="87" t="s">
        <v>332</v>
      </c>
      <c r="I155" s="87" t="s">
        <v>446</v>
      </c>
      <c r="J155" s="87" t="s">
        <v>480</v>
      </c>
      <c r="K155" s="87" t="s">
        <v>498</v>
      </c>
      <c r="L155" s="87" t="s">
        <v>535</v>
      </c>
      <c r="M155" s="87" t="s">
        <v>535</v>
      </c>
      <c r="N155" s="144">
        <v>43509.54027777778</v>
      </c>
      <c r="O155" s="87" t="s">
        <v>606</v>
      </c>
      <c r="P155" s="87"/>
      <c r="Q155" s="87"/>
      <c r="R155" s="87" t="s">
        <v>740</v>
      </c>
      <c r="S155" s="87"/>
      <c r="T155" s="87" t="b">
        <v>0</v>
      </c>
      <c r="U155" s="87">
        <v>3</v>
      </c>
      <c r="V155" s="87"/>
      <c r="W155" s="87" t="b">
        <v>0</v>
      </c>
      <c r="X155" s="87" t="s">
        <v>919</v>
      </c>
      <c r="Y155" s="87"/>
      <c r="Z155" s="87"/>
      <c r="AA155" s="87" t="b">
        <v>0</v>
      </c>
      <c r="AB155" s="87">
        <v>1</v>
      </c>
      <c r="AC155" s="87"/>
      <c r="AD155" s="87" t="s">
        <v>934</v>
      </c>
      <c r="AE155" s="87" t="b">
        <v>0</v>
      </c>
      <c r="AF155" s="87" t="s">
        <v>740</v>
      </c>
      <c r="AG155" s="87" t="s">
        <v>196</v>
      </c>
      <c r="AH155" s="87">
        <v>0</v>
      </c>
      <c r="AI155" s="87">
        <v>0</v>
      </c>
      <c r="AJ155" s="87"/>
      <c r="AK155" s="87"/>
      <c r="AL155" s="87"/>
      <c r="AM155" s="87"/>
      <c r="AN155" s="87"/>
      <c r="AO155" s="87"/>
      <c r="AP155" s="87"/>
      <c r="AQ155" s="87"/>
      <c r="AR155" s="87">
        <v>36</v>
      </c>
      <c r="AS155" s="87">
        <v>9</v>
      </c>
      <c r="AT155" s="87">
        <v>9</v>
      </c>
      <c r="AU155" s="87"/>
      <c r="AV155" s="87"/>
      <c r="AW155" s="87"/>
      <c r="AX155" s="87"/>
      <c r="AY155" s="87"/>
      <c r="AZ155" s="87"/>
      <c r="BA155" s="87"/>
      <c r="BB155" s="87"/>
      <c r="BC155" s="87"/>
      <c r="BD155" s="87" t="s">
        <v>246</v>
      </c>
      <c r="BE155" s="87"/>
      <c r="BF155" s="87">
        <v>2</v>
      </c>
      <c r="BG155" s="87">
        <v>2</v>
      </c>
      <c r="BH155" s="87">
        <v>0</v>
      </c>
      <c r="BI155" s="87">
        <v>1</v>
      </c>
      <c r="BJ155" s="87">
        <v>0</v>
      </c>
      <c r="BK155" s="87">
        <v>1.298236</v>
      </c>
      <c r="BL155" s="87">
        <v>0</v>
      </c>
      <c r="BM155" s="87">
        <v>1</v>
      </c>
      <c r="BN155" s="87" t="s">
        <v>1028</v>
      </c>
      <c r="BO155" s="87">
        <v>4970</v>
      </c>
      <c r="BP155" s="87">
        <v>1457</v>
      </c>
      <c r="BQ155" s="87">
        <v>1143</v>
      </c>
      <c r="BR155" s="87">
        <v>156</v>
      </c>
      <c r="BS155" s="87"/>
      <c r="BT155" s="87" t="s">
        <v>1101</v>
      </c>
      <c r="BU155" s="87" t="s">
        <v>1164</v>
      </c>
      <c r="BV155" s="87" t="s">
        <v>1223</v>
      </c>
      <c r="BW155" s="87"/>
      <c r="BX155" s="144">
        <v>40371.35207175926</v>
      </c>
      <c r="BY155" s="87" t="s">
        <v>1278</v>
      </c>
      <c r="BZ155" s="87" t="b">
        <v>0</v>
      </c>
      <c r="CA155" s="87" t="b">
        <v>0</v>
      </c>
      <c r="CB155" s="87" t="b">
        <v>0</v>
      </c>
      <c r="CC155" s="87" t="s">
        <v>919</v>
      </c>
      <c r="CD155" s="87">
        <v>17</v>
      </c>
      <c r="CE155" s="87" t="s">
        <v>1312</v>
      </c>
      <c r="CF155" s="87" t="b">
        <v>0</v>
      </c>
      <c r="CG155" s="87" t="s">
        <v>66</v>
      </c>
      <c r="CH155" s="87">
        <v>9</v>
      </c>
      <c r="CI155" s="87"/>
      <c r="CJ155" s="87"/>
      <c r="CK155" s="87"/>
      <c r="CL155" s="87"/>
      <c r="CM155" s="87"/>
      <c r="CN155" s="87"/>
      <c r="CO155" s="87"/>
      <c r="CP155" s="87"/>
      <c r="CQ155" s="87"/>
      <c r="CR155" s="87"/>
      <c r="CS155" s="87"/>
      <c r="CT155" s="87"/>
      <c r="CU155" s="87"/>
      <c r="CV155" s="87" t="s">
        <v>246</v>
      </c>
      <c r="CW155" s="87"/>
      <c r="CX155" s="87">
        <v>2</v>
      </c>
      <c r="CY155" s="87">
        <v>2</v>
      </c>
      <c r="CZ155" s="87">
        <v>0</v>
      </c>
      <c r="DA155" s="87">
        <v>1</v>
      </c>
      <c r="DB155" s="87">
        <v>0</v>
      </c>
      <c r="DC155" s="87">
        <v>1.298236</v>
      </c>
      <c r="DD155" s="87">
        <v>0</v>
      </c>
      <c r="DE155" s="87">
        <v>1</v>
      </c>
      <c r="DF155" s="87" t="s">
        <v>1028</v>
      </c>
      <c r="DG155" s="87">
        <v>4970</v>
      </c>
      <c r="DH155" s="87">
        <v>1457</v>
      </c>
      <c r="DI155" s="87">
        <v>1143</v>
      </c>
      <c r="DJ155" s="87">
        <v>156</v>
      </c>
      <c r="DK155" s="87"/>
      <c r="DL155" s="87" t="s">
        <v>1101</v>
      </c>
      <c r="DM155" s="87" t="s">
        <v>1164</v>
      </c>
      <c r="DN155" s="87" t="s">
        <v>1223</v>
      </c>
      <c r="DO155" s="87"/>
      <c r="DP155" s="144">
        <v>40371.35207175926</v>
      </c>
      <c r="DQ155" s="87" t="s">
        <v>1278</v>
      </c>
      <c r="DR155" s="87" t="b">
        <v>0</v>
      </c>
      <c r="DS155" s="87" t="b">
        <v>0</v>
      </c>
      <c r="DT155" s="87" t="b">
        <v>0</v>
      </c>
      <c r="DU155" s="87" t="s">
        <v>919</v>
      </c>
      <c r="DV155" s="87">
        <v>17</v>
      </c>
      <c r="DW155" s="87" t="s">
        <v>1312</v>
      </c>
      <c r="DX155" s="87" t="b">
        <v>0</v>
      </c>
      <c r="DY155" s="87" t="s">
        <v>66</v>
      </c>
      <c r="DZ155" s="87">
        <v>9</v>
      </c>
      <c r="EA155" s="87"/>
      <c r="EB155" s="87"/>
      <c r="EC155" s="87"/>
      <c r="ED155" s="87"/>
      <c r="EE155" s="87"/>
      <c r="EF155" s="87"/>
      <c r="EG155" s="87"/>
      <c r="EH155" s="87"/>
      <c r="EI155" s="87"/>
      <c r="EJ155" s="87"/>
      <c r="EK155" s="87"/>
      <c r="EL155" s="87"/>
      <c r="EM155" s="87"/>
      <c r="EN155" s="87">
        <v>66</v>
      </c>
      <c r="EO155" s="87">
        <v>66</v>
      </c>
      <c r="EP155" s="87">
        <v>1</v>
      </c>
      <c r="EQ155" s="87">
        <v>1</v>
      </c>
      <c r="ER155" s="87">
        <v>22</v>
      </c>
      <c r="ES155" s="87">
        <v>22</v>
      </c>
    </row>
    <row r="156" spans="1:149" ht="15">
      <c r="A156" s="87" t="s">
        <v>739</v>
      </c>
      <c r="B156" s="87" t="s">
        <v>739</v>
      </c>
      <c r="C156" s="87" t="s">
        <v>246</v>
      </c>
      <c r="D156" s="87" t="s">
        <v>246</v>
      </c>
      <c r="E156" s="87" t="s">
        <v>65</v>
      </c>
      <c r="F156" s="87" t="s">
        <v>196</v>
      </c>
      <c r="G156" s="144">
        <v>43507.53888888889</v>
      </c>
      <c r="H156" s="87" t="s">
        <v>331</v>
      </c>
      <c r="I156" s="87" t="s">
        <v>445</v>
      </c>
      <c r="J156" s="87" t="s">
        <v>479</v>
      </c>
      <c r="K156" s="87" t="s">
        <v>498</v>
      </c>
      <c r="L156" s="87" t="s">
        <v>534</v>
      </c>
      <c r="M156" s="87" t="s">
        <v>534</v>
      </c>
      <c r="N156" s="144">
        <v>43507.53888888889</v>
      </c>
      <c r="O156" s="87" t="s">
        <v>605</v>
      </c>
      <c r="P156" s="87"/>
      <c r="Q156" s="87"/>
      <c r="R156" s="87" t="s">
        <v>739</v>
      </c>
      <c r="S156" s="87"/>
      <c r="T156" s="87" t="b">
        <v>0</v>
      </c>
      <c r="U156" s="87">
        <v>3</v>
      </c>
      <c r="V156" s="87"/>
      <c r="W156" s="87" t="b">
        <v>0</v>
      </c>
      <c r="X156" s="87" t="s">
        <v>919</v>
      </c>
      <c r="Y156" s="87"/>
      <c r="Z156" s="87"/>
      <c r="AA156" s="87" t="b">
        <v>0</v>
      </c>
      <c r="AB156" s="87">
        <v>0</v>
      </c>
      <c r="AC156" s="87"/>
      <c r="AD156" s="87" t="s">
        <v>934</v>
      </c>
      <c r="AE156" s="87" t="b">
        <v>0</v>
      </c>
      <c r="AF156" s="87" t="s">
        <v>739</v>
      </c>
      <c r="AG156" s="87" t="s">
        <v>196</v>
      </c>
      <c r="AH156" s="87">
        <v>0</v>
      </c>
      <c r="AI156" s="87">
        <v>0</v>
      </c>
      <c r="AJ156" s="87"/>
      <c r="AK156" s="87"/>
      <c r="AL156" s="87"/>
      <c r="AM156" s="87"/>
      <c r="AN156" s="87"/>
      <c r="AO156" s="87"/>
      <c r="AP156" s="87"/>
      <c r="AQ156" s="87"/>
      <c r="AR156" s="87">
        <v>36</v>
      </c>
      <c r="AS156" s="87">
        <v>9</v>
      </c>
      <c r="AT156" s="87">
        <v>9</v>
      </c>
      <c r="AU156" s="87"/>
      <c r="AV156" s="87"/>
      <c r="AW156" s="87"/>
      <c r="AX156" s="87"/>
      <c r="AY156" s="87"/>
      <c r="AZ156" s="87"/>
      <c r="BA156" s="87"/>
      <c r="BB156" s="87"/>
      <c r="BC156" s="87"/>
      <c r="BD156" s="87" t="s">
        <v>246</v>
      </c>
      <c r="BE156" s="87"/>
      <c r="BF156" s="87">
        <v>2</v>
      </c>
      <c r="BG156" s="87">
        <v>2</v>
      </c>
      <c r="BH156" s="87">
        <v>0</v>
      </c>
      <c r="BI156" s="87">
        <v>1</v>
      </c>
      <c r="BJ156" s="87">
        <v>0</v>
      </c>
      <c r="BK156" s="87">
        <v>1.298236</v>
      </c>
      <c r="BL156" s="87">
        <v>0</v>
      </c>
      <c r="BM156" s="87">
        <v>1</v>
      </c>
      <c r="BN156" s="87" t="s">
        <v>1028</v>
      </c>
      <c r="BO156" s="87">
        <v>4970</v>
      </c>
      <c r="BP156" s="87">
        <v>1457</v>
      </c>
      <c r="BQ156" s="87">
        <v>1143</v>
      </c>
      <c r="BR156" s="87">
        <v>156</v>
      </c>
      <c r="BS156" s="87"/>
      <c r="BT156" s="87" t="s">
        <v>1101</v>
      </c>
      <c r="BU156" s="87" t="s">
        <v>1164</v>
      </c>
      <c r="BV156" s="87" t="s">
        <v>1223</v>
      </c>
      <c r="BW156" s="87"/>
      <c r="BX156" s="144">
        <v>40371.35207175926</v>
      </c>
      <c r="BY156" s="87" t="s">
        <v>1278</v>
      </c>
      <c r="BZ156" s="87" t="b">
        <v>0</v>
      </c>
      <c r="CA156" s="87" t="b">
        <v>0</v>
      </c>
      <c r="CB156" s="87" t="b">
        <v>0</v>
      </c>
      <c r="CC156" s="87" t="s">
        <v>919</v>
      </c>
      <c r="CD156" s="87">
        <v>17</v>
      </c>
      <c r="CE156" s="87" t="s">
        <v>1312</v>
      </c>
      <c r="CF156" s="87" t="b">
        <v>0</v>
      </c>
      <c r="CG156" s="87" t="s">
        <v>66</v>
      </c>
      <c r="CH156" s="87">
        <v>9</v>
      </c>
      <c r="CI156" s="87"/>
      <c r="CJ156" s="87"/>
      <c r="CK156" s="87"/>
      <c r="CL156" s="87"/>
      <c r="CM156" s="87"/>
      <c r="CN156" s="87"/>
      <c r="CO156" s="87"/>
      <c r="CP156" s="87"/>
      <c r="CQ156" s="87"/>
      <c r="CR156" s="87"/>
      <c r="CS156" s="87"/>
      <c r="CT156" s="87"/>
      <c r="CU156" s="87"/>
      <c r="CV156" s="87" t="s">
        <v>246</v>
      </c>
      <c r="CW156" s="87"/>
      <c r="CX156" s="87">
        <v>2</v>
      </c>
      <c r="CY156" s="87">
        <v>2</v>
      </c>
      <c r="CZ156" s="87">
        <v>0</v>
      </c>
      <c r="DA156" s="87">
        <v>1</v>
      </c>
      <c r="DB156" s="87">
        <v>0</v>
      </c>
      <c r="DC156" s="87">
        <v>1.298236</v>
      </c>
      <c r="DD156" s="87">
        <v>0</v>
      </c>
      <c r="DE156" s="87">
        <v>1</v>
      </c>
      <c r="DF156" s="87" t="s">
        <v>1028</v>
      </c>
      <c r="DG156" s="87">
        <v>4970</v>
      </c>
      <c r="DH156" s="87">
        <v>1457</v>
      </c>
      <c r="DI156" s="87">
        <v>1143</v>
      </c>
      <c r="DJ156" s="87">
        <v>156</v>
      </c>
      <c r="DK156" s="87"/>
      <c r="DL156" s="87" t="s">
        <v>1101</v>
      </c>
      <c r="DM156" s="87" t="s">
        <v>1164</v>
      </c>
      <c r="DN156" s="87" t="s">
        <v>1223</v>
      </c>
      <c r="DO156" s="87"/>
      <c r="DP156" s="144">
        <v>40371.35207175926</v>
      </c>
      <c r="DQ156" s="87" t="s">
        <v>1278</v>
      </c>
      <c r="DR156" s="87" t="b">
        <v>0</v>
      </c>
      <c r="DS156" s="87" t="b">
        <v>0</v>
      </c>
      <c r="DT156" s="87" t="b">
        <v>0</v>
      </c>
      <c r="DU156" s="87" t="s">
        <v>919</v>
      </c>
      <c r="DV156" s="87">
        <v>17</v>
      </c>
      <c r="DW156" s="87" t="s">
        <v>1312</v>
      </c>
      <c r="DX156" s="87" t="b">
        <v>0</v>
      </c>
      <c r="DY156" s="87" t="s">
        <v>66</v>
      </c>
      <c r="DZ156" s="87">
        <v>9</v>
      </c>
      <c r="EA156" s="87"/>
      <c r="EB156" s="87"/>
      <c r="EC156" s="87"/>
      <c r="ED156" s="87"/>
      <c r="EE156" s="87"/>
      <c r="EF156" s="87"/>
      <c r="EG156" s="87"/>
      <c r="EH156" s="87"/>
      <c r="EI156" s="87"/>
      <c r="EJ156" s="87"/>
      <c r="EK156" s="87"/>
      <c r="EL156" s="87"/>
      <c r="EM156" s="87"/>
      <c r="EN156" s="87">
        <v>67</v>
      </c>
      <c r="EO156" s="87">
        <v>67</v>
      </c>
      <c r="EP156" s="87">
        <v>1</v>
      </c>
      <c r="EQ156" s="87">
        <v>1</v>
      </c>
      <c r="ER156" s="87">
        <v>23</v>
      </c>
      <c r="ES156" s="87">
        <v>23</v>
      </c>
    </row>
    <row r="157" spans="1:149" ht="15">
      <c r="A157" s="87" t="s">
        <v>738</v>
      </c>
      <c r="B157" s="87" t="s">
        <v>736</v>
      </c>
      <c r="C157" s="87" t="s">
        <v>246</v>
      </c>
      <c r="D157" s="87" t="s">
        <v>245</v>
      </c>
      <c r="E157" s="87" t="s">
        <v>66</v>
      </c>
      <c r="F157" s="87" t="s">
        <v>311</v>
      </c>
      <c r="G157" s="144">
        <v>43515.272997685184</v>
      </c>
      <c r="H157" s="87" t="s">
        <v>330</v>
      </c>
      <c r="I157" s="87"/>
      <c r="J157" s="87"/>
      <c r="K157" s="87"/>
      <c r="L157" s="87"/>
      <c r="M157" s="87" t="s">
        <v>567</v>
      </c>
      <c r="N157" s="144">
        <v>43515.272997685184</v>
      </c>
      <c r="O157" s="87" t="s">
        <v>604</v>
      </c>
      <c r="P157" s="87"/>
      <c r="Q157" s="87"/>
      <c r="R157" s="87" t="s">
        <v>738</v>
      </c>
      <c r="S157" s="87" t="s">
        <v>736</v>
      </c>
      <c r="T157" s="87" t="b">
        <v>0</v>
      </c>
      <c r="U157" s="87">
        <v>0</v>
      </c>
      <c r="V157" s="87" t="s">
        <v>888</v>
      </c>
      <c r="W157" s="87" t="b">
        <v>0</v>
      </c>
      <c r="X157" s="87" t="s">
        <v>919</v>
      </c>
      <c r="Y157" s="87"/>
      <c r="Z157" s="87"/>
      <c r="AA157" s="87" t="b">
        <v>0</v>
      </c>
      <c r="AB157" s="87">
        <v>0</v>
      </c>
      <c r="AC157" s="87"/>
      <c r="AD157" s="87" t="s">
        <v>929</v>
      </c>
      <c r="AE157" s="87" t="b">
        <v>0</v>
      </c>
      <c r="AF157" s="87" t="s">
        <v>736</v>
      </c>
      <c r="AG157" s="87" t="s">
        <v>196</v>
      </c>
      <c r="AH157" s="87">
        <v>0</v>
      </c>
      <c r="AI157" s="87">
        <v>0</v>
      </c>
      <c r="AJ157" s="87"/>
      <c r="AK157" s="87"/>
      <c r="AL157" s="87"/>
      <c r="AM157" s="87"/>
      <c r="AN157" s="87"/>
      <c r="AO157" s="87"/>
      <c r="AP157" s="87"/>
      <c r="AQ157" s="87"/>
      <c r="AR157" s="87">
        <v>1</v>
      </c>
      <c r="AS157" s="87">
        <v>9</v>
      </c>
      <c r="AT157" s="87">
        <v>9</v>
      </c>
      <c r="AU157" s="87"/>
      <c r="AV157" s="87"/>
      <c r="AW157" s="87"/>
      <c r="AX157" s="87"/>
      <c r="AY157" s="87"/>
      <c r="AZ157" s="87"/>
      <c r="BA157" s="87"/>
      <c r="BB157" s="87"/>
      <c r="BC157" s="87"/>
      <c r="BD157" s="87" t="s">
        <v>246</v>
      </c>
      <c r="BE157" s="87"/>
      <c r="BF157" s="87">
        <v>2</v>
      </c>
      <c r="BG157" s="87">
        <v>2</v>
      </c>
      <c r="BH157" s="87">
        <v>0</v>
      </c>
      <c r="BI157" s="87">
        <v>1</v>
      </c>
      <c r="BJ157" s="87">
        <v>0</v>
      </c>
      <c r="BK157" s="87">
        <v>1.298236</v>
      </c>
      <c r="BL157" s="87">
        <v>0</v>
      </c>
      <c r="BM157" s="87">
        <v>1</v>
      </c>
      <c r="BN157" s="87" t="s">
        <v>1028</v>
      </c>
      <c r="BO157" s="87">
        <v>4970</v>
      </c>
      <c r="BP157" s="87">
        <v>1457</v>
      </c>
      <c r="BQ157" s="87">
        <v>1143</v>
      </c>
      <c r="BR157" s="87">
        <v>156</v>
      </c>
      <c r="BS157" s="87"/>
      <c r="BT157" s="87" t="s">
        <v>1101</v>
      </c>
      <c r="BU157" s="87" t="s">
        <v>1164</v>
      </c>
      <c r="BV157" s="87" t="s">
        <v>1223</v>
      </c>
      <c r="BW157" s="87"/>
      <c r="BX157" s="144">
        <v>40371.35207175926</v>
      </c>
      <c r="BY157" s="87" t="s">
        <v>1278</v>
      </c>
      <c r="BZ157" s="87" t="b">
        <v>0</v>
      </c>
      <c r="CA157" s="87" t="b">
        <v>0</v>
      </c>
      <c r="CB157" s="87" t="b">
        <v>0</v>
      </c>
      <c r="CC157" s="87" t="s">
        <v>919</v>
      </c>
      <c r="CD157" s="87">
        <v>17</v>
      </c>
      <c r="CE157" s="87" t="s">
        <v>1312</v>
      </c>
      <c r="CF157" s="87" t="b">
        <v>0</v>
      </c>
      <c r="CG157" s="87" t="s">
        <v>66</v>
      </c>
      <c r="CH157" s="87">
        <v>9</v>
      </c>
      <c r="CI157" s="87"/>
      <c r="CJ157" s="87"/>
      <c r="CK157" s="87"/>
      <c r="CL157" s="87"/>
      <c r="CM157" s="87"/>
      <c r="CN157" s="87"/>
      <c r="CO157" s="87"/>
      <c r="CP157" s="87"/>
      <c r="CQ157" s="87"/>
      <c r="CR157" s="87"/>
      <c r="CS157" s="87"/>
      <c r="CT157" s="87"/>
      <c r="CU157" s="87"/>
      <c r="CV157" s="87" t="s">
        <v>245</v>
      </c>
      <c r="CW157" s="87"/>
      <c r="CX157" s="87">
        <v>1</v>
      </c>
      <c r="CY157" s="87">
        <v>1</v>
      </c>
      <c r="CZ157" s="87">
        <v>0</v>
      </c>
      <c r="DA157" s="87">
        <v>1</v>
      </c>
      <c r="DB157" s="87">
        <v>0</v>
      </c>
      <c r="DC157" s="87">
        <v>0.70175</v>
      </c>
      <c r="DD157" s="87">
        <v>0</v>
      </c>
      <c r="DE157" s="87">
        <v>1</v>
      </c>
      <c r="DF157" s="87" t="s">
        <v>1027</v>
      </c>
      <c r="DG157" s="87">
        <v>223</v>
      </c>
      <c r="DH157" s="87">
        <v>57</v>
      </c>
      <c r="DI157" s="87">
        <v>5896</v>
      </c>
      <c r="DJ157" s="87">
        <v>3379</v>
      </c>
      <c r="DK157" s="87"/>
      <c r="DL157" s="87" t="s">
        <v>1100</v>
      </c>
      <c r="DM157" s="87" t="s">
        <v>1163</v>
      </c>
      <c r="DN157" s="87"/>
      <c r="DO157" s="87"/>
      <c r="DP157" s="144">
        <v>40454.91585648148</v>
      </c>
      <c r="DQ157" s="87" t="s">
        <v>1277</v>
      </c>
      <c r="DR157" s="87" t="b">
        <v>0</v>
      </c>
      <c r="DS157" s="87" t="b">
        <v>0</v>
      </c>
      <c r="DT157" s="87" t="b">
        <v>1</v>
      </c>
      <c r="DU157" s="87" t="s">
        <v>919</v>
      </c>
      <c r="DV157" s="87">
        <v>4</v>
      </c>
      <c r="DW157" s="87" t="s">
        <v>1316</v>
      </c>
      <c r="DX157" s="87" t="b">
        <v>0</v>
      </c>
      <c r="DY157" s="87" t="s">
        <v>66</v>
      </c>
      <c r="DZ157" s="87">
        <v>9</v>
      </c>
      <c r="EA157" s="87"/>
      <c r="EB157" s="87"/>
      <c r="EC157" s="87"/>
      <c r="ED157" s="87"/>
      <c r="EE157" s="87"/>
      <c r="EF157" s="87"/>
      <c r="EG157" s="87"/>
      <c r="EH157" s="87"/>
      <c r="EI157" s="87"/>
      <c r="EJ157" s="87"/>
      <c r="EK157" s="87"/>
      <c r="EL157" s="87"/>
      <c r="EM157" s="87"/>
      <c r="EN157" s="87">
        <v>68</v>
      </c>
      <c r="EO157" s="87">
        <v>68</v>
      </c>
      <c r="EP157" s="87">
        <v>2</v>
      </c>
      <c r="EQ157" s="87">
        <v>1</v>
      </c>
      <c r="ER157" s="87">
        <v>24</v>
      </c>
      <c r="ES157" s="87">
        <v>24</v>
      </c>
    </row>
    <row r="158" spans="1:149" ht="15">
      <c r="A158" s="87" t="s">
        <v>737</v>
      </c>
      <c r="B158" s="87" t="s">
        <v>737</v>
      </c>
      <c r="C158" s="87" t="s">
        <v>245</v>
      </c>
      <c r="D158" s="87" t="s">
        <v>246</v>
      </c>
      <c r="E158" s="87" t="s">
        <v>66</v>
      </c>
      <c r="F158" s="87" t="s">
        <v>311</v>
      </c>
      <c r="G158" s="144">
        <v>43514.64747685185</v>
      </c>
      <c r="H158" s="87" t="s">
        <v>329</v>
      </c>
      <c r="I158" s="87"/>
      <c r="J158" s="87"/>
      <c r="K158" s="87"/>
      <c r="L158" s="87"/>
      <c r="M158" s="87" t="s">
        <v>566</v>
      </c>
      <c r="N158" s="144">
        <v>43514.64747685185</v>
      </c>
      <c r="O158" s="87" t="s">
        <v>603</v>
      </c>
      <c r="P158" s="87"/>
      <c r="Q158" s="87"/>
      <c r="R158" s="87" t="s">
        <v>737</v>
      </c>
      <c r="S158" s="87"/>
      <c r="T158" s="87" t="b">
        <v>0</v>
      </c>
      <c r="U158" s="87">
        <v>0</v>
      </c>
      <c r="V158" s="87" t="s">
        <v>887</v>
      </c>
      <c r="W158" s="87" t="b">
        <v>0</v>
      </c>
      <c r="X158" s="87" t="s">
        <v>919</v>
      </c>
      <c r="Y158" s="87"/>
      <c r="Z158" s="87"/>
      <c r="AA158" s="87" t="b">
        <v>0</v>
      </c>
      <c r="AB158" s="87">
        <v>0</v>
      </c>
      <c r="AC158" s="87"/>
      <c r="AD158" s="87" t="s">
        <v>929</v>
      </c>
      <c r="AE158" s="87" t="b">
        <v>0</v>
      </c>
      <c r="AF158" s="87" t="s">
        <v>737</v>
      </c>
      <c r="AG158" s="87" t="s">
        <v>196</v>
      </c>
      <c r="AH158" s="87">
        <v>0</v>
      </c>
      <c r="AI158" s="87">
        <v>0</v>
      </c>
      <c r="AJ158" s="87"/>
      <c r="AK158" s="87"/>
      <c r="AL158" s="87"/>
      <c r="AM158" s="87"/>
      <c r="AN158" s="87"/>
      <c r="AO158" s="87"/>
      <c r="AP158" s="87"/>
      <c r="AQ158" s="87"/>
      <c r="AR158" s="87">
        <v>4</v>
      </c>
      <c r="AS158" s="87">
        <v>9</v>
      </c>
      <c r="AT158" s="87">
        <v>9</v>
      </c>
      <c r="AU158" s="87"/>
      <c r="AV158" s="87"/>
      <c r="AW158" s="87"/>
      <c r="AX158" s="87"/>
      <c r="AY158" s="87"/>
      <c r="AZ158" s="87"/>
      <c r="BA158" s="87"/>
      <c r="BB158" s="87"/>
      <c r="BC158" s="87"/>
      <c r="BD158" s="87" t="s">
        <v>245</v>
      </c>
      <c r="BE158" s="87"/>
      <c r="BF158" s="87">
        <v>1</v>
      </c>
      <c r="BG158" s="87">
        <v>1</v>
      </c>
      <c r="BH158" s="87">
        <v>0</v>
      </c>
      <c r="BI158" s="87">
        <v>1</v>
      </c>
      <c r="BJ158" s="87">
        <v>0</v>
      </c>
      <c r="BK158" s="87">
        <v>0.70175</v>
      </c>
      <c r="BL158" s="87">
        <v>0</v>
      </c>
      <c r="BM158" s="87">
        <v>1</v>
      </c>
      <c r="BN158" s="87" t="s">
        <v>1027</v>
      </c>
      <c r="BO158" s="87">
        <v>223</v>
      </c>
      <c r="BP158" s="87">
        <v>57</v>
      </c>
      <c r="BQ158" s="87">
        <v>5896</v>
      </c>
      <c r="BR158" s="87">
        <v>3379</v>
      </c>
      <c r="BS158" s="87"/>
      <c r="BT158" s="87" t="s">
        <v>1100</v>
      </c>
      <c r="BU158" s="87" t="s">
        <v>1163</v>
      </c>
      <c r="BV158" s="87"/>
      <c r="BW158" s="87"/>
      <c r="BX158" s="144">
        <v>40454.91585648148</v>
      </c>
      <c r="BY158" s="87" t="s">
        <v>1277</v>
      </c>
      <c r="BZ158" s="87" t="b">
        <v>0</v>
      </c>
      <c r="CA158" s="87" t="b">
        <v>0</v>
      </c>
      <c r="CB158" s="87" t="b">
        <v>1</v>
      </c>
      <c r="CC158" s="87" t="s">
        <v>919</v>
      </c>
      <c r="CD158" s="87">
        <v>4</v>
      </c>
      <c r="CE158" s="87" t="s">
        <v>1316</v>
      </c>
      <c r="CF158" s="87" t="b">
        <v>0</v>
      </c>
      <c r="CG158" s="87" t="s">
        <v>66</v>
      </c>
      <c r="CH158" s="87">
        <v>9</v>
      </c>
      <c r="CI158" s="87"/>
      <c r="CJ158" s="87"/>
      <c r="CK158" s="87"/>
      <c r="CL158" s="87"/>
      <c r="CM158" s="87"/>
      <c r="CN158" s="87"/>
      <c r="CO158" s="87"/>
      <c r="CP158" s="87"/>
      <c r="CQ158" s="87"/>
      <c r="CR158" s="87"/>
      <c r="CS158" s="87"/>
      <c r="CT158" s="87"/>
      <c r="CU158" s="87"/>
      <c r="CV158" s="87" t="s">
        <v>246</v>
      </c>
      <c r="CW158" s="87"/>
      <c r="CX158" s="87">
        <v>2</v>
      </c>
      <c r="CY158" s="87">
        <v>2</v>
      </c>
      <c r="CZ158" s="87">
        <v>0</v>
      </c>
      <c r="DA158" s="87">
        <v>1</v>
      </c>
      <c r="DB158" s="87">
        <v>0</v>
      </c>
      <c r="DC158" s="87">
        <v>1.298236</v>
      </c>
      <c r="DD158" s="87">
        <v>0</v>
      </c>
      <c r="DE158" s="87">
        <v>1</v>
      </c>
      <c r="DF158" s="87" t="s">
        <v>1028</v>
      </c>
      <c r="DG158" s="87">
        <v>4970</v>
      </c>
      <c r="DH158" s="87">
        <v>1457</v>
      </c>
      <c r="DI158" s="87">
        <v>1143</v>
      </c>
      <c r="DJ158" s="87">
        <v>156</v>
      </c>
      <c r="DK158" s="87"/>
      <c r="DL158" s="87" t="s">
        <v>1101</v>
      </c>
      <c r="DM158" s="87" t="s">
        <v>1164</v>
      </c>
      <c r="DN158" s="87" t="s">
        <v>1223</v>
      </c>
      <c r="DO158" s="87"/>
      <c r="DP158" s="144">
        <v>40371.35207175926</v>
      </c>
      <c r="DQ158" s="87" t="s">
        <v>1278</v>
      </c>
      <c r="DR158" s="87" t="b">
        <v>0</v>
      </c>
      <c r="DS158" s="87" t="b">
        <v>0</v>
      </c>
      <c r="DT158" s="87" t="b">
        <v>0</v>
      </c>
      <c r="DU158" s="87" t="s">
        <v>919</v>
      </c>
      <c r="DV158" s="87">
        <v>17</v>
      </c>
      <c r="DW158" s="87" t="s">
        <v>1312</v>
      </c>
      <c r="DX158" s="87" t="b">
        <v>0</v>
      </c>
      <c r="DY158" s="87" t="s">
        <v>66</v>
      </c>
      <c r="DZ158" s="87">
        <v>9</v>
      </c>
      <c r="EA158" s="87"/>
      <c r="EB158" s="87"/>
      <c r="EC158" s="87"/>
      <c r="ED158" s="87"/>
      <c r="EE158" s="87"/>
      <c r="EF158" s="87"/>
      <c r="EG158" s="87"/>
      <c r="EH158" s="87"/>
      <c r="EI158" s="87"/>
      <c r="EJ158" s="87"/>
      <c r="EK158" s="87"/>
      <c r="EL158" s="87"/>
      <c r="EM158" s="87"/>
      <c r="EN158" s="87">
        <v>69</v>
      </c>
      <c r="EO158" s="87">
        <v>69</v>
      </c>
      <c r="EP158" s="87">
        <v>1</v>
      </c>
      <c r="EQ158" s="87">
        <v>1</v>
      </c>
      <c r="ER158" s="87">
        <v>25</v>
      </c>
      <c r="ES158" s="87">
        <v>25</v>
      </c>
    </row>
    <row r="159" spans="1:149" ht="15">
      <c r="A159" s="87" t="s">
        <v>736</v>
      </c>
      <c r="B159" s="87" t="s">
        <v>736</v>
      </c>
      <c r="C159" s="87" t="s">
        <v>245</v>
      </c>
      <c r="D159" s="87" t="s">
        <v>246</v>
      </c>
      <c r="E159" s="87" t="s">
        <v>66</v>
      </c>
      <c r="F159" s="87" t="s">
        <v>311</v>
      </c>
      <c r="G159" s="144">
        <v>43514.64513888889</v>
      </c>
      <c r="H159" s="87" t="s">
        <v>328</v>
      </c>
      <c r="I159" s="87"/>
      <c r="J159" s="87"/>
      <c r="K159" s="87"/>
      <c r="L159" s="87"/>
      <c r="M159" s="87" t="s">
        <v>566</v>
      </c>
      <c r="N159" s="144">
        <v>43514.64513888889</v>
      </c>
      <c r="O159" s="87" t="s">
        <v>602</v>
      </c>
      <c r="P159" s="87"/>
      <c r="Q159" s="87"/>
      <c r="R159" s="87" t="s">
        <v>736</v>
      </c>
      <c r="S159" s="87"/>
      <c r="T159" s="87" t="b">
        <v>0</v>
      </c>
      <c r="U159" s="87">
        <v>0</v>
      </c>
      <c r="V159" s="87" t="s">
        <v>887</v>
      </c>
      <c r="W159" s="87" t="b">
        <v>0</v>
      </c>
      <c r="X159" s="87" t="s">
        <v>919</v>
      </c>
      <c r="Y159" s="87"/>
      <c r="Z159" s="87"/>
      <c r="AA159" s="87" t="b">
        <v>0</v>
      </c>
      <c r="AB159" s="87">
        <v>0</v>
      </c>
      <c r="AC159" s="87"/>
      <c r="AD159" s="87" t="s">
        <v>929</v>
      </c>
      <c r="AE159" s="87" t="b">
        <v>0</v>
      </c>
      <c r="AF159" s="87" t="s">
        <v>736</v>
      </c>
      <c r="AG159" s="87" t="s">
        <v>196</v>
      </c>
      <c r="AH159" s="87">
        <v>0</v>
      </c>
      <c r="AI159" s="87">
        <v>0</v>
      </c>
      <c r="AJ159" s="87"/>
      <c r="AK159" s="87"/>
      <c r="AL159" s="87"/>
      <c r="AM159" s="87"/>
      <c r="AN159" s="87"/>
      <c r="AO159" s="87"/>
      <c r="AP159" s="87"/>
      <c r="AQ159" s="87"/>
      <c r="AR159" s="87">
        <v>4</v>
      </c>
      <c r="AS159" s="87">
        <v>9</v>
      </c>
      <c r="AT159" s="87">
        <v>9</v>
      </c>
      <c r="AU159" s="87"/>
      <c r="AV159" s="87"/>
      <c r="AW159" s="87"/>
      <c r="AX159" s="87"/>
      <c r="AY159" s="87"/>
      <c r="AZ159" s="87"/>
      <c r="BA159" s="87"/>
      <c r="BB159" s="87"/>
      <c r="BC159" s="87"/>
      <c r="BD159" s="87" t="s">
        <v>245</v>
      </c>
      <c r="BE159" s="87"/>
      <c r="BF159" s="87">
        <v>1</v>
      </c>
      <c r="BG159" s="87">
        <v>1</v>
      </c>
      <c r="BH159" s="87">
        <v>0</v>
      </c>
      <c r="BI159" s="87">
        <v>1</v>
      </c>
      <c r="BJ159" s="87">
        <v>0</v>
      </c>
      <c r="BK159" s="87">
        <v>0.70175</v>
      </c>
      <c r="BL159" s="87">
        <v>0</v>
      </c>
      <c r="BM159" s="87">
        <v>1</v>
      </c>
      <c r="BN159" s="87" t="s">
        <v>1027</v>
      </c>
      <c r="BO159" s="87">
        <v>223</v>
      </c>
      <c r="BP159" s="87">
        <v>57</v>
      </c>
      <c r="BQ159" s="87">
        <v>5896</v>
      </c>
      <c r="BR159" s="87">
        <v>3379</v>
      </c>
      <c r="BS159" s="87"/>
      <c r="BT159" s="87" t="s">
        <v>1100</v>
      </c>
      <c r="BU159" s="87" t="s">
        <v>1163</v>
      </c>
      <c r="BV159" s="87"/>
      <c r="BW159" s="87"/>
      <c r="BX159" s="144">
        <v>40454.91585648148</v>
      </c>
      <c r="BY159" s="87" t="s">
        <v>1277</v>
      </c>
      <c r="BZ159" s="87" t="b">
        <v>0</v>
      </c>
      <c r="CA159" s="87" t="b">
        <v>0</v>
      </c>
      <c r="CB159" s="87" t="b">
        <v>1</v>
      </c>
      <c r="CC159" s="87" t="s">
        <v>919</v>
      </c>
      <c r="CD159" s="87">
        <v>4</v>
      </c>
      <c r="CE159" s="87" t="s">
        <v>1316</v>
      </c>
      <c r="CF159" s="87" t="b">
        <v>0</v>
      </c>
      <c r="CG159" s="87" t="s">
        <v>66</v>
      </c>
      <c r="CH159" s="87">
        <v>9</v>
      </c>
      <c r="CI159" s="87"/>
      <c r="CJ159" s="87"/>
      <c r="CK159" s="87"/>
      <c r="CL159" s="87"/>
      <c r="CM159" s="87"/>
      <c r="CN159" s="87"/>
      <c r="CO159" s="87"/>
      <c r="CP159" s="87"/>
      <c r="CQ159" s="87"/>
      <c r="CR159" s="87"/>
      <c r="CS159" s="87"/>
      <c r="CT159" s="87"/>
      <c r="CU159" s="87"/>
      <c r="CV159" s="87" t="s">
        <v>246</v>
      </c>
      <c r="CW159" s="87"/>
      <c r="CX159" s="87">
        <v>2</v>
      </c>
      <c r="CY159" s="87">
        <v>2</v>
      </c>
      <c r="CZ159" s="87">
        <v>0</v>
      </c>
      <c r="DA159" s="87">
        <v>1</v>
      </c>
      <c r="DB159" s="87">
        <v>0</v>
      </c>
      <c r="DC159" s="87">
        <v>1.298236</v>
      </c>
      <c r="DD159" s="87">
        <v>0</v>
      </c>
      <c r="DE159" s="87">
        <v>1</v>
      </c>
      <c r="DF159" s="87" t="s">
        <v>1028</v>
      </c>
      <c r="DG159" s="87">
        <v>4970</v>
      </c>
      <c r="DH159" s="87">
        <v>1457</v>
      </c>
      <c r="DI159" s="87">
        <v>1143</v>
      </c>
      <c r="DJ159" s="87">
        <v>156</v>
      </c>
      <c r="DK159" s="87"/>
      <c r="DL159" s="87" t="s">
        <v>1101</v>
      </c>
      <c r="DM159" s="87" t="s">
        <v>1164</v>
      </c>
      <c r="DN159" s="87" t="s">
        <v>1223</v>
      </c>
      <c r="DO159" s="87"/>
      <c r="DP159" s="144">
        <v>40371.35207175926</v>
      </c>
      <c r="DQ159" s="87" t="s">
        <v>1278</v>
      </c>
      <c r="DR159" s="87" t="b">
        <v>0</v>
      </c>
      <c r="DS159" s="87" t="b">
        <v>0</v>
      </c>
      <c r="DT159" s="87" t="b">
        <v>0</v>
      </c>
      <c r="DU159" s="87" t="s">
        <v>919</v>
      </c>
      <c r="DV159" s="87">
        <v>17</v>
      </c>
      <c r="DW159" s="87" t="s">
        <v>1312</v>
      </c>
      <c r="DX159" s="87" t="b">
        <v>0</v>
      </c>
      <c r="DY159" s="87" t="s">
        <v>66</v>
      </c>
      <c r="DZ159" s="87">
        <v>9</v>
      </c>
      <c r="EA159" s="87"/>
      <c r="EB159" s="87"/>
      <c r="EC159" s="87"/>
      <c r="ED159" s="87"/>
      <c r="EE159" s="87"/>
      <c r="EF159" s="87"/>
      <c r="EG159" s="87"/>
      <c r="EH159" s="87"/>
      <c r="EI159" s="87"/>
      <c r="EJ159" s="87"/>
      <c r="EK159" s="87"/>
      <c r="EL159" s="87"/>
      <c r="EM159" s="87"/>
      <c r="EN159" s="87">
        <v>68</v>
      </c>
      <c r="EO159" s="87">
        <v>68</v>
      </c>
      <c r="EP159" s="87">
        <v>1</v>
      </c>
      <c r="EQ159" s="87">
        <v>1</v>
      </c>
      <c r="ER159" s="87">
        <v>24</v>
      </c>
      <c r="ES159" s="87">
        <v>24</v>
      </c>
    </row>
    <row r="160" spans="1:149" ht="15">
      <c r="A160" s="87" t="s">
        <v>859</v>
      </c>
      <c r="B160" s="87" t="s">
        <v>1649</v>
      </c>
      <c r="C160" s="87" t="s">
        <v>297</v>
      </c>
      <c r="D160" s="87" t="s">
        <v>244</v>
      </c>
      <c r="E160" s="87"/>
      <c r="F160" s="87" t="s">
        <v>311</v>
      </c>
      <c r="G160" s="144">
        <v>43514.83677083333</v>
      </c>
      <c r="H160" s="87" t="s">
        <v>1593</v>
      </c>
      <c r="I160" s="87"/>
      <c r="J160" s="87"/>
      <c r="K160" s="87"/>
      <c r="L160" s="87"/>
      <c r="M160" s="87" t="s">
        <v>1349</v>
      </c>
      <c r="N160" s="144">
        <v>43514.83677083333</v>
      </c>
      <c r="O160" s="87" t="s">
        <v>1641</v>
      </c>
      <c r="P160" s="87"/>
      <c r="Q160" s="87"/>
      <c r="R160" s="87" t="s">
        <v>859</v>
      </c>
      <c r="S160" s="87" t="s">
        <v>1649</v>
      </c>
      <c r="T160" s="87" t="b">
        <v>0</v>
      </c>
      <c r="U160" s="87">
        <v>0</v>
      </c>
      <c r="V160" s="87" t="s">
        <v>913</v>
      </c>
      <c r="W160" s="87" t="b">
        <v>0</v>
      </c>
      <c r="X160" s="87" t="s">
        <v>914</v>
      </c>
      <c r="Y160" s="87"/>
      <c r="Z160" s="87"/>
      <c r="AA160" s="87" t="b">
        <v>0</v>
      </c>
      <c r="AB160" s="87">
        <v>0</v>
      </c>
      <c r="AC160" s="87"/>
      <c r="AD160" s="87" t="s">
        <v>931</v>
      </c>
      <c r="AE160" s="87" t="b">
        <v>0</v>
      </c>
      <c r="AF160" s="87" t="s">
        <v>1649</v>
      </c>
      <c r="AG160" s="87" t="s">
        <v>1656</v>
      </c>
      <c r="AH160" s="87">
        <v>0</v>
      </c>
      <c r="AI160" s="87">
        <v>0</v>
      </c>
      <c r="AJ160" s="87"/>
      <c r="AK160" s="87"/>
      <c r="AL160" s="87"/>
      <c r="AM160" s="87"/>
      <c r="AN160" s="87"/>
      <c r="AO160" s="87"/>
      <c r="AP160" s="87"/>
      <c r="AQ160" s="87"/>
      <c r="AR160" s="87">
        <v>1</v>
      </c>
      <c r="AS160" s="87">
        <v>6</v>
      </c>
      <c r="AT160" s="87">
        <v>6</v>
      </c>
      <c r="AU160" s="87"/>
      <c r="AV160" s="87"/>
      <c r="AW160" s="87"/>
      <c r="AX160" s="87"/>
      <c r="AY160" s="87"/>
      <c r="AZ160" s="87"/>
      <c r="BA160" s="87"/>
      <c r="BB160" s="87"/>
      <c r="BC160" s="87"/>
      <c r="BD160" s="87" t="s">
        <v>297</v>
      </c>
      <c r="BE160" s="87"/>
      <c r="BF160" s="87">
        <v>2</v>
      </c>
      <c r="BG160" s="87">
        <v>0</v>
      </c>
      <c r="BH160" s="87">
        <v>0</v>
      </c>
      <c r="BI160" s="87">
        <v>0.005435</v>
      </c>
      <c r="BJ160" s="87">
        <v>0.006973</v>
      </c>
      <c r="BK160" s="87">
        <v>0.736426</v>
      </c>
      <c r="BL160" s="87">
        <v>1</v>
      </c>
      <c r="BM160" s="87">
        <v>0</v>
      </c>
      <c r="BN160" s="87" t="s">
        <v>1026</v>
      </c>
      <c r="BO160" s="87">
        <v>221</v>
      </c>
      <c r="BP160" s="87">
        <v>135</v>
      </c>
      <c r="BQ160" s="87">
        <v>2124</v>
      </c>
      <c r="BR160" s="87">
        <v>7929</v>
      </c>
      <c r="BS160" s="87"/>
      <c r="BT160" s="87" t="s">
        <v>1099</v>
      </c>
      <c r="BU160" s="87" t="s">
        <v>946</v>
      </c>
      <c r="BV160" s="87"/>
      <c r="BW160" s="87"/>
      <c r="BX160" s="144">
        <v>40553.066030092596</v>
      </c>
      <c r="BY160" s="87"/>
      <c r="BZ160" s="87" t="b">
        <v>0</v>
      </c>
      <c r="CA160" s="87" t="b">
        <v>0</v>
      </c>
      <c r="CB160" s="87" t="b">
        <v>0</v>
      </c>
      <c r="CC160" s="87" t="s">
        <v>914</v>
      </c>
      <c r="CD160" s="87">
        <v>2</v>
      </c>
      <c r="CE160" s="87" t="s">
        <v>1312</v>
      </c>
      <c r="CF160" s="87" t="b">
        <v>0</v>
      </c>
      <c r="CG160" s="87" t="s">
        <v>66</v>
      </c>
      <c r="CH160" s="87">
        <v>6</v>
      </c>
      <c r="CI160" s="87"/>
      <c r="CJ160" s="87"/>
      <c r="CK160" s="87"/>
      <c r="CL160" s="87"/>
      <c r="CM160" s="87"/>
      <c r="CN160" s="87"/>
      <c r="CO160" s="87"/>
      <c r="CP160" s="87"/>
      <c r="CQ160" s="87"/>
      <c r="CR160" s="87"/>
      <c r="CS160" s="87"/>
      <c r="CT160" s="87"/>
      <c r="CU160" s="87"/>
      <c r="CV160" s="87" t="s">
        <v>244</v>
      </c>
      <c r="CW160" s="87"/>
      <c r="CX160" s="87">
        <v>2</v>
      </c>
      <c r="CY160" s="87">
        <v>4</v>
      </c>
      <c r="CZ160" s="87">
        <v>109</v>
      </c>
      <c r="DA160" s="87">
        <v>0.007752</v>
      </c>
      <c r="DB160" s="87">
        <v>0.024146</v>
      </c>
      <c r="DC160" s="87">
        <v>1.379829</v>
      </c>
      <c r="DD160" s="87">
        <v>0.25</v>
      </c>
      <c r="DE160" s="87">
        <v>0.5</v>
      </c>
      <c r="DF160" s="87" t="s">
        <v>1025</v>
      </c>
      <c r="DG160" s="87">
        <v>1765</v>
      </c>
      <c r="DH160" s="87">
        <v>4828</v>
      </c>
      <c r="DI160" s="87">
        <v>17374</v>
      </c>
      <c r="DJ160" s="87">
        <v>2091</v>
      </c>
      <c r="DK160" s="87"/>
      <c r="DL160" s="87" t="s">
        <v>1098</v>
      </c>
      <c r="DM160" s="87" t="s">
        <v>1162</v>
      </c>
      <c r="DN160" s="87" t="s">
        <v>1222</v>
      </c>
      <c r="DO160" s="87"/>
      <c r="DP160" s="144">
        <v>39993.76137731481</v>
      </c>
      <c r="DQ160" s="87" t="s">
        <v>1276</v>
      </c>
      <c r="DR160" s="87" t="b">
        <v>1</v>
      </c>
      <c r="DS160" s="87" t="b">
        <v>0</v>
      </c>
      <c r="DT160" s="87" t="b">
        <v>1</v>
      </c>
      <c r="DU160" s="87" t="s">
        <v>914</v>
      </c>
      <c r="DV160" s="87">
        <v>194</v>
      </c>
      <c r="DW160" s="87" t="s">
        <v>1312</v>
      </c>
      <c r="DX160" s="87" t="b">
        <v>0</v>
      </c>
      <c r="DY160" s="87" t="s">
        <v>66</v>
      </c>
      <c r="DZ160" s="87">
        <v>6</v>
      </c>
      <c r="EA160" s="87"/>
      <c r="EB160" s="87"/>
      <c r="EC160" s="87"/>
      <c r="ED160" s="87"/>
      <c r="EE160" s="87"/>
      <c r="EF160" s="87"/>
      <c r="EG160" s="87"/>
      <c r="EH160" s="87"/>
      <c r="EI160" s="87"/>
      <c r="EJ160" s="87"/>
      <c r="EK160" s="87"/>
      <c r="EL160" s="87"/>
      <c r="EM160" s="87"/>
      <c r="EN160" s="87">
        <v>70</v>
      </c>
      <c r="EO160" s="87">
        <v>70</v>
      </c>
      <c r="EP160" s="87">
        <v>2</v>
      </c>
      <c r="EQ160" s="87">
        <v>1</v>
      </c>
      <c r="ER160" s="87">
        <v>26</v>
      </c>
      <c r="ES160" s="87">
        <v>26</v>
      </c>
    </row>
    <row r="161" spans="1:149" ht="15">
      <c r="A161" s="87" t="s">
        <v>859</v>
      </c>
      <c r="B161" s="87" t="s">
        <v>1649</v>
      </c>
      <c r="C161" s="87" t="s">
        <v>297</v>
      </c>
      <c r="D161" s="87" t="s">
        <v>243</v>
      </c>
      <c r="E161" s="87"/>
      <c r="F161" s="87" t="s">
        <v>310</v>
      </c>
      <c r="G161" s="144">
        <v>43514.83677083333</v>
      </c>
      <c r="H161" s="87" t="s">
        <v>1593</v>
      </c>
      <c r="I161" s="87"/>
      <c r="J161" s="87"/>
      <c r="K161" s="87"/>
      <c r="L161" s="87"/>
      <c r="M161" s="87" t="s">
        <v>1349</v>
      </c>
      <c r="N161" s="144">
        <v>43514.83677083333</v>
      </c>
      <c r="O161" s="87" t="s">
        <v>1641</v>
      </c>
      <c r="P161" s="87"/>
      <c r="Q161" s="87"/>
      <c r="R161" s="87" t="s">
        <v>859</v>
      </c>
      <c r="S161" s="87" t="s">
        <v>1649</v>
      </c>
      <c r="T161" s="87" t="b">
        <v>0</v>
      </c>
      <c r="U161" s="87">
        <v>0</v>
      </c>
      <c r="V161" s="87" t="s">
        <v>913</v>
      </c>
      <c r="W161" s="87" t="b">
        <v>0</v>
      </c>
      <c r="X161" s="87" t="s">
        <v>914</v>
      </c>
      <c r="Y161" s="87"/>
      <c r="Z161" s="87"/>
      <c r="AA161" s="87" t="b">
        <v>0</v>
      </c>
      <c r="AB161" s="87">
        <v>0</v>
      </c>
      <c r="AC161" s="87"/>
      <c r="AD161" s="87" t="s">
        <v>931</v>
      </c>
      <c r="AE161" s="87" t="b">
        <v>0</v>
      </c>
      <c r="AF161" s="87" t="s">
        <v>1649</v>
      </c>
      <c r="AG161" s="87" t="s">
        <v>1656</v>
      </c>
      <c r="AH161" s="87">
        <v>0</v>
      </c>
      <c r="AI161" s="87">
        <v>0</v>
      </c>
      <c r="AJ161" s="87"/>
      <c r="AK161" s="87"/>
      <c r="AL161" s="87"/>
      <c r="AM161" s="87"/>
      <c r="AN161" s="87"/>
      <c r="AO161" s="87"/>
      <c r="AP161" s="87"/>
      <c r="AQ161" s="87"/>
      <c r="AR161" s="87">
        <v>1</v>
      </c>
      <c r="AS161" s="87">
        <v>6</v>
      </c>
      <c r="AT161" s="87">
        <v>6</v>
      </c>
      <c r="AU161" s="87"/>
      <c r="AV161" s="87"/>
      <c r="AW161" s="87"/>
      <c r="AX161" s="87"/>
      <c r="AY161" s="87"/>
      <c r="AZ161" s="87"/>
      <c r="BA161" s="87"/>
      <c r="BB161" s="87"/>
      <c r="BC161" s="87"/>
      <c r="BD161" s="87" t="s">
        <v>297</v>
      </c>
      <c r="BE161" s="87"/>
      <c r="BF161" s="87">
        <v>2</v>
      </c>
      <c r="BG161" s="87">
        <v>0</v>
      </c>
      <c r="BH161" s="87">
        <v>0</v>
      </c>
      <c r="BI161" s="87">
        <v>0.005435</v>
      </c>
      <c r="BJ161" s="87">
        <v>0.006973</v>
      </c>
      <c r="BK161" s="87">
        <v>0.736426</v>
      </c>
      <c r="BL161" s="87">
        <v>1</v>
      </c>
      <c r="BM161" s="87">
        <v>0</v>
      </c>
      <c r="BN161" s="87" t="s">
        <v>1026</v>
      </c>
      <c r="BO161" s="87">
        <v>221</v>
      </c>
      <c r="BP161" s="87">
        <v>135</v>
      </c>
      <c r="BQ161" s="87">
        <v>2124</v>
      </c>
      <c r="BR161" s="87">
        <v>7929</v>
      </c>
      <c r="BS161" s="87"/>
      <c r="BT161" s="87" t="s">
        <v>1099</v>
      </c>
      <c r="BU161" s="87" t="s">
        <v>946</v>
      </c>
      <c r="BV161" s="87"/>
      <c r="BW161" s="87"/>
      <c r="BX161" s="144">
        <v>40553.066030092596</v>
      </c>
      <c r="BY161" s="87"/>
      <c r="BZ161" s="87" t="b">
        <v>0</v>
      </c>
      <c r="CA161" s="87" t="b">
        <v>0</v>
      </c>
      <c r="CB161" s="87" t="b">
        <v>0</v>
      </c>
      <c r="CC161" s="87" t="s">
        <v>914</v>
      </c>
      <c r="CD161" s="87">
        <v>2</v>
      </c>
      <c r="CE161" s="87" t="s">
        <v>1312</v>
      </c>
      <c r="CF161" s="87" t="b">
        <v>0</v>
      </c>
      <c r="CG161" s="87" t="s">
        <v>66</v>
      </c>
      <c r="CH161" s="87">
        <v>6</v>
      </c>
      <c r="CI161" s="87"/>
      <c r="CJ161" s="87"/>
      <c r="CK161" s="87"/>
      <c r="CL161" s="87"/>
      <c r="CM161" s="87"/>
      <c r="CN161" s="87"/>
      <c r="CO161" s="87"/>
      <c r="CP161" s="87"/>
      <c r="CQ161" s="87"/>
      <c r="CR161" s="87"/>
      <c r="CS161" s="87"/>
      <c r="CT161" s="87"/>
      <c r="CU161" s="87"/>
      <c r="CV161" s="87" t="s">
        <v>243</v>
      </c>
      <c r="CW161" s="87"/>
      <c r="CX161" s="87">
        <v>1</v>
      </c>
      <c r="CY161" s="87">
        <v>4</v>
      </c>
      <c r="CZ161" s="87">
        <v>109</v>
      </c>
      <c r="DA161" s="87">
        <v>0.007752</v>
      </c>
      <c r="DB161" s="87">
        <v>0.024146</v>
      </c>
      <c r="DC161" s="87">
        <v>1.379829</v>
      </c>
      <c r="DD161" s="87">
        <v>0.333333333333333</v>
      </c>
      <c r="DE161" s="87">
        <v>0.25</v>
      </c>
      <c r="DF161" s="87" t="s">
        <v>1023</v>
      </c>
      <c r="DG161" s="87">
        <v>1719</v>
      </c>
      <c r="DH161" s="87">
        <v>2931</v>
      </c>
      <c r="DI161" s="87">
        <v>14610</v>
      </c>
      <c r="DJ161" s="87">
        <v>4964</v>
      </c>
      <c r="DK161" s="87"/>
      <c r="DL161" s="87" t="s">
        <v>1096</v>
      </c>
      <c r="DM161" s="87" t="s">
        <v>1160</v>
      </c>
      <c r="DN161" s="87" t="s">
        <v>1220</v>
      </c>
      <c r="DO161" s="87"/>
      <c r="DP161" s="144">
        <v>41022.01944444444</v>
      </c>
      <c r="DQ161" s="87"/>
      <c r="DR161" s="87" t="b">
        <v>1</v>
      </c>
      <c r="DS161" s="87" t="b">
        <v>0</v>
      </c>
      <c r="DT161" s="87" t="b">
        <v>0</v>
      </c>
      <c r="DU161" s="87" t="s">
        <v>914</v>
      </c>
      <c r="DV161" s="87">
        <v>85</v>
      </c>
      <c r="DW161" s="87" t="s">
        <v>1312</v>
      </c>
      <c r="DX161" s="87" t="b">
        <v>0</v>
      </c>
      <c r="DY161" s="87" t="s">
        <v>65</v>
      </c>
      <c r="DZ161" s="87">
        <v>6</v>
      </c>
      <c r="EA161" s="87"/>
      <c r="EB161" s="87"/>
      <c r="EC161" s="87"/>
      <c r="ED161" s="87"/>
      <c r="EE161" s="87"/>
      <c r="EF161" s="87"/>
      <c r="EG161" s="87"/>
      <c r="EH161" s="87"/>
      <c r="EI161" s="87"/>
      <c r="EJ161" s="87"/>
      <c r="EK161" s="87"/>
      <c r="EL161" s="87"/>
      <c r="EM161" s="87"/>
      <c r="EN161" s="87">
        <v>70</v>
      </c>
      <c r="EO161" s="87">
        <v>70</v>
      </c>
      <c r="EP161" s="87">
        <v>2</v>
      </c>
      <c r="EQ161" s="87">
        <v>1</v>
      </c>
      <c r="ER161" s="87">
        <v>26</v>
      </c>
      <c r="ES161" s="87">
        <v>26</v>
      </c>
    </row>
    <row r="162" spans="1:149" ht="15">
      <c r="A162" s="87" t="s">
        <v>859</v>
      </c>
      <c r="B162" s="87" t="s">
        <v>1649</v>
      </c>
      <c r="C162" s="87" t="s">
        <v>297</v>
      </c>
      <c r="D162" s="87" t="s">
        <v>296</v>
      </c>
      <c r="E162" s="87"/>
      <c r="F162" s="87" t="s">
        <v>310</v>
      </c>
      <c r="G162" s="144">
        <v>43514.83677083333</v>
      </c>
      <c r="H162" s="87" t="s">
        <v>1593</v>
      </c>
      <c r="I162" s="87"/>
      <c r="J162" s="87"/>
      <c r="K162" s="87"/>
      <c r="L162" s="87"/>
      <c r="M162" s="87" t="s">
        <v>1349</v>
      </c>
      <c r="N162" s="144">
        <v>43514.83677083333</v>
      </c>
      <c r="O162" s="87" t="s">
        <v>1641</v>
      </c>
      <c r="P162" s="87"/>
      <c r="Q162" s="87"/>
      <c r="R162" s="87" t="s">
        <v>859</v>
      </c>
      <c r="S162" s="87" t="s">
        <v>1649</v>
      </c>
      <c r="T162" s="87" t="b">
        <v>0</v>
      </c>
      <c r="U162" s="87">
        <v>0</v>
      </c>
      <c r="V162" s="87" t="s">
        <v>913</v>
      </c>
      <c r="W162" s="87" t="b">
        <v>0</v>
      </c>
      <c r="X162" s="87" t="s">
        <v>914</v>
      </c>
      <c r="Y162" s="87"/>
      <c r="Z162" s="87"/>
      <c r="AA162" s="87" t="b">
        <v>0</v>
      </c>
      <c r="AB162" s="87">
        <v>0</v>
      </c>
      <c r="AC162" s="87"/>
      <c r="AD162" s="87" t="s">
        <v>931</v>
      </c>
      <c r="AE162" s="87" t="b">
        <v>0</v>
      </c>
      <c r="AF162" s="87" t="s">
        <v>1649</v>
      </c>
      <c r="AG162" s="87" t="s">
        <v>1656</v>
      </c>
      <c r="AH162" s="87">
        <v>0</v>
      </c>
      <c r="AI162" s="87">
        <v>0</v>
      </c>
      <c r="AJ162" s="87"/>
      <c r="AK162" s="87"/>
      <c r="AL162" s="87"/>
      <c r="AM162" s="87"/>
      <c r="AN162" s="87"/>
      <c r="AO162" s="87"/>
      <c r="AP162" s="87"/>
      <c r="AQ162" s="87"/>
      <c r="AR162" s="87">
        <v>1</v>
      </c>
      <c r="AS162" s="87">
        <v>6</v>
      </c>
      <c r="AT162" s="87">
        <v>6</v>
      </c>
      <c r="AU162" s="87"/>
      <c r="AV162" s="87"/>
      <c r="AW162" s="87"/>
      <c r="AX162" s="87"/>
      <c r="AY162" s="87"/>
      <c r="AZ162" s="87"/>
      <c r="BA162" s="87"/>
      <c r="BB162" s="87"/>
      <c r="BC162" s="87"/>
      <c r="BD162" s="87" t="s">
        <v>297</v>
      </c>
      <c r="BE162" s="87"/>
      <c r="BF162" s="87">
        <v>2</v>
      </c>
      <c r="BG162" s="87">
        <v>0</v>
      </c>
      <c r="BH162" s="87">
        <v>0</v>
      </c>
      <c r="BI162" s="87">
        <v>0.005435</v>
      </c>
      <c r="BJ162" s="87">
        <v>0.006973</v>
      </c>
      <c r="BK162" s="87">
        <v>0.736426</v>
      </c>
      <c r="BL162" s="87">
        <v>1</v>
      </c>
      <c r="BM162" s="87">
        <v>0</v>
      </c>
      <c r="BN162" s="87" t="s">
        <v>1026</v>
      </c>
      <c r="BO162" s="87">
        <v>221</v>
      </c>
      <c r="BP162" s="87">
        <v>135</v>
      </c>
      <c r="BQ162" s="87">
        <v>2124</v>
      </c>
      <c r="BR162" s="87">
        <v>7929</v>
      </c>
      <c r="BS162" s="87"/>
      <c r="BT162" s="87" t="s">
        <v>1099</v>
      </c>
      <c r="BU162" s="87" t="s">
        <v>946</v>
      </c>
      <c r="BV162" s="87"/>
      <c r="BW162" s="87"/>
      <c r="BX162" s="144">
        <v>40553.066030092596</v>
      </c>
      <c r="BY162" s="87"/>
      <c r="BZ162" s="87" t="b">
        <v>0</v>
      </c>
      <c r="CA162" s="87" t="b">
        <v>0</v>
      </c>
      <c r="CB162" s="87" t="b">
        <v>0</v>
      </c>
      <c r="CC162" s="87" t="s">
        <v>914</v>
      </c>
      <c r="CD162" s="87">
        <v>2</v>
      </c>
      <c r="CE162" s="87" t="s">
        <v>1312</v>
      </c>
      <c r="CF162" s="87" t="b">
        <v>0</v>
      </c>
      <c r="CG162" s="87" t="s">
        <v>66</v>
      </c>
      <c r="CH162" s="87">
        <v>6</v>
      </c>
      <c r="CI162" s="87"/>
      <c r="CJ162" s="87"/>
      <c r="CK162" s="87"/>
      <c r="CL162" s="87"/>
      <c r="CM162" s="87"/>
      <c r="CN162" s="87"/>
      <c r="CO162" s="87"/>
      <c r="CP162" s="87"/>
      <c r="CQ162" s="87"/>
      <c r="CR162" s="87"/>
      <c r="CS162" s="87"/>
      <c r="CT162" s="87"/>
      <c r="CU162" s="87"/>
      <c r="CV162" s="87" t="s">
        <v>296</v>
      </c>
      <c r="CW162" s="87"/>
      <c r="CX162" s="87">
        <v>2</v>
      </c>
      <c r="CY162" s="87">
        <v>0</v>
      </c>
      <c r="CZ162" s="87">
        <v>0</v>
      </c>
      <c r="DA162" s="87">
        <v>0.005435</v>
      </c>
      <c r="DB162" s="87">
        <v>0.006973</v>
      </c>
      <c r="DC162" s="87">
        <v>0.736426</v>
      </c>
      <c r="DD162" s="87">
        <v>1</v>
      </c>
      <c r="DE162" s="87">
        <v>0</v>
      </c>
      <c r="DF162" s="87" t="s">
        <v>1024</v>
      </c>
      <c r="DG162" s="87">
        <v>2403</v>
      </c>
      <c r="DH162" s="87">
        <v>9472</v>
      </c>
      <c r="DI162" s="87">
        <v>102074</v>
      </c>
      <c r="DJ162" s="87">
        <v>2009</v>
      </c>
      <c r="DK162" s="87"/>
      <c r="DL162" s="87" t="s">
        <v>1097</v>
      </c>
      <c r="DM162" s="87" t="s">
        <v>1161</v>
      </c>
      <c r="DN162" s="87" t="s">
        <v>1221</v>
      </c>
      <c r="DO162" s="87"/>
      <c r="DP162" s="144">
        <v>39786.26063657407</v>
      </c>
      <c r="DQ162" s="87" t="s">
        <v>1275</v>
      </c>
      <c r="DR162" s="87" t="b">
        <v>0</v>
      </c>
      <c r="DS162" s="87" t="b">
        <v>0</v>
      </c>
      <c r="DT162" s="87" t="b">
        <v>0</v>
      </c>
      <c r="DU162" s="87" t="s">
        <v>914</v>
      </c>
      <c r="DV162" s="87">
        <v>382</v>
      </c>
      <c r="DW162" s="87" t="s">
        <v>1316</v>
      </c>
      <c r="DX162" s="87" t="b">
        <v>0</v>
      </c>
      <c r="DY162" s="87" t="s">
        <v>65</v>
      </c>
      <c r="DZ162" s="87">
        <v>6</v>
      </c>
      <c r="EA162" s="87"/>
      <c r="EB162" s="87"/>
      <c r="EC162" s="87"/>
      <c r="ED162" s="87"/>
      <c r="EE162" s="87"/>
      <c r="EF162" s="87"/>
      <c r="EG162" s="87"/>
      <c r="EH162" s="87"/>
      <c r="EI162" s="87"/>
      <c r="EJ162" s="87"/>
      <c r="EK162" s="87"/>
      <c r="EL162" s="87"/>
      <c r="EM162" s="87"/>
      <c r="EN162" s="87">
        <v>70</v>
      </c>
      <c r="EO162" s="87">
        <v>70</v>
      </c>
      <c r="EP162" s="87">
        <v>2</v>
      </c>
      <c r="EQ162" s="87">
        <v>1</v>
      </c>
      <c r="ER162" s="87">
        <v>26</v>
      </c>
      <c r="ES162" s="87">
        <v>26</v>
      </c>
    </row>
    <row r="163" spans="1:149" ht="15">
      <c r="A163" s="87" t="s">
        <v>735</v>
      </c>
      <c r="B163" s="87" t="s">
        <v>733</v>
      </c>
      <c r="C163" s="87" t="s">
        <v>244</v>
      </c>
      <c r="D163" s="87" t="s">
        <v>297</v>
      </c>
      <c r="E163" s="87" t="s">
        <v>65</v>
      </c>
      <c r="F163" s="87" t="s">
        <v>310</v>
      </c>
      <c r="G163" s="144">
        <v>43514.93303240741</v>
      </c>
      <c r="H163" s="87" t="s">
        <v>327</v>
      </c>
      <c r="I163" s="87"/>
      <c r="J163" s="87"/>
      <c r="K163" s="87"/>
      <c r="L163" s="87"/>
      <c r="M163" s="87" t="s">
        <v>565</v>
      </c>
      <c r="N163" s="144">
        <v>43514.93303240741</v>
      </c>
      <c r="O163" s="87" t="s">
        <v>601</v>
      </c>
      <c r="P163" s="87"/>
      <c r="Q163" s="87"/>
      <c r="R163" s="87" t="s">
        <v>735</v>
      </c>
      <c r="S163" s="87" t="s">
        <v>733</v>
      </c>
      <c r="T163" s="87" t="b">
        <v>0</v>
      </c>
      <c r="U163" s="87">
        <v>1</v>
      </c>
      <c r="V163" s="87" t="s">
        <v>886</v>
      </c>
      <c r="W163" s="87" t="b">
        <v>0</v>
      </c>
      <c r="X163" s="87" t="s">
        <v>914</v>
      </c>
      <c r="Y163" s="87"/>
      <c r="Z163" s="87"/>
      <c r="AA163" s="87" t="b">
        <v>0</v>
      </c>
      <c r="AB163" s="87">
        <v>0</v>
      </c>
      <c r="AC163" s="87"/>
      <c r="AD163" s="87" t="s">
        <v>928</v>
      </c>
      <c r="AE163" s="87" t="b">
        <v>0</v>
      </c>
      <c r="AF163" s="87" t="s">
        <v>733</v>
      </c>
      <c r="AG163" s="87" t="s">
        <v>196</v>
      </c>
      <c r="AH163" s="87">
        <v>0</v>
      </c>
      <c r="AI163" s="87">
        <v>0</v>
      </c>
      <c r="AJ163" s="87"/>
      <c r="AK163" s="87"/>
      <c r="AL163" s="87"/>
      <c r="AM163" s="87"/>
      <c r="AN163" s="87"/>
      <c r="AO163" s="87"/>
      <c r="AP163" s="87"/>
      <c r="AQ163" s="87"/>
      <c r="AR163" s="87">
        <v>1</v>
      </c>
      <c r="AS163" s="87">
        <v>6</v>
      </c>
      <c r="AT163" s="87">
        <v>6</v>
      </c>
      <c r="AU163" s="87"/>
      <c r="AV163" s="87"/>
      <c r="AW163" s="87"/>
      <c r="AX163" s="87"/>
      <c r="AY163" s="87"/>
      <c r="AZ163" s="87"/>
      <c r="BA163" s="87"/>
      <c r="BB163" s="87"/>
      <c r="BC163" s="87"/>
      <c r="BD163" s="87" t="s">
        <v>244</v>
      </c>
      <c r="BE163" s="87"/>
      <c r="BF163" s="87">
        <v>2</v>
      </c>
      <c r="BG163" s="87">
        <v>4</v>
      </c>
      <c r="BH163" s="87">
        <v>109</v>
      </c>
      <c r="BI163" s="87">
        <v>0.007752</v>
      </c>
      <c r="BJ163" s="87">
        <v>0.024146</v>
      </c>
      <c r="BK163" s="87">
        <v>1.379829</v>
      </c>
      <c r="BL163" s="87">
        <v>0.25</v>
      </c>
      <c r="BM163" s="87">
        <v>0.5</v>
      </c>
      <c r="BN163" s="87" t="s">
        <v>1025</v>
      </c>
      <c r="BO163" s="87">
        <v>1765</v>
      </c>
      <c r="BP163" s="87">
        <v>4828</v>
      </c>
      <c r="BQ163" s="87">
        <v>17374</v>
      </c>
      <c r="BR163" s="87">
        <v>2091</v>
      </c>
      <c r="BS163" s="87"/>
      <c r="BT163" s="87" t="s">
        <v>1098</v>
      </c>
      <c r="BU163" s="87" t="s">
        <v>1162</v>
      </c>
      <c r="BV163" s="87" t="s">
        <v>1222</v>
      </c>
      <c r="BW163" s="87"/>
      <c r="BX163" s="144">
        <v>39993.76137731481</v>
      </c>
      <c r="BY163" s="87" t="s">
        <v>1276</v>
      </c>
      <c r="BZ163" s="87" t="b">
        <v>1</v>
      </c>
      <c r="CA163" s="87" t="b">
        <v>0</v>
      </c>
      <c r="CB163" s="87" t="b">
        <v>1</v>
      </c>
      <c r="CC163" s="87" t="s">
        <v>914</v>
      </c>
      <c r="CD163" s="87">
        <v>194</v>
      </c>
      <c r="CE163" s="87" t="s">
        <v>1312</v>
      </c>
      <c r="CF163" s="87" t="b">
        <v>0</v>
      </c>
      <c r="CG163" s="87" t="s">
        <v>66</v>
      </c>
      <c r="CH163" s="87">
        <v>6</v>
      </c>
      <c r="CI163" s="87"/>
      <c r="CJ163" s="87"/>
      <c r="CK163" s="87"/>
      <c r="CL163" s="87"/>
      <c r="CM163" s="87"/>
      <c r="CN163" s="87"/>
      <c r="CO163" s="87"/>
      <c r="CP163" s="87"/>
      <c r="CQ163" s="87"/>
      <c r="CR163" s="87"/>
      <c r="CS163" s="87"/>
      <c r="CT163" s="87"/>
      <c r="CU163" s="87"/>
      <c r="CV163" s="87" t="s">
        <v>297</v>
      </c>
      <c r="CW163" s="87"/>
      <c r="CX163" s="87">
        <v>2</v>
      </c>
      <c r="CY163" s="87">
        <v>0</v>
      </c>
      <c r="CZ163" s="87">
        <v>0</v>
      </c>
      <c r="DA163" s="87">
        <v>0.005435</v>
      </c>
      <c r="DB163" s="87">
        <v>0.006973</v>
      </c>
      <c r="DC163" s="87">
        <v>0.736426</v>
      </c>
      <c r="DD163" s="87">
        <v>1</v>
      </c>
      <c r="DE163" s="87">
        <v>0</v>
      </c>
      <c r="DF163" s="87" t="s">
        <v>1026</v>
      </c>
      <c r="DG163" s="87">
        <v>221</v>
      </c>
      <c r="DH163" s="87">
        <v>135</v>
      </c>
      <c r="DI163" s="87">
        <v>2124</v>
      </c>
      <c r="DJ163" s="87">
        <v>7929</v>
      </c>
      <c r="DK163" s="87"/>
      <c r="DL163" s="87" t="s">
        <v>1099</v>
      </c>
      <c r="DM163" s="87" t="s">
        <v>946</v>
      </c>
      <c r="DN163" s="87"/>
      <c r="DO163" s="87"/>
      <c r="DP163" s="144">
        <v>40553.066030092596</v>
      </c>
      <c r="DQ163" s="87"/>
      <c r="DR163" s="87" t="b">
        <v>0</v>
      </c>
      <c r="DS163" s="87" t="b">
        <v>0</v>
      </c>
      <c r="DT163" s="87" t="b">
        <v>0</v>
      </c>
      <c r="DU163" s="87" t="s">
        <v>914</v>
      </c>
      <c r="DV163" s="87">
        <v>2</v>
      </c>
      <c r="DW163" s="87" t="s">
        <v>1312</v>
      </c>
      <c r="DX163" s="87" t="b">
        <v>0</v>
      </c>
      <c r="DY163" s="87" t="s">
        <v>66</v>
      </c>
      <c r="DZ163" s="87">
        <v>6</v>
      </c>
      <c r="EA163" s="87"/>
      <c r="EB163" s="87"/>
      <c r="EC163" s="87"/>
      <c r="ED163" s="87"/>
      <c r="EE163" s="87"/>
      <c r="EF163" s="87"/>
      <c r="EG163" s="87"/>
      <c r="EH163" s="87"/>
      <c r="EI163" s="87"/>
      <c r="EJ163" s="87"/>
      <c r="EK163" s="87"/>
      <c r="EL163" s="87"/>
      <c r="EM163" s="87"/>
      <c r="EN163" s="87">
        <v>70</v>
      </c>
      <c r="EO163" s="87">
        <v>70</v>
      </c>
      <c r="EP163" s="87">
        <v>4</v>
      </c>
      <c r="EQ163" s="87">
        <v>3</v>
      </c>
      <c r="ER163" s="87">
        <v>25.5</v>
      </c>
      <c r="ES163" s="87">
        <v>26</v>
      </c>
    </row>
    <row r="164" spans="1:149" ht="15">
      <c r="A164" s="87" t="s">
        <v>734</v>
      </c>
      <c r="B164" s="87" t="s">
        <v>733</v>
      </c>
      <c r="C164" s="87" t="s">
        <v>243</v>
      </c>
      <c r="D164" s="87" t="s">
        <v>297</v>
      </c>
      <c r="E164" s="87" t="s">
        <v>65</v>
      </c>
      <c r="F164" s="87" t="s">
        <v>311</v>
      </c>
      <c r="G164" s="144">
        <v>43514.932592592595</v>
      </c>
      <c r="H164" s="87" t="s">
        <v>326</v>
      </c>
      <c r="I164" s="87"/>
      <c r="J164" s="87"/>
      <c r="K164" s="87"/>
      <c r="L164" s="87"/>
      <c r="M164" s="87" t="s">
        <v>564</v>
      </c>
      <c r="N164" s="144">
        <v>43514.932592592595</v>
      </c>
      <c r="O164" s="87" t="s">
        <v>600</v>
      </c>
      <c r="P164" s="87"/>
      <c r="Q164" s="87"/>
      <c r="R164" s="87" t="s">
        <v>734</v>
      </c>
      <c r="S164" s="87" t="s">
        <v>733</v>
      </c>
      <c r="T164" s="87" t="b">
        <v>0</v>
      </c>
      <c r="U164" s="87">
        <v>1</v>
      </c>
      <c r="V164" s="87" t="s">
        <v>886</v>
      </c>
      <c r="W164" s="87" t="b">
        <v>0</v>
      </c>
      <c r="X164" s="87" t="s">
        <v>914</v>
      </c>
      <c r="Y164" s="87"/>
      <c r="Z164" s="87"/>
      <c r="AA164" s="87" t="b">
        <v>0</v>
      </c>
      <c r="AB164" s="87">
        <v>0</v>
      </c>
      <c r="AC164" s="87"/>
      <c r="AD164" s="87" t="s">
        <v>929</v>
      </c>
      <c r="AE164" s="87" t="b">
        <v>0</v>
      </c>
      <c r="AF164" s="87" t="s">
        <v>733</v>
      </c>
      <c r="AG164" s="87" t="s">
        <v>196</v>
      </c>
      <c r="AH164" s="87">
        <v>0</v>
      </c>
      <c r="AI164" s="87">
        <v>0</v>
      </c>
      <c r="AJ164" s="87"/>
      <c r="AK164" s="87"/>
      <c r="AL164" s="87"/>
      <c r="AM164" s="87"/>
      <c r="AN164" s="87"/>
      <c r="AO164" s="87"/>
      <c r="AP164" s="87"/>
      <c r="AQ164" s="87"/>
      <c r="AR164" s="87">
        <v>4</v>
      </c>
      <c r="AS164" s="87">
        <v>6</v>
      </c>
      <c r="AT164" s="87">
        <v>6</v>
      </c>
      <c r="AU164" s="87"/>
      <c r="AV164" s="87"/>
      <c r="AW164" s="87"/>
      <c r="AX164" s="87"/>
      <c r="AY164" s="87"/>
      <c r="AZ164" s="87"/>
      <c r="BA164" s="87"/>
      <c r="BB164" s="87"/>
      <c r="BC164" s="87"/>
      <c r="BD164" s="87" t="s">
        <v>243</v>
      </c>
      <c r="BE164" s="87"/>
      <c r="BF164" s="87">
        <v>1</v>
      </c>
      <c r="BG164" s="87">
        <v>4</v>
      </c>
      <c r="BH164" s="87">
        <v>109</v>
      </c>
      <c r="BI164" s="87">
        <v>0.007752</v>
      </c>
      <c r="BJ164" s="87">
        <v>0.024146</v>
      </c>
      <c r="BK164" s="87">
        <v>1.379829</v>
      </c>
      <c r="BL164" s="87">
        <v>0.333333333333333</v>
      </c>
      <c r="BM164" s="87">
        <v>0.25</v>
      </c>
      <c r="BN164" s="87" t="s">
        <v>1023</v>
      </c>
      <c r="BO164" s="87">
        <v>1719</v>
      </c>
      <c r="BP164" s="87">
        <v>2931</v>
      </c>
      <c r="BQ164" s="87">
        <v>14610</v>
      </c>
      <c r="BR164" s="87">
        <v>4964</v>
      </c>
      <c r="BS164" s="87"/>
      <c r="BT164" s="87" t="s">
        <v>1096</v>
      </c>
      <c r="BU164" s="87" t="s">
        <v>1160</v>
      </c>
      <c r="BV164" s="87" t="s">
        <v>1220</v>
      </c>
      <c r="BW164" s="87"/>
      <c r="BX164" s="144">
        <v>41022.01944444444</v>
      </c>
      <c r="BY164" s="87"/>
      <c r="BZ164" s="87" t="b">
        <v>1</v>
      </c>
      <c r="CA164" s="87" t="b">
        <v>0</v>
      </c>
      <c r="CB164" s="87" t="b">
        <v>0</v>
      </c>
      <c r="CC164" s="87" t="s">
        <v>914</v>
      </c>
      <c r="CD164" s="87">
        <v>85</v>
      </c>
      <c r="CE164" s="87" t="s">
        <v>1312</v>
      </c>
      <c r="CF164" s="87" t="b">
        <v>0</v>
      </c>
      <c r="CG164" s="87" t="s">
        <v>65</v>
      </c>
      <c r="CH164" s="87">
        <v>6</v>
      </c>
      <c r="CI164" s="87"/>
      <c r="CJ164" s="87"/>
      <c r="CK164" s="87"/>
      <c r="CL164" s="87"/>
      <c r="CM164" s="87"/>
      <c r="CN164" s="87"/>
      <c r="CO164" s="87"/>
      <c r="CP164" s="87"/>
      <c r="CQ164" s="87"/>
      <c r="CR164" s="87"/>
      <c r="CS164" s="87"/>
      <c r="CT164" s="87"/>
      <c r="CU164" s="87"/>
      <c r="CV164" s="87" t="s">
        <v>297</v>
      </c>
      <c r="CW164" s="87"/>
      <c r="CX164" s="87">
        <v>2</v>
      </c>
      <c r="CY164" s="87">
        <v>0</v>
      </c>
      <c r="CZ164" s="87">
        <v>0</v>
      </c>
      <c r="DA164" s="87">
        <v>0.005435</v>
      </c>
      <c r="DB164" s="87">
        <v>0.006973</v>
      </c>
      <c r="DC164" s="87">
        <v>0.736426</v>
      </c>
      <c r="DD164" s="87">
        <v>1</v>
      </c>
      <c r="DE164" s="87">
        <v>0</v>
      </c>
      <c r="DF164" s="87" t="s">
        <v>1026</v>
      </c>
      <c r="DG164" s="87">
        <v>221</v>
      </c>
      <c r="DH164" s="87">
        <v>135</v>
      </c>
      <c r="DI164" s="87">
        <v>2124</v>
      </c>
      <c r="DJ164" s="87">
        <v>7929</v>
      </c>
      <c r="DK164" s="87"/>
      <c r="DL164" s="87" t="s">
        <v>1099</v>
      </c>
      <c r="DM164" s="87" t="s">
        <v>946</v>
      </c>
      <c r="DN164" s="87"/>
      <c r="DO164" s="87"/>
      <c r="DP164" s="144">
        <v>40553.066030092596</v>
      </c>
      <c r="DQ164" s="87"/>
      <c r="DR164" s="87" t="b">
        <v>0</v>
      </c>
      <c r="DS164" s="87" t="b">
        <v>0</v>
      </c>
      <c r="DT164" s="87" t="b">
        <v>0</v>
      </c>
      <c r="DU164" s="87" t="s">
        <v>914</v>
      </c>
      <c r="DV164" s="87">
        <v>2</v>
      </c>
      <c r="DW164" s="87" t="s">
        <v>1312</v>
      </c>
      <c r="DX164" s="87" t="b">
        <v>0</v>
      </c>
      <c r="DY164" s="87" t="s">
        <v>66</v>
      </c>
      <c r="DZ164" s="87">
        <v>6</v>
      </c>
      <c r="EA164" s="87"/>
      <c r="EB164" s="87"/>
      <c r="EC164" s="87"/>
      <c r="ED164" s="87"/>
      <c r="EE164" s="87"/>
      <c r="EF164" s="87"/>
      <c r="EG164" s="87"/>
      <c r="EH164" s="87"/>
      <c r="EI164" s="87"/>
      <c r="EJ164" s="87"/>
      <c r="EK164" s="87"/>
      <c r="EL164" s="87"/>
      <c r="EM164" s="87"/>
      <c r="EN164" s="87">
        <v>70</v>
      </c>
      <c r="EO164" s="87">
        <v>70</v>
      </c>
      <c r="EP164" s="87">
        <v>4</v>
      </c>
      <c r="EQ164" s="87">
        <v>3</v>
      </c>
      <c r="ER164" s="87">
        <v>26.5</v>
      </c>
      <c r="ES164" s="87">
        <v>26</v>
      </c>
    </row>
    <row r="165" spans="1:149" ht="15">
      <c r="A165" s="87" t="s">
        <v>733</v>
      </c>
      <c r="B165" s="87" t="s">
        <v>859</v>
      </c>
      <c r="C165" s="87" t="s">
        <v>243</v>
      </c>
      <c r="D165" s="87" t="s">
        <v>297</v>
      </c>
      <c r="E165" s="87" t="s">
        <v>65</v>
      </c>
      <c r="F165" s="87" t="s">
        <v>311</v>
      </c>
      <c r="G165" s="144">
        <v>43514.93221064815</v>
      </c>
      <c r="H165" s="87" t="s">
        <v>325</v>
      </c>
      <c r="I165" s="87"/>
      <c r="J165" s="87"/>
      <c r="K165" s="87"/>
      <c r="L165" s="87"/>
      <c r="M165" s="87" t="s">
        <v>564</v>
      </c>
      <c r="N165" s="144">
        <v>43514.93221064815</v>
      </c>
      <c r="O165" s="87" t="s">
        <v>599</v>
      </c>
      <c r="P165" s="87"/>
      <c r="Q165" s="87"/>
      <c r="R165" s="87" t="s">
        <v>733</v>
      </c>
      <c r="S165" s="87" t="s">
        <v>859</v>
      </c>
      <c r="T165" s="87" t="b">
        <v>0</v>
      </c>
      <c r="U165" s="87">
        <v>1</v>
      </c>
      <c r="V165" s="87" t="s">
        <v>885</v>
      </c>
      <c r="W165" s="87" t="b">
        <v>0</v>
      </c>
      <c r="X165" s="87" t="s">
        <v>914</v>
      </c>
      <c r="Y165" s="87"/>
      <c r="Z165" s="87"/>
      <c r="AA165" s="87" t="b">
        <v>0</v>
      </c>
      <c r="AB165" s="87">
        <v>0</v>
      </c>
      <c r="AC165" s="87"/>
      <c r="AD165" s="87" t="s">
        <v>929</v>
      </c>
      <c r="AE165" s="87" t="b">
        <v>0</v>
      </c>
      <c r="AF165" s="87" t="s">
        <v>859</v>
      </c>
      <c r="AG165" s="87" t="s">
        <v>196</v>
      </c>
      <c r="AH165" s="87">
        <v>0</v>
      </c>
      <c r="AI165" s="87">
        <v>0</v>
      </c>
      <c r="AJ165" s="87"/>
      <c r="AK165" s="87"/>
      <c r="AL165" s="87"/>
      <c r="AM165" s="87"/>
      <c r="AN165" s="87"/>
      <c r="AO165" s="87"/>
      <c r="AP165" s="87"/>
      <c r="AQ165" s="87"/>
      <c r="AR165" s="87">
        <v>4</v>
      </c>
      <c r="AS165" s="87">
        <v>6</v>
      </c>
      <c r="AT165" s="87">
        <v>6</v>
      </c>
      <c r="AU165" s="87"/>
      <c r="AV165" s="87"/>
      <c r="AW165" s="87"/>
      <c r="AX165" s="87"/>
      <c r="AY165" s="87"/>
      <c r="AZ165" s="87"/>
      <c r="BA165" s="87"/>
      <c r="BB165" s="87"/>
      <c r="BC165" s="87"/>
      <c r="BD165" s="87" t="s">
        <v>243</v>
      </c>
      <c r="BE165" s="87"/>
      <c r="BF165" s="87">
        <v>1</v>
      </c>
      <c r="BG165" s="87">
        <v>4</v>
      </c>
      <c r="BH165" s="87">
        <v>109</v>
      </c>
      <c r="BI165" s="87">
        <v>0.007752</v>
      </c>
      <c r="BJ165" s="87">
        <v>0.024146</v>
      </c>
      <c r="BK165" s="87">
        <v>1.379829</v>
      </c>
      <c r="BL165" s="87">
        <v>0.333333333333333</v>
      </c>
      <c r="BM165" s="87">
        <v>0.25</v>
      </c>
      <c r="BN165" s="87" t="s">
        <v>1023</v>
      </c>
      <c r="BO165" s="87">
        <v>1719</v>
      </c>
      <c r="BP165" s="87">
        <v>2931</v>
      </c>
      <c r="BQ165" s="87">
        <v>14610</v>
      </c>
      <c r="BR165" s="87">
        <v>4964</v>
      </c>
      <c r="BS165" s="87"/>
      <c r="BT165" s="87" t="s">
        <v>1096</v>
      </c>
      <c r="BU165" s="87" t="s">
        <v>1160</v>
      </c>
      <c r="BV165" s="87" t="s">
        <v>1220</v>
      </c>
      <c r="BW165" s="87"/>
      <c r="BX165" s="144">
        <v>41022.01944444444</v>
      </c>
      <c r="BY165" s="87"/>
      <c r="BZ165" s="87" t="b">
        <v>1</v>
      </c>
      <c r="CA165" s="87" t="b">
        <v>0</v>
      </c>
      <c r="CB165" s="87" t="b">
        <v>0</v>
      </c>
      <c r="CC165" s="87" t="s">
        <v>914</v>
      </c>
      <c r="CD165" s="87">
        <v>85</v>
      </c>
      <c r="CE165" s="87" t="s">
        <v>1312</v>
      </c>
      <c r="CF165" s="87" t="b">
        <v>0</v>
      </c>
      <c r="CG165" s="87" t="s">
        <v>65</v>
      </c>
      <c r="CH165" s="87">
        <v>6</v>
      </c>
      <c r="CI165" s="87"/>
      <c r="CJ165" s="87"/>
      <c r="CK165" s="87"/>
      <c r="CL165" s="87"/>
      <c r="CM165" s="87"/>
      <c r="CN165" s="87"/>
      <c r="CO165" s="87"/>
      <c r="CP165" s="87"/>
      <c r="CQ165" s="87"/>
      <c r="CR165" s="87"/>
      <c r="CS165" s="87"/>
      <c r="CT165" s="87"/>
      <c r="CU165" s="87"/>
      <c r="CV165" s="87" t="s">
        <v>297</v>
      </c>
      <c r="CW165" s="87"/>
      <c r="CX165" s="87">
        <v>2</v>
      </c>
      <c r="CY165" s="87">
        <v>0</v>
      </c>
      <c r="CZ165" s="87">
        <v>0</v>
      </c>
      <c r="DA165" s="87">
        <v>0.005435</v>
      </c>
      <c r="DB165" s="87">
        <v>0.006973</v>
      </c>
      <c r="DC165" s="87">
        <v>0.736426</v>
      </c>
      <c r="DD165" s="87">
        <v>1</v>
      </c>
      <c r="DE165" s="87">
        <v>0</v>
      </c>
      <c r="DF165" s="87" t="s">
        <v>1026</v>
      </c>
      <c r="DG165" s="87">
        <v>221</v>
      </c>
      <c r="DH165" s="87">
        <v>135</v>
      </c>
      <c r="DI165" s="87">
        <v>2124</v>
      </c>
      <c r="DJ165" s="87">
        <v>7929</v>
      </c>
      <c r="DK165" s="87"/>
      <c r="DL165" s="87" t="s">
        <v>1099</v>
      </c>
      <c r="DM165" s="87" t="s">
        <v>946</v>
      </c>
      <c r="DN165" s="87"/>
      <c r="DO165" s="87"/>
      <c r="DP165" s="144">
        <v>40553.066030092596</v>
      </c>
      <c r="DQ165" s="87"/>
      <c r="DR165" s="87" t="b">
        <v>0</v>
      </c>
      <c r="DS165" s="87" t="b">
        <v>0</v>
      </c>
      <c r="DT165" s="87" t="b">
        <v>0</v>
      </c>
      <c r="DU165" s="87" t="s">
        <v>914</v>
      </c>
      <c r="DV165" s="87">
        <v>2</v>
      </c>
      <c r="DW165" s="87" t="s">
        <v>1312</v>
      </c>
      <c r="DX165" s="87" t="b">
        <v>0</v>
      </c>
      <c r="DY165" s="87" t="s">
        <v>66</v>
      </c>
      <c r="DZ165" s="87">
        <v>6</v>
      </c>
      <c r="EA165" s="87"/>
      <c r="EB165" s="87"/>
      <c r="EC165" s="87"/>
      <c r="ED165" s="87"/>
      <c r="EE165" s="87"/>
      <c r="EF165" s="87"/>
      <c r="EG165" s="87"/>
      <c r="EH165" s="87"/>
      <c r="EI165" s="87"/>
      <c r="EJ165" s="87"/>
      <c r="EK165" s="87"/>
      <c r="EL165" s="87"/>
      <c r="EM165" s="87"/>
      <c r="EN165" s="87">
        <v>70</v>
      </c>
      <c r="EO165" s="87">
        <v>70</v>
      </c>
      <c r="EP165" s="87">
        <v>3</v>
      </c>
      <c r="EQ165" s="87">
        <v>2</v>
      </c>
      <c r="ER165" s="87">
        <v>26</v>
      </c>
      <c r="ES165" s="87">
        <v>26</v>
      </c>
    </row>
    <row r="166" spans="1:149" ht="15">
      <c r="A166" s="87" t="s">
        <v>1649</v>
      </c>
      <c r="B166" s="87" t="s">
        <v>1649</v>
      </c>
      <c r="C166" s="87" t="s">
        <v>244</v>
      </c>
      <c r="D166" s="87" t="s">
        <v>244</v>
      </c>
      <c r="E166" s="87"/>
      <c r="F166" s="87" t="s">
        <v>196</v>
      </c>
      <c r="G166" s="144">
        <v>43514.58079861111</v>
      </c>
      <c r="H166" s="87" t="s">
        <v>1594</v>
      </c>
      <c r="I166" s="87"/>
      <c r="J166" s="87"/>
      <c r="K166" s="87"/>
      <c r="L166" s="87"/>
      <c r="M166" s="87" t="s">
        <v>565</v>
      </c>
      <c r="N166" s="144">
        <v>43514.58079861111</v>
      </c>
      <c r="O166" s="87" t="s">
        <v>1642</v>
      </c>
      <c r="P166" s="87"/>
      <c r="Q166" s="87"/>
      <c r="R166" s="87" t="s">
        <v>1649</v>
      </c>
      <c r="S166" s="87"/>
      <c r="T166" s="87" t="b">
        <v>0</v>
      </c>
      <c r="U166" s="87">
        <v>2</v>
      </c>
      <c r="V166" s="87"/>
      <c r="W166" s="87" t="b">
        <v>0</v>
      </c>
      <c r="X166" s="87" t="s">
        <v>914</v>
      </c>
      <c r="Y166" s="87"/>
      <c r="Z166" s="87"/>
      <c r="AA166" s="87" t="b">
        <v>0</v>
      </c>
      <c r="AB166" s="87">
        <v>0</v>
      </c>
      <c r="AC166" s="87"/>
      <c r="AD166" s="87" t="s">
        <v>930</v>
      </c>
      <c r="AE166" s="87" t="b">
        <v>0</v>
      </c>
      <c r="AF166" s="87" t="s">
        <v>1649</v>
      </c>
      <c r="AG166" s="87" t="s">
        <v>1656</v>
      </c>
      <c r="AH166" s="87">
        <v>0</v>
      </c>
      <c r="AI166" s="87">
        <v>0</v>
      </c>
      <c r="AJ166" s="87"/>
      <c r="AK166" s="87"/>
      <c r="AL166" s="87"/>
      <c r="AM166" s="87"/>
      <c r="AN166" s="87"/>
      <c r="AO166" s="87"/>
      <c r="AP166" s="87"/>
      <c r="AQ166" s="87"/>
      <c r="AR166" s="87">
        <v>1</v>
      </c>
      <c r="AS166" s="87">
        <v>6</v>
      </c>
      <c r="AT166" s="87">
        <v>6</v>
      </c>
      <c r="AU166" s="87"/>
      <c r="AV166" s="87"/>
      <c r="AW166" s="87"/>
      <c r="AX166" s="87"/>
      <c r="AY166" s="87"/>
      <c r="AZ166" s="87"/>
      <c r="BA166" s="87"/>
      <c r="BB166" s="87"/>
      <c r="BC166" s="87"/>
      <c r="BD166" s="87" t="s">
        <v>244</v>
      </c>
      <c r="BE166" s="87"/>
      <c r="BF166" s="87">
        <v>2</v>
      </c>
      <c r="BG166" s="87">
        <v>4</v>
      </c>
      <c r="BH166" s="87">
        <v>109</v>
      </c>
      <c r="BI166" s="87">
        <v>0.007752</v>
      </c>
      <c r="BJ166" s="87">
        <v>0.024146</v>
      </c>
      <c r="BK166" s="87">
        <v>1.379829</v>
      </c>
      <c r="BL166" s="87">
        <v>0.25</v>
      </c>
      <c r="BM166" s="87">
        <v>0.5</v>
      </c>
      <c r="BN166" s="87" t="s">
        <v>1025</v>
      </c>
      <c r="BO166" s="87">
        <v>1765</v>
      </c>
      <c r="BP166" s="87">
        <v>4828</v>
      </c>
      <c r="BQ166" s="87">
        <v>17374</v>
      </c>
      <c r="BR166" s="87">
        <v>2091</v>
      </c>
      <c r="BS166" s="87"/>
      <c r="BT166" s="87" t="s">
        <v>1098</v>
      </c>
      <c r="BU166" s="87" t="s">
        <v>1162</v>
      </c>
      <c r="BV166" s="87" t="s">
        <v>1222</v>
      </c>
      <c r="BW166" s="87"/>
      <c r="BX166" s="144">
        <v>39993.76137731481</v>
      </c>
      <c r="BY166" s="87" t="s">
        <v>1276</v>
      </c>
      <c r="BZ166" s="87" t="b">
        <v>1</v>
      </c>
      <c r="CA166" s="87" t="b">
        <v>0</v>
      </c>
      <c r="CB166" s="87" t="b">
        <v>1</v>
      </c>
      <c r="CC166" s="87" t="s">
        <v>914</v>
      </c>
      <c r="CD166" s="87">
        <v>194</v>
      </c>
      <c r="CE166" s="87" t="s">
        <v>1312</v>
      </c>
      <c r="CF166" s="87" t="b">
        <v>0</v>
      </c>
      <c r="CG166" s="87" t="s">
        <v>66</v>
      </c>
      <c r="CH166" s="87">
        <v>6</v>
      </c>
      <c r="CI166" s="87"/>
      <c r="CJ166" s="87"/>
      <c r="CK166" s="87"/>
      <c r="CL166" s="87"/>
      <c r="CM166" s="87"/>
      <c r="CN166" s="87"/>
      <c r="CO166" s="87"/>
      <c r="CP166" s="87"/>
      <c r="CQ166" s="87"/>
      <c r="CR166" s="87"/>
      <c r="CS166" s="87"/>
      <c r="CT166" s="87"/>
      <c r="CU166" s="87"/>
      <c r="CV166" s="87" t="s">
        <v>244</v>
      </c>
      <c r="CW166" s="87"/>
      <c r="CX166" s="87">
        <v>2</v>
      </c>
      <c r="CY166" s="87">
        <v>4</v>
      </c>
      <c r="CZ166" s="87">
        <v>109</v>
      </c>
      <c r="DA166" s="87">
        <v>0.007752</v>
      </c>
      <c r="DB166" s="87">
        <v>0.024146</v>
      </c>
      <c r="DC166" s="87">
        <v>1.379829</v>
      </c>
      <c r="DD166" s="87">
        <v>0.25</v>
      </c>
      <c r="DE166" s="87">
        <v>0.5</v>
      </c>
      <c r="DF166" s="87" t="s">
        <v>1025</v>
      </c>
      <c r="DG166" s="87">
        <v>1765</v>
      </c>
      <c r="DH166" s="87">
        <v>4828</v>
      </c>
      <c r="DI166" s="87">
        <v>17374</v>
      </c>
      <c r="DJ166" s="87">
        <v>2091</v>
      </c>
      <c r="DK166" s="87"/>
      <c r="DL166" s="87" t="s">
        <v>1098</v>
      </c>
      <c r="DM166" s="87" t="s">
        <v>1162</v>
      </c>
      <c r="DN166" s="87" t="s">
        <v>1222</v>
      </c>
      <c r="DO166" s="87"/>
      <c r="DP166" s="144">
        <v>39993.76137731481</v>
      </c>
      <c r="DQ166" s="87" t="s">
        <v>1276</v>
      </c>
      <c r="DR166" s="87" t="b">
        <v>1</v>
      </c>
      <c r="DS166" s="87" t="b">
        <v>0</v>
      </c>
      <c r="DT166" s="87" t="b">
        <v>1</v>
      </c>
      <c r="DU166" s="87" t="s">
        <v>914</v>
      </c>
      <c r="DV166" s="87">
        <v>194</v>
      </c>
      <c r="DW166" s="87" t="s">
        <v>1312</v>
      </c>
      <c r="DX166" s="87" t="b">
        <v>0</v>
      </c>
      <c r="DY166" s="87" t="s">
        <v>66</v>
      </c>
      <c r="DZ166" s="87">
        <v>6</v>
      </c>
      <c r="EA166" s="87"/>
      <c r="EB166" s="87"/>
      <c r="EC166" s="87"/>
      <c r="ED166" s="87"/>
      <c r="EE166" s="87"/>
      <c r="EF166" s="87"/>
      <c r="EG166" s="87"/>
      <c r="EH166" s="87"/>
      <c r="EI166" s="87"/>
      <c r="EJ166" s="87"/>
      <c r="EK166" s="87"/>
      <c r="EL166" s="87"/>
      <c r="EM166" s="87"/>
      <c r="EN166" s="87">
        <v>70</v>
      </c>
      <c r="EO166" s="87">
        <v>70</v>
      </c>
      <c r="EP166" s="87">
        <v>1</v>
      </c>
      <c r="EQ166" s="87">
        <v>1</v>
      </c>
      <c r="ER166" s="87">
        <v>26</v>
      </c>
      <c r="ES166" s="87">
        <v>26</v>
      </c>
    </row>
    <row r="167" spans="1:149" ht="15">
      <c r="A167" s="87" t="s">
        <v>831</v>
      </c>
      <c r="B167" s="87" t="s">
        <v>735</v>
      </c>
      <c r="C167" s="87" t="s">
        <v>250</v>
      </c>
      <c r="D167" s="87" t="s">
        <v>244</v>
      </c>
      <c r="E167" s="87" t="s">
        <v>66</v>
      </c>
      <c r="F167" s="87" t="s">
        <v>311</v>
      </c>
      <c r="G167" s="144">
        <v>43515.732037037036</v>
      </c>
      <c r="H167" s="87" t="s">
        <v>414</v>
      </c>
      <c r="I167" s="87" t="s">
        <v>462</v>
      </c>
      <c r="J167" s="87" t="s">
        <v>487</v>
      </c>
      <c r="K167" s="87"/>
      <c r="L167" s="87"/>
      <c r="M167" s="87" t="s">
        <v>570</v>
      </c>
      <c r="N167" s="144">
        <v>43515.732037037036</v>
      </c>
      <c r="O167" s="87" t="s">
        <v>697</v>
      </c>
      <c r="P167" s="87"/>
      <c r="Q167" s="87"/>
      <c r="R167" s="87" t="s">
        <v>831</v>
      </c>
      <c r="S167" s="87" t="s">
        <v>735</v>
      </c>
      <c r="T167" s="87" t="b">
        <v>0</v>
      </c>
      <c r="U167" s="87">
        <v>0</v>
      </c>
      <c r="V167" s="87" t="s">
        <v>913</v>
      </c>
      <c r="W167" s="87" t="b">
        <v>0</v>
      </c>
      <c r="X167" s="87" t="s">
        <v>914</v>
      </c>
      <c r="Y167" s="87"/>
      <c r="Z167" s="87"/>
      <c r="AA167" s="87" t="b">
        <v>0</v>
      </c>
      <c r="AB167" s="87">
        <v>0</v>
      </c>
      <c r="AC167" s="87"/>
      <c r="AD167" s="87" t="s">
        <v>932</v>
      </c>
      <c r="AE167" s="87" t="b">
        <v>0</v>
      </c>
      <c r="AF167" s="87" t="s">
        <v>735</v>
      </c>
      <c r="AG167" s="87" t="s">
        <v>196</v>
      </c>
      <c r="AH167" s="87">
        <v>0</v>
      </c>
      <c r="AI167" s="87">
        <v>0</v>
      </c>
      <c r="AJ167" s="87"/>
      <c r="AK167" s="87"/>
      <c r="AL167" s="87"/>
      <c r="AM167" s="87"/>
      <c r="AN167" s="87"/>
      <c r="AO167" s="87"/>
      <c r="AP167" s="87"/>
      <c r="AQ167" s="87"/>
      <c r="AR167" s="87">
        <v>1</v>
      </c>
      <c r="AS167" s="87">
        <v>1</v>
      </c>
      <c r="AT167" s="87">
        <v>6</v>
      </c>
      <c r="AU167" s="87"/>
      <c r="AV167" s="87"/>
      <c r="AW167" s="87"/>
      <c r="AX167" s="87"/>
      <c r="AY167" s="87"/>
      <c r="AZ167" s="87"/>
      <c r="BA167" s="87"/>
      <c r="BB167" s="87"/>
      <c r="BC167" s="87"/>
      <c r="BD167" s="87" t="s">
        <v>250</v>
      </c>
      <c r="BE167" s="87"/>
      <c r="BF167" s="87">
        <v>19</v>
      </c>
      <c r="BG167" s="87">
        <v>32</v>
      </c>
      <c r="BH167" s="87">
        <v>2826</v>
      </c>
      <c r="BI167" s="87">
        <v>0.012821</v>
      </c>
      <c r="BJ167" s="87">
        <v>0.129145</v>
      </c>
      <c r="BK167" s="87">
        <v>13.522608</v>
      </c>
      <c r="BL167" s="87">
        <v>0.00634920634920635</v>
      </c>
      <c r="BM167" s="87">
        <v>0.361111111111111</v>
      </c>
      <c r="BN167" s="87" t="s">
        <v>1006</v>
      </c>
      <c r="BO167" s="87">
        <v>7670</v>
      </c>
      <c r="BP167" s="87">
        <v>11984</v>
      </c>
      <c r="BQ167" s="87">
        <v>18497</v>
      </c>
      <c r="BR167" s="87">
        <v>3074</v>
      </c>
      <c r="BS167" s="87"/>
      <c r="BT167" s="87" t="s">
        <v>1082</v>
      </c>
      <c r="BU167" s="87" t="s">
        <v>942</v>
      </c>
      <c r="BV167" s="87" t="s">
        <v>1207</v>
      </c>
      <c r="BW167" s="87"/>
      <c r="BX167" s="144">
        <v>40499.605729166666</v>
      </c>
      <c r="BY167" s="87"/>
      <c r="BZ167" s="87" t="b">
        <v>0</v>
      </c>
      <c r="CA167" s="87" t="b">
        <v>0</v>
      </c>
      <c r="CB167" s="87" t="b">
        <v>1</v>
      </c>
      <c r="CC167" s="87" t="s">
        <v>914</v>
      </c>
      <c r="CD167" s="87">
        <v>248</v>
      </c>
      <c r="CE167" s="87" t="s">
        <v>1312</v>
      </c>
      <c r="CF167" s="87" t="b">
        <v>0</v>
      </c>
      <c r="CG167" s="87" t="s">
        <v>66</v>
      </c>
      <c r="CH167" s="87">
        <v>1</v>
      </c>
      <c r="CI167" s="87"/>
      <c r="CJ167" s="87"/>
      <c r="CK167" s="87"/>
      <c r="CL167" s="87"/>
      <c r="CM167" s="87"/>
      <c r="CN167" s="87"/>
      <c r="CO167" s="87"/>
      <c r="CP167" s="87"/>
      <c r="CQ167" s="87"/>
      <c r="CR167" s="87"/>
      <c r="CS167" s="87"/>
      <c r="CT167" s="87"/>
      <c r="CU167" s="87"/>
      <c r="CV167" s="87" t="s">
        <v>244</v>
      </c>
      <c r="CW167" s="87"/>
      <c r="CX167" s="87">
        <v>2</v>
      </c>
      <c r="CY167" s="87">
        <v>4</v>
      </c>
      <c r="CZ167" s="87">
        <v>109</v>
      </c>
      <c r="DA167" s="87">
        <v>0.007752</v>
      </c>
      <c r="DB167" s="87">
        <v>0.024146</v>
      </c>
      <c r="DC167" s="87">
        <v>1.379829</v>
      </c>
      <c r="DD167" s="87">
        <v>0.25</v>
      </c>
      <c r="DE167" s="87">
        <v>0.5</v>
      </c>
      <c r="DF167" s="87" t="s">
        <v>1025</v>
      </c>
      <c r="DG167" s="87">
        <v>1765</v>
      </c>
      <c r="DH167" s="87">
        <v>4828</v>
      </c>
      <c r="DI167" s="87">
        <v>17374</v>
      </c>
      <c r="DJ167" s="87">
        <v>2091</v>
      </c>
      <c r="DK167" s="87"/>
      <c r="DL167" s="87" t="s">
        <v>1098</v>
      </c>
      <c r="DM167" s="87" t="s">
        <v>1162</v>
      </c>
      <c r="DN167" s="87" t="s">
        <v>1222</v>
      </c>
      <c r="DO167" s="87"/>
      <c r="DP167" s="144">
        <v>39993.76137731481</v>
      </c>
      <c r="DQ167" s="87" t="s">
        <v>1276</v>
      </c>
      <c r="DR167" s="87" t="b">
        <v>1</v>
      </c>
      <c r="DS167" s="87" t="b">
        <v>0</v>
      </c>
      <c r="DT167" s="87" t="b">
        <v>1</v>
      </c>
      <c r="DU167" s="87" t="s">
        <v>914</v>
      </c>
      <c r="DV167" s="87">
        <v>194</v>
      </c>
      <c r="DW167" s="87" t="s">
        <v>1312</v>
      </c>
      <c r="DX167" s="87" t="b">
        <v>0</v>
      </c>
      <c r="DY167" s="87" t="s">
        <v>66</v>
      </c>
      <c r="DZ167" s="87">
        <v>6</v>
      </c>
      <c r="EA167" s="87"/>
      <c r="EB167" s="87"/>
      <c r="EC167" s="87"/>
      <c r="ED167" s="87"/>
      <c r="EE167" s="87"/>
      <c r="EF167" s="87"/>
      <c r="EG167" s="87"/>
      <c r="EH167" s="87"/>
      <c r="EI167" s="87"/>
      <c r="EJ167" s="87"/>
      <c r="EK167" s="87"/>
      <c r="EL167" s="87"/>
      <c r="EM167" s="87"/>
      <c r="EN167" s="87">
        <v>70</v>
      </c>
      <c r="EO167" s="87">
        <v>70</v>
      </c>
      <c r="EP167" s="87">
        <v>5</v>
      </c>
      <c r="EQ167" s="87">
        <v>4</v>
      </c>
      <c r="ER167" s="87">
        <v>25.5</v>
      </c>
      <c r="ES167" s="87">
        <v>25.5</v>
      </c>
    </row>
    <row r="168" spans="1:149" ht="15">
      <c r="A168" s="87" t="s">
        <v>735</v>
      </c>
      <c r="B168" s="87" t="s">
        <v>733</v>
      </c>
      <c r="C168" s="87" t="s">
        <v>244</v>
      </c>
      <c r="D168" s="87" t="s">
        <v>250</v>
      </c>
      <c r="E168" s="87" t="s">
        <v>66</v>
      </c>
      <c r="F168" s="87" t="s">
        <v>310</v>
      </c>
      <c r="G168" s="144">
        <v>43514.93303240741</v>
      </c>
      <c r="H168" s="87" t="s">
        <v>327</v>
      </c>
      <c r="I168" s="87"/>
      <c r="J168" s="87"/>
      <c r="K168" s="87"/>
      <c r="L168" s="87"/>
      <c r="M168" s="87" t="s">
        <v>565</v>
      </c>
      <c r="N168" s="144">
        <v>43514.93303240741</v>
      </c>
      <c r="O168" s="87" t="s">
        <v>601</v>
      </c>
      <c r="P168" s="87"/>
      <c r="Q168" s="87"/>
      <c r="R168" s="87" t="s">
        <v>735</v>
      </c>
      <c r="S168" s="87" t="s">
        <v>733</v>
      </c>
      <c r="T168" s="87" t="b">
        <v>0</v>
      </c>
      <c r="U168" s="87">
        <v>1</v>
      </c>
      <c r="V168" s="87" t="s">
        <v>886</v>
      </c>
      <c r="W168" s="87" t="b">
        <v>0</v>
      </c>
      <c r="X168" s="87" t="s">
        <v>914</v>
      </c>
      <c r="Y168" s="87"/>
      <c r="Z168" s="87"/>
      <c r="AA168" s="87" t="b">
        <v>0</v>
      </c>
      <c r="AB168" s="87">
        <v>0</v>
      </c>
      <c r="AC168" s="87"/>
      <c r="AD168" s="87" t="s">
        <v>928</v>
      </c>
      <c r="AE168" s="87" t="b">
        <v>0</v>
      </c>
      <c r="AF168" s="87" t="s">
        <v>733</v>
      </c>
      <c r="AG168" s="87" t="s">
        <v>196</v>
      </c>
      <c r="AH168" s="87">
        <v>0</v>
      </c>
      <c r="AI168" s="87">
        <v>0</v>
      </c>
      <c r="AJ168" s="87"/>
      <c r="AK168" s="87"/>
      <c r="AL168" s="87"/>
      <c r="AM168" s="87"/>
      <c r="AN168" s="87"/>
      <c r="AO168" s="87"/>
      <c r="AP168" s="87"/>
      <c r="AQ168" s="87"/>
      <c r="AR168" s="87">
        <v>1</v>
      </c>
      <c r="AS168" s="87">
        <v>6</v>
      </c>
      <c r="AT168" s="87">
        <v>1</v>
      </c>
      <c r="AU168" s="87"/>
      <c r="AV168" s="87"/>
      <c r="AW168" s="87"/>
      <c r="AX168" s="87"/>
      <c r="AY168" s="87"/>
      <c r="AZ168" s="87"/>
      <c r="BA168" s="87"/>
      <c r="BB168" s="87"/>
      <c r="BC168" s="87"/>
      <c r="BD168" s="87" t="s">
        <v>244</v>
      </c>
      <c r="BE168" s="87"/>
      <c r="BF168" s="87">
        <v>2</v>
      </c>
      <c r="BG168" s="87">
        <v>4</v>
      </c>
      <c r="BH168" s="87">
        <v>109</v>
      </c>
      <c r="BI168" s="87">
        <v>0.007752</v>
      </c>
      <c r="BJ168" s="87">
        <v>0.024146</v>
      </c>
      <c r="BK168" s="87">
        <v>1.379829</v>
      </c>
      <c r="BL168" s="87">
        <v>0.25</v>
      </c>
      <c r="BM168" s="87">
        <v>0.5</v>
      </c>
      <c r="BN168" s="87" t="s">
        <v>1025</v>
      </c>
      <c r="BO168" s="87">
        <v>1765</v>
      </c>
      <c r="BP168" s="87">
        <v>4828</v>
      </c>
      <c r="BQ168" s="87">
        <v>17374</v>
      </c>
      <c r="BR168" s="87">
        <v>2091</v>
      </c>
      <c r="BS168" s="87"/>
      <c r="BT168" s="87" t="s">
        <v>1098</v>
      </c>
      <c r="BU168" s="87" t="s">
        <v>1162</v>
      </c>
      <c r="BV168" s="87" t="s">
        <v>1222</v>
      </c>
      <c r="BW168" s="87"/>
      <c r="BX168" s="144">
        <v>39993.76137731481</v>
      </c>
      <c r="BY168" s="87" t="s">
        <v>1276</v>
      </c>
      <c r="BZ168" s="87" t="b">
        <v>1</v>
      </c>
      <c r="CA168" s="87" t="b">
        <v>0</v>
      </c>
      <c r="CB168" s="87" t="b">
        <v>1</v>
      </c>
      <c r="CC168" s="87" t="s">
        <v>914</v>
      </c>
      <c r="CD168" s="87">
        <v>194</v>
      </c>
      <c r="CE168" s="87" t="s">
        <v>1312</v>
      </c>
      <c r="CF168" s="87" t="b">
        <v>0</v>
      </c>
      <c r="CG168" s="87" t="s">
        <v>66</v>
      </c>
      <c r="CH168" s="87">
        <v>6</v>
      </c>
      <c r="CI168" s="87"/>
      <c r="CJ168" s="87"/>
      <c r="CK168" s="87"/>
      <c r="CL168" s="87"/>
      <c r="CM168" s="87"/>
      <c r="CN168" s="87"/>
      <c r="CO168" s="87"/>
      <c r="CP168" s="87"/>
      <c r="CQ168" s="87"/>
      <c r="CR168" s="87"/>
      <c r="CS168" s="87"/>
      <c r="CT168" s="87"/>
      <c r="CU168" s="87"/>
      <c r="CV168" s="87" t="s">
        <v>250</v>
      </c>
      <c r="CW168" s="87"/>
      <c r="CX168" s="87">
        <v>19</v>
      </c>
      <c r="CY168" s="87">
        <v>32</v>
      </c>
      <c r="CZ168" s="87">
        <v>2826</v>
      </c>
      <c r="DA168" s="87">
        <v>0.012821</v>
      </c>
      <c r="DB168" s="87">
        <v>0.129145</v>
      </c>
      <c r="DC168" s="87">
        <v>13.522608</v>
      </c>
      <c r="DD168" s="87">
        <v>0.00634920634920635</v>
      </c>
      <c r="DE168" s="87">
        <v>0.361111111111111</v>
      </c>
      <c r="DF168" s="87" t="s">
        <v>1006</v>
      </c>
      <c r="DG168" s="87">
        <v>7670</v>
      </c>
      <c r="DH168" s="87">
        <v>11984</v>
      </c>
      <c r="DI168" s="87">
        <v>18497</v>
      </c>
      <c r="DJ168" s="87">
        <v>3074</v>
      </c>
      <c r="DK168" s="87"/>
      <c r="DL168" s="87" t="s">
        <v>1082</v>
      </c>
      <c r="DM168" s="87" t="s">
        <v>942</v>
      </c>
      <c r="DN168" s="87" t="s">
        <v>1207</v>
      </c>
      <c r="DO168" s="87"/>
      <c r="DP168" s="144">
        <v>40499.605729166666</v>
      </c>
      <c r="DQ168" s="87"/>
      <c r="DR168" s="87" t="b">
        <v>0</v>
      </c>
      <c r="DS168" s="87" t="b">
        <v>0</v>
      </c>
      <c r="DT168" s="87" t="b">
        <v>1</v>
      </c>
      <c r="DU168" s="87" t="s">
        <v>914</v>
      </c>
      <c r="DV168" s="87">
        <v>248</v>
      </c>
      <c r="DW168" s="87" t="s">
        <v>1312</v>
      </c>
      <c r="DX168" s="87" t="b">
        <v>0</v>
      </c>
      <c r="DY168" s="87" t="s">
        <v>66</v>
      </c>
      <c r="DZ168" s="87">
        <v>1</v>
      </c>
      <c r="EA168" s="87"/>
      <c r="EB168" s="87"/>
      <c r="EC168" s="87"/>
      <c r="ED168" s="87"/>
      <c r="EE168" s="87"/>
      <c r="EF168" s="87"/>
      <c r="EG168" s="87"/>
      <c r="EH168" s="87"/>
      <c r="EI168" s="87"/>
      <c r="EJ168" s="87"/>
      <c r="EK168" s="87"/>
      <c r="EL168" s="87"/>
      <c r="EM168" s="87"/>
      <c r="EN168" s="87">
        <v>70</v>
      </c>
      <c r="EO168" s="87">
        <v>70</v>
      </c>
      <c r="EP168" s="87">
        <v>4</v>
      </c>
      <c r="EQ168" s="87">
        <v>3</v>
      </c>
      <c r="ER168" s="87">
        <v>25.5</v>
      </c>
      <c r="ES168" s="87">
        <v>26</v>
      </c>
    </row>
    <row r="169" spans="1:149" ht="15">
      <c r="A169" s="87" t="s">
        <v>735</v>
      </c>
      <c r="B169" s="87" t="s">
        <v>733</v>
      </c>
      <c r="C169" s="87" t="s">
        <v>244</v>
      </c>
      <c r="D169" s="87" t="s">
        <v>243</v>
      </c>
      <c r="E169" s="87" t="s">
        <v>66</v>
      </c>
      <c r="F169" s="87" t="s">
        <v>311</v>
      </c>
      <c r="G169" s="144">
        <v>43514.93303240741</v>
      </c>
      <c r="H169" s="87" t="s">
        <v>327</v>
      </c>
      <c r="I169" s="87"/>
      <c r="J169" s="87"/>
      <c r="K169" s="87"/>
      <c r="L169" s="87"/>
      <c r="M169" s="87" t="s">
        <v>565</v>
      </c>
      <c r="N169" s="144">
        <v>43514.93303240741</v>
      </c>
      <c r="O169" s="87" t="s">
        <v>601</v>
      </c>
      <c r="P169" s="87"/>
      <c r="Q169" s="87"/>
      <c r="R169" s="87" t="s">
        <v>735</v>
      </c>
      <c r="S169" s="87" t="s">
        <v>733</v>
      </c>
      <c r="T169" s="87" t="b">
        <v>0</v>
      </c>
      <c r="U169" s="87">
        <v>1</v>
      </c>
      <c r="V169" s="87" t="s">
        <v>886</v>
      </c>
      <c r="W169" s="87" t="b">
        <v>0</v>
      </c>
      <c r="X169" s="87" t="s">
        <v>914</v>
      </c>
      <c r="Y169" s="87"/>
      <c r="Z169" s="87"/>
      <c r="AA169" s="87" t="b">
        <v>0</v>
      </c>
      <c r="AB169" s="87">
        <v>0</v>
      </c>
      <c r="AC169" s="87"/>
      <c r="AD169" s="87" t="s">
        <v>928</v>
      </c>
      <c r="AE169" s="87" t="b">
        <v>0</v>
      </c>
      <c r="AF169" s="87" t="s">
        <v>733</v>
      </c>
      <c r="AG169" s="87" t="s">
        <v>196</v>
      </c>
      <c r="AH169" s="87">
        <v>0</v>
      </c>
      <c r="AI169" s="87">
        <v>0</v>
      </c>
      <c r="AJ169" s="87"/>
      <c r="AK169" s="87"/>
      <c r="AL169" s="87"/>
      <c r="AM169" s="87"/>
      <c r="AN169" s="87"/>
      <c r="AO169" s="87"/>
      <c r="AP169" s="87"/>
      <c r="AQ169" s="87"/>
      <c r="AR169" s="87">
        <v>1</v>
      </c>
      <c r="AS169" s="87">
        <v>6</v>
      </c>
      <c r="AT169" s="87">
        <v>6</v>
      </c>
      <c r="AU169" s="87"/>
      <c r="AV169" s="87"/>
      <c r="AW169" s="87"/>
      <c r="AX169" s="87"/>
      <c r="AY169" s="87"/>
      <c r="AZ169" s="87"/>
      <c r="BA169" s="87"/>
      <c r="BB169" s="87"/>
      <c r="BC169" s="87"/>
      <c r="BD169" s="87" t="s">
        <v>244</v>
      </c>
      <c r="BE169" s="87"/>
      <c r="BF169" s="87">
        <v>2</v>
      </c>
      <c r="BG169" s="87">
        <v>4</v>
      </c>
      <c r="BH169" s="87">
        <v>109</v>
      </c>
      <c r="BI169" s="87">
        <v>0.007752</v>
      </c>
      <c r="BJ169" s="87">
        <v>0.024146</v>
      </c>
      <c r="BK169" s="87">
        <v>1.379829</v>
      </c>
      <c r="BL169" s="87">
        <v>0.25</v>
      </c>
      <c r="BM169" s="87">
        <v>0.5</v>
      </c>
      <c r="BN169" s="87" t="s">
        <v>1025</v>
      </c>
      <c r="BO169" s="87">
        <v>1765</v>
      </c>
      <c r="BP169" s="87">
        <v>4828</v>
      </c>
      <c r="BQ169" s="87">
        <v>17374</v>
      </c>
      <c r="BR169" s="87">
        <v>2091</v>
      </c>
      <c r="BS169" s="87"/>
      <c r="BT169" s="87" t="s">
        <v>1098</v>
      </c>
      <c r="BU169" s="87" t="s">
        <v>1162</v>
      </c>
      <c r="BV169" s="87" t="s">
        <v>1222</v>
      </c>
      <c r="BW169" s="87"/>
      <c r="BX169" s="144">
        <v>39993.76137731481</v>
      </c>
      <c r="BY169" s="87" t="s">
        <v>1276</v>
      </c>
      <c r="BZ169" s="87" t="b">
        <v>1</v>
      </c>
      <c r="CA169" s="87" t="b">
        <v>0</v>
      </c>
      <c r="CB169" s="87" t="b">
        <v>1</v>
      </c>
      <c r="CC169" s="87" t="s">
        <v>914</v>
      </c>
      <c r="CD169" s="87">
        <v>194</v>
      </c>
      <c r="CE169" s="87" t="s">
        <v>1312</v>
      </c>
      <c r="CF169" s="87" t="b">
        <v>0</v>
      </c>
      <c r="CG169" s="87" t="s">
        <v>66</v>
      </c>
      <c r="CH169" s="87">
        <v>6</v>
      </c>
      <c r="CI169" s="87"/>
      <c r="CJ169" s="87"/>
      <c r="CK169" s="87"/>
      <c r="CL169" s="87"/>
      <c r="CM169" s="87"/>
      <c r="CN169" s="87"/>
      <c r="CO169" s="87"/>
      <c r="CP169" s="87"/>
      <c r="CQ169" s="87"/>
      <c r="CR169" s="87"/>
      <c r="CS169" s="87"/>
      <c r="CT169" s="87"/>
      <c r="CU169" s="87"/>
      <c r="CV169" s="87" t="s">
        <v>243</v>
      </c>
      <c r="CW169" s="87"/>
      <c r="CX169" s="87">
        <v>1</v>
      </c>
      <c r="CY169" s="87">
        <v>4</v>
      </c>
      <c r="CZ169" s="87">
        <v>109</v>
      </c>
      <c r="DA169" s="87">
        <v>0.007752</v>
      </c>
      <c r="DB169" s="87">
        <v>0.024146</v>
      </c>
      <c r="DC169" s="87">
        <v>1.379829</v>
      </c>
      <c r="DD169" s="87">
        <v>0.333333333333333</v>
      </c>
      <c r="DE169" s="87">
        <v>0.25</v>
      </c>
      <c r="DF169" s="87" t="s">
        <v>1023</v>
      </c>
      <c r="DG169" s="87">
        <v>1719</v>
      </c>
      <c r="DH169" s="87">
        <v>2931</v>
      </c>
      <c r="DI169" s="87">
        <v>14610</v>
      </c>
      <c r="DJ169" s="87">
        <v>4964</v>
      </c>
      <c r="DK169" s="87"/>
      <c r="DL169" s="87" t="s">
        <v>1096</v>
      </c>
      <c r="DM169" s="87" t="s">
        <v>1160</v>
      </c>
      <c r="DN169" s="87" t="s">
        <v>1220</v>
      </c>
      <c r="DO169" s="87"/>
      <c r="DP169" s="144">
        <v>41022.01944444444</v>
      </c>
      <c r="DQ169" s="87"/>
      <c r="DR169" s="87" t="b">
        <v>1</v>
      </c>
      <c r="DS169" s="87" t="b">
        <v>0</v>
      </c>
      <c r="DT169" s="87" t="b">
        <v>0</v>
      </c>
      <c r="DU169" s="87" t="s">
        <v>914</v>
      </c>
      <c r="DV169" s="87">
        <v>85</v>
      </c>
      <c r="DW169" s="87" t="s">
        <v>1312</v>
      </c>
      <c r="DX169" s="87" t="b">
        <v>0</v>
      </c>
      <c r="DY169" s="87" t="s">
        <v>65</v>
      </c>
      <c r="DZ169" s="87">
        <v>6</v>
      </c>
      <c r="EA169" s="87"/>
      <c r="EB169" s="87"/>
      <c r="EC169" s="87"/>
      <c r="ED169" s="87"/>
      <c r="EE169" s="87"/>
      <c r="EF169" s="87"/>
      <c r="EG169" s="87"/>
      <c r="EH169" s="87"/>
      <c r="EI169" s="87"/>
      <c r="EJ169" s="87"/>
      <c r="EK169" s="87"/>
      <c r="EL169" s="87"/>
      <c r="EM169" s="87"/>
      <c r="EN169" s="87">
        <v>70</v>
      </c>
      <c r="EO169" s="87">
        <v>70</v>
      </c>
      <c r="EP169" s="87">
        <v>4</v>
      </c>
      <c r="EQ169" s="87">
        <v>3</v>
      </c>
      <c r="ER169" s="87">
        <v>25.5</v>
      </c>
      <c r="ES169" s="87">
        <v>26</v>
      </c>
    </row>
    <row r="170" spans="1:149" ht="15">
      <c r="A170" s="87" t="s">
        <v>734</v>
      </c>
      <c r="B170" s="87" t="s">
        <v>733</v>
      </c>
      <c r="C170" s="87" t="s">
        <v>243</v>
      </c>
      <c r="D170" s="87" t="s">
        <v>244</v>
      </c>
      <c r="E170" s="87" t="s">
        <v>66</v>
      </c>
      <c r="F170" s="87" t="s">
        <v>310</v>
      </c>
      <c r="G170" s="144">
        <v>43514.932592592595</v>
      </c>
      <c r="H170" s="87" t="s">
        <v>326</v>
      </c>
      <c r="I170" s="87"/>
      <c r="J170" s="87"/>
      <c r="K170" s="87"/>
      <c r="L170" s="87"/>
      <c r="M170" s="87" t="s">
        <v>564</v>
      </c>
      <c r="N170" s="144">
        <v>43514.932592592595</v>
      </c>
      <c r="O170" s="87" t="s">
        <v>600</v>
      </c>
      <c r="P170" s="87"/>
      <c r="Q170" s="87"/>
      <c r="R170" s="87" t="s">
        <v>734</v>
      </c>
      <c r="S170" s="87" t="s">
        <v>733</v>
      </c>
      <c r="T170" s="87" t="b">
        <v>0</v>
      </c>
      <c r="U170" s="87">
        <v>1</v>
      </c>
      <c r="V170" s="87" t="s">
        <v>886</v>
      </c>
      <c r="W170" s="87" t="b">
        <v>0</v>
      </c>
      <c r="X170" s="87" t="s">
        <v>914</v>
      </c>
      <c r="Y170" s="87"/>
      <c r="Z170" s="87"/>
      <c r="AA170" s="87" t="b">
        <v>0</v>
      </c>
      <c r="AB170" s="87">
        <v>0</v>
      </c>
      <c r="AC170" s="87"/>
      <c r="AD170" s="87" t="s">
        <v>929</v>
      </c>
      <c r="AE170" s="87" t="b">
        <v>0</v>
      </c>
      <c r="AF170" s="87" t="s">
        <v>733</v>
      </c>
      <c r="AG170" s="87" t="s">
        <v>196</v>
      </c>
      <c r="AH170" s="87">
        <v>0</v>
      </c>
      <c r="AI170" s="87">
        <v>0</v>
      </c>
      <c r="AJ170" s="87"/>
      <c r="AK170" s="87"/>
      <c r="AL170" s="87"/>
      <c r="AM170" s="87"/>
      <c r="AN170" s="87"/>
      <c r="AO170" s="87"/>
      <c r="AP170" s="87"/>
      <c r="AQ170" s="87"/>
      <c r="AR170" s="87">
        <v>4</v>
      </c>
      <c r="AS170" s="87">
        <v>6</v>
      </c>
      <c r="AT170" s="87">
        <v>6</v>
      </c>
      <c r="AU170" s="87"/>
      <c r="AV170" s="87"/>
      <c r="AW170" s="87"/>
      <c r="AX170" s="87"/>
      <c r="AY170" s="87"/>
      <c r="AZ170" s="87"/>
      <c r="BA170" s="87"/>
      <c r="BB170" s="87"/>
      <c r="BC170" s="87"/>
      <c r="BD170" s="87" t="s">
        <v>243</v>
      </c>
      <c r="BE170" s="87"/>
      <c r="BF170" s="87">
        <v>1</v>
      </c>
      <c r="BG170" s="87">
        <v>4</v>
      </c>
      <c r="BH170" s="87">
        <v>109</v>
      </c>
      <c r="BI170" s="87">
        <v>0.007752</v>
      </c>
      <c r="BJ170" s="87">
        <v>0.024146</v>
      </c>
      <c r="BK170" s="87">
        <v>1.379829</v>
      </c>
      <c r="BL170" s="87">
        <v>0.333333333333333</v>
      </c>
      <c r="BM170" s="87">
        <v>0.25</v>
      </c>
      <c r="BN170" s="87" t="s">
        <v>1023</v>
      </c>
      <c r="BO170" s="87">
        <v>1719</v>
      </c>
      <c r="BP170" s="87">
        <v>2931</v>
      </c>
      <c r="BQ170" s="87">
        <v>14610</v>
      </c>
      <c r="BR170" s="87">
        <v>4964</v>
      </c>
      <c r="BS170" s="87"/>
      <c r="BT170" s="87" t="s">
        <v>1096</v>
      </c>
      <c r="BU170" s="87" t="s">
        <v>1160</v>
      </c>
      <c r="BV170" s="87" t="s">
        <v>1220</v>
      </c>
      <c r="BW170" s="87"/>
      <c r="BX170" s="144">
        <v>41022.01944444444</v>
      </c>
      <c r="BY170" s="87"/>
      <c r="BZ170" s="87" t="b">
        <v>1</v>
      </c>
      <c r="CA170" s="87" t="b">
        <v>0</v>
      </c>
      <c r="CB170" s="87" t="b">
        <v>0</v>
      </c>
      <c r="CC170" s="87" t="s">
        <v>914</v>
      </c>
      <c r="CD170" s="87">
        <v>85</v>
      </c>
      <c r="CE170" s="87" t="s">
        <v>1312</v>
      </c>
      <c r="CF170" s="87" t="b">
        <v>0</v>
      </c>
      <c r="CG170" s="87" t="s">
        <v>65</v>
      </c>
      <c r="CH170" s="87">
        <v>6</v>
      </c>
      <c r="CI170" s="87"/>
      <c r="CJ170" s="87"/>
      <c r="CK170" s="87"/>
      <c r="CL170" s="87"/>
      <c r="CM170" s="87"/>
      <c r="CN170" s="87"/>
      <c r="CO170" s="87"/>
      <c r="CP170" s="87"/>
      <c r="CQ170" s="87"/>
      <c r="CR170" s="87"/>
      <c r="CS170" s="87"/>
      <c r="CT170" s="87"/>
      <c r="CU170" s="87"/>
      <c r="CV170" s="87" t="s">
        <v>244</v>
      </c>
      <c r="CW170" s="87"/>
      <c r="CX170" s="87">
        <v>2</v>
      </c>
      <c r="CY170" s="87">
        <v>4</v>
      </c>
      <c r="CZ170" s="87">
        <v>109</v>
      </c>
      <c r="DA170" s="87">
        <v>0.007752</v>
      </c>
      <c r="DB170" s="87">
        <v>0.024146</v>
      </c>
      <c r="DC170" s="87">
        <v>1.379829</v>
      </c>
      <c r="DD170" s="87">
        <v>0.25</v>
      </c>
      <c r="DE170" s="87">
        <v>0.5</v>
      </c>
      <c r="DF170" s="87" t="s">
        <v>1025</v>
      </c>
      <c r="DG170" s="87">
        <v>1765</v>
      </c>
      <c r="DH170" s="87">
        <v>4828</v>
      </c>
      <c r="DI170" s="87">
        <v>17374</v>
      </c>
      <c r="DJ170" s="87">
        <v>2091</v>
      </c>
      <c r="DK170" s="87"/>
      <c r="DL170" s="87" t="s">
        <v>1098</v>
      </c>
      <c r="DM170" s="87" t="s">
        <v>1162</v>
      </c>
      <c r="DN170" s="87" t="s">
        <v>1222</v>
      </c>
      <c r="DO170" s="87"/>
      <c r="DP170" s="144">
        <v>39993.76137731481</v>
      </c>
      <c r="DQ170" s="87" t="s">
        <v>1276</v>
      </c>
      <c r="DR170" s="87" t="b">
        <v>1</v>
      </c>
      <c r="DS170" s="87" t="b">
        <v>0</v>
      </c>
      <c r="DT170" s="87" t="b">
        <v>1</v>
      </c>
      <c r="DU170" s="87" t="s">
        <v>914</v>
      </c>
      <c r="DV170" s="87">
        <v>194</v>
      </c>
      <c r="DW170" s="87" t="s">
        <v>1312</v>
      </c>
      <c r="DX170" s="87" t="b">
        <v>0</v>
      </c>
      <c r="DY170" s="87" t="s">
        <v>66</v>
      </c>
      <c r="DZ170" s="87">
        <v>6</v>
      </c>
      <c r="EA170" s="87"/>
      <c r="EB170" s="87"/>
      <c r="EC170" s="87"/>
      <c r="ED170" s="87"/>
      <c r="EE170" s="87"/>
      <c r="EF170" s="87"/>
      <c r="EG170" s="87"/>
      <c r="EH170" s="87"/>
      <c r="EI170" s="87"/>
      <c r="EJ170" s="87"/>
      <c r="EK170" s="87"/>
      <c r="EL170" s="87"/>
      <c r="EM170" s="87"/>
      <c r="EN170" s="87">
        <v>70</v>
      </c>
      <c r="EO170" s="87">
        <v>70</v>
      </c>
      <c r="EP170" s="87">
        <v>4</v>
      </c>
      <c r="EQ170" s="87">
        <v>3</v>
      </c>
      <c r="ER170" s="87">
        <v>26.5</v>
      </c>
      <c r="ES170" s="87">
        <v>26</v>
      </c>
    </row>
    <row r="171" spans="1:149" ht="15">
      <c r="A171" s="87" t="s">
        <v>733</v>
      </c>
      <c r="B171" s="87" t="s">
        <v>859</v>
      </c>
      <c r="C171" s="87" t="s">
        <v>243</v>
      </c>
      <c r="D171" s="87" t="s">
        <v>244</v>
      </c>
      <c r="E171" s="87" t="s">
        <v>66</v>
      </c>
      <c r="F171" s="87" t="s">
        <v>310</v>
      </c>
      <c r="G171" s="144">
        <v>43514.93221064815</v>
      </c>
      <c r="H171" s="87" t="s">
        <v>325</v>
      </c>
      <c r="I171" s="87"/>
      <c r="J171" s="87"/>
      <c r="K171" s="87"/>
      <c r="L171" s="87"/>
      <c r="M171" s="87" t="s">
        <v>564</v>
      </c>
      <c r="N171" s="144">
        <v>43514.93221064815</v>
      </c>
      <c r="O171" s="87" t="s">
        <v>599</v>
      </c>
      <c r="P171" s="87"/>
      <c r="Q171" s="87"/>
      <c r="R171" s="87" t="s">
        <v>733</v>
      </c>
      <c r="S171" s="87" t="s">
        <v>859</v>
      </c>
      <c r="T171" s="87" t="b">
        <v>0</v>
      </c>
      <c r="U171" s="87">
        <v>1</v>
      </c>
      <c r="V171" s="87" t="s">
        <v>885</v>
      </c>
      <c r="W171" s="87" t="b">
        <v>0</v>
      </c>
      <c r="X171" s="87" t="s">
        <v>914</v>
      </c>
      <c r="Y171" s="87"/>
      <c r="Z171" s="87"/>
      <c r="AA171" s="87" t="b">
        <v>0</v>
      </c>
      <c r="AB171" s="87">
        <v>0</v>
      </c>
      <c r="AC171" s="87"/>
      <c r="AD171" s="87" t="s">
        <v>929</v>
      </c>
      <c r="AE171" s="87" t="b">
        <v>0</v>
      </c>
      <c r="AF171" s="87" t="s">
        <v>859</v>
      </c>
      <c r="AG171" s="87" t="s">
        <v>196</v>
      </c>
      <c r="AH171" s="87">
        <v>0</v>
      </c>
      <c r="AI171" s="87">
        <v>0</v>
      </c>
      <c r="AJ171" s="87"/>
      <c r="AK171" s="87"/>
      <c r="AL171" s="87"/>
      <c r="AM171" s="87"/>
      <c r="AN171" s="87"/>
      <c r="AO171" s="87"/>
      <c r="AP171" s="87"/>
      <c r="AQ171" s="87"/>
      <c r="AR171" s="87">
        <v>4</v>
      </c>
      <c r="AS171" s="87">
        <v>6</v>
      </c>
      <c r="AT171" s="87">
        <v>6</v>
      </c>
      <c r="AU171" s="87"/>
      <c r="AV171" s="87"/>
      <c r="AW171" s="87"/>
      <c r="AX171" s="87"/>
      <c r="AY171" s="87"/>
      <c r="AZ171" s="87"/>
      <c r="BA171" s="87"/>
      <c r="BB171" s="87"/>
      <c r="BC171" s="87"/>
      <c r="BD171" s="87" t="s">
        <v>243</v>
      </c>
      <c r="BE171" s="87"/>
      <c r="BF171" s="87">
        <v>1</v>
      </c>
      <c r="BG171" s="87">
        <v>4</v>
      </c>
      <c r="BH171" s="87">
        <v>109</v>
      </c>
      <c r="BI171" s="87">
        <v>0.007752</v>
      </c>
      <c r="BJ171" s="87">
        <v>0.024146</v>
      </c>
      <c r="BK171" s="87">
        <v>1.379829</v>
      </c>
      <c r="BL171" s="87">
        <v>0.333333333333333</v>
      </c>
      <c r="BM171" s="87">
        <v>0.25</v>
      </c>
      <c r="BN171" s="87" t="s">
        <v>1023</v>
      </c>
      <c r="BO171" s="87">
        <v>1719</v>
      </c>
      <c r="BP171" s="87">
        <v>2931</v>
      </c>
      <c r="BQ171" s="87">
        <v>14610</v>
      </c>
      <c r="BR171" s="87">
        <v>4964</v>
      </c>
      <c r="BS171" s="87"/>
      <c r="BT171" s="87" t="s">
        <v>1096</v>
      </c>
      <c r="BU171" s="87" t="s">
        <v>1160</v>
      </c>
      <c r="BV171" s="87" t="s">
        <v>1220</v>
      </c>
      <c r="BW171" s="87"/>
      <c r="BX171" s="144">
        <v>41022.01944444444</v>
      </c>
      <c r="BY171" s="87"/>
      <c r="BZ171" s="87" t="b">
        <v>1</v>
      </c>
      <c r="CA171" s="87" t="b">
        <v>0</v>
      </c>
      <c r="CB171" s="87" t="b">
        <v>0</v>
      </c>
      <c r="CC171" s="87" t="s">
        <v>914</v>
      </c>
      <c r="CD171" s="87">
        <v>85</v>
      </c>
      <c r="CE171" s="87" t="s">
        <v>1312</v>
      </c>
      <c r="CF171" s="87" t="b">
        <v>0</v>
      </c>
      <c r="CG171" s="87" t="s">
        <v>65</v>
      </c>
      <c r="CH171" s="87">
        <v>6</v>
      </c>
      <c r="CI171" s="87"/>
      <c r="CJ171" s="87"/>
      <c r="CK171" s="87"/>
      <c r="CL171" s="87"/>
      <c r="CM171" s="87"/>
      <c r="CN171" s="87"/>
      <c r="CO171" s="87"/>
      <c r="CP171" s="87"/>
      <c r="CQ171" s="87"/>
      <c r="CR171" s="87"/>
      <c r="CS171" s="87"/>
      <c r="CT171" s="87"/>
      <c r="CU171" s="87"/>
      <c r="CV171" s="87" t="s">
        <v>244</v>
      </c>
      <c r="CW171" s="87"/>
      <c r="CX171" s="87">
        <v>2</v>
      </c>
      <c r="CY171" s="87">
        <v>4</v>
      </c>
      <c r="CZ171" s="87">
        <v>109</v>
      </c>
      <c r="DA171" s="87">
        <v>0.007752</v>
      </c>
      <c r="DB171" s="87">
        <v>0.024146</v>
      </c>
      <c r="DC171" s="87">
        <v>1.379829</v>
      </c>
      <c r="DD171" s="87">
        <v>0.25</v>
      </c>
      <c r="DE171" s="87">
        <v>0.5</v>
      </c>
      <c r="DF171" s="87" t="s">
        <v>1025</v>
      </c>
      <c r="DG171" s="87">
        <v>1765</v>
      </c>
      <c r="DH171" s="87">
        <v>4828</v>
      </c>
      <c r="DI171" s="87">
        <v>17374</v>
      </c>
      <c r="DJ171" s="87">
        <v>2091</v>
      </c>
      <c r="DK171" s="87"/>
      <c r="DL171" s="87" t="s">
        <v>1098</v>
      </c>
      <c r="DM171" s="87" t="s">
        <v>1162</v>
      </c>
      <c r="DN171" s="87" t="s">
        <v>1222</v>
      </c>
      <c r="DO171" s="87"/>
      <c r="DP171" s="144">
        <v>39993.76137731481</v>
      </c>
      <c r="DQ171" s="87" t="s">
        <v>1276</v>
      </c>
      <c r="DR171" s="87" t="b">
        <v>1</v>
      </c>
      <c r="DS171" s="87" t="b">
        <v>0</v>
      </c>
      <c r="DT171" s="87" t="b">
        <v>1</v>
      </c>
      <c r="DU171" s="87" t="s">
        <v>914</v>
      </c>
      <c r="DV171" s="87">
        <v>194</v>
      </c>
      <c r="DW171" s="87" t="s">
        <v>1312</v>
      </c>
      <c r="DX171" s="87" t="b">
        <v>0</v>
      </c>
      <c r="DY171" s="87" t="s">
        <v>66</v>
      </c>
      <c r="DZ171" s="87">
        <v>6</v>
      </c>
      <c r="EA171" s="87"/>
      <c r="EB171" s="87"/>
      <c r="EC171" s="87"/>
      <c r="ED171" s="87"/>
      <c r="EE171" s="87"/>
      <c r="EF171" s="87"/>
      <c r="EG171" s="87"/>
      <c r="EH171" s="87"/>
      <c r="EI171" s="87"/>
      <c r="EJ171" s="87"/>
      <c r="EK171" s="87"/>
      <c r="EL171" s="87"/>
      <c r="EM171" s="87"/>
      <c r="EN171" s="87">
        <v>70</v>
      </c>
      <c r="EO171" s="87">
        <v>70</v>
      </c>
      <c r="EP171" s="87">
        <v>3</v>
      </c>
      <c r="EQ171" s="87">
        <v>2</v>
      </c>
      <c r="ER171" s="87">
        <v>26</v>
      </c>
      <c r="ES171" s="87">
        <v>26</v>
      </c>
    </row>
    <row r="172" spans="1:149" ht="15">
      <c r="A172" s="87" t="s">
        <v>735</v>
      </c>
      <c r="B172" s="87" t="s">
        <v>733</v>
      </c>
      <c r="C172" s="87" t="s">
        <v>244</v>
      </c>
      <c r="D172" s="87" t="s">
        <v>296</v>
      </c>
      <c r="E172" s="87" t="s">
        <v>65</v>
      </c>
      <c r="F172" s="87" t="s">
        <v>310</v>
      </c>
      <c r="G172" s="144">
        <v>43514.93303240741</v>
      </c>
      <c r="H172" s="87" t="s">
        <v>327</v>
      </c>
      <c r="I172" s="87"/>
      <c r="J172" s="87"/>
      <c r="K172" s="87"/>
      <c r="L172" s="87"/>
      <c r="M172" s="87" t="s">
        <v>565</v>
      </c>
      <c r="N172" s="144">
        <v>43514.93303240741</v>
      </c>
      <c r="O172" s="87" t="s">
        <v>601</v>
      </c>
      <c r="P172" s="87"/>
      <c r="Q172" s="87"/>
      <c r="R172" s="87" t="s">
        <v>735</v>
      </c>
      <c r="S172" s="87" t="s">
        <v>733</v>
      </c>
      <c r="T172" s="87" t="b">
        <v>0</v>
      </c>
      <c r="U172" s="87">
        <v>1</v>
      </c>
      <c r="V172" s="87" t="s">
        <v>886</v>
      </c>
      <c r="W172" s="87" t="b">
        <v>0</v>
      </c>
      <c r="X172" s="87" t="s">
        <v>914</v>
      </c>
      <c r="Y172" s="87"/>
      <c r="Z172" s="87"/>
      <c r="AA172" s="87" t="b">
        <v>0</v>
      </c>
      <c r="AB172" s="87">
        <v>0</v>
      </c>
      <c r="AC172" s="87"/>
      <c r="AD172" s="87" t="s">
        <v>928</v>
      </c>
      <c r="AE172" s="87" t="b">
        <v>0</v>
      </c>
      <c r="AF172" s="87" t="s">
        <v>733</v>
      </c>
      <c r="AG172" s="87" t="s">
        <v>196</v>
      </c>
      <c r="AH172" s="87">
        <v>0</v>
      </c>
      <c r="AI172" s="87">
        <v>0</v>
      </c>
      <c r="AJ172" s="87"/>
      <c r="AK172" s="87"/>
      <c r="AL172" s="87"/>
      <c r="AM172" s="87"/>
      <c r="AN172" s="87"/>
      <c r="AO172" s="87"/>
      <c r="AP172" s="87"/>
      <c r="AQ172" s="87"/>
      <c r="AR172" s="87">
        <v>1</v>
      </c>
      <c r="AS172" s="87">
        <v>6</v>
      </c>
      <c r="AT172" s="87">
        <v>6</v>
      </c>
      <c r="AU172" s="87"/>
      <c r="AV172" s="87"/>
      <c r="AW172" s="87"/>
      <c r="AX172" s="87"/>
      <c r="AY172" s="87"/>
      <c r="AZ172" s="87"/>
      <c r="BA172" s="87"/>
      <c r="BB172" s="87"/>
      <c r="BC172" s="87"/>
      <c r="BD172" s="87" t="s">
        <v>244</v>
      </c>
      <c r="BE172" s="87"/>
      <c r="BF172" s="87">
        <v>2</v>
      </c>
      <c r="BG172" s="87">
        <v>4</v>
      </c>
      <c r="BH172" s="87">
        <v>109</v>
      </c>
      <c r="BI172" s="87">
        <v>0.007752</v>
      </c>
      <c r="BJ172" s="87">
        <v>0.024146</v>
      </c>
      <c r="BK172" s="87">
        <v>1.379829</v>
      </c>
      <c r="BL172" s="87">
        <v>0.25</v>
      </c>
      <c r="BM172" s="87">
        <v>0.5</v>
      </c>
      <c r="BN172" s="87" t="s">
        <v>1025</v>
      </c>
      <c r="BO172" s="87">
        <v>1765</v>
      </c>
      <c r="BP172" s="87">
        <v>4828</v>
      </c>
      <c r="BQ172" s="87">
        <v>17374</v>
      </c>
      <c r="BR172" s="87">
        <v>2091</v>
      </c>
      <c r="BS172" s="87"/>
      <c r="BT172" s="87" t="s">
        <v>1098</v>
      </c>
      <c r="BU172" s="87" t="s">
        <v>1162</v>
      </c>
      <c r="BV172" s="87" t="s">
        <v>1222</v>
      </c>
      <c r="BW172" s="87"/>
      <c r="BX172" s="144">
        <v>39993.76137731481</v>
      </c>
      <c r="BY172" s="87" t="s">
        <v>1276</v>
      </c>
      <c r="BZ172" s="87" t="b">
        <v>1</v>
      </c>
      <c r="CA172" s="87" t="b">
        <v>0</v>
      </c>
      <c r="CB172" s="87" t="b">
        <v>1</v>
      </c>
      <c r="CC172" s="87" t="s">
        <v>914</v>
      </c>
      <c r="CD172" s="87">
        <v>194</v>
      </c>
      <c r="CE172" s="87" t="s">
        <v>1312</v>
      </c>
      <c r="CF172" s="87" t="b">
        <v>0</v>
      </c>
      <c r="CG172" s="87" t="s">
        <v>66</v>
      </c>
      <c r="CH172" s="87">
        <v>6</v>
      </c>
      <c r="CI172" s="87"/>
      <c r="CJ172" s="87"/>
      <c r="CK172" s="87"/>
      <c r="CL172" s="87"/>
      <c r="CM172" s="87"/>
      <c r="CN172" s="87"/>
      <c r="CO172" s="87"/>
      <c r="CP172" s="87"/>
      <c r="CQ172" s="87"/>
      <c r="CR172" s="87"/>
      <c r="CS172" s="87"/>
      <c r="CT172" s="87"/>
      <c r="CU172" s="87"/>
      <c r="CV172" s="87" t="s">
        <v>296</v>
      </c>
      <c r="CW172" s="87"/>
      <c r="CX172" s="87">
        <v>2</v>
      </c>
      <c r="CY172" s="87">
        <v>0</v>
      </c>
      <c r="CZ172" s="87">
        <v>0</v>
      </c>
      <c r="DA172" s="87">
        <v>0.005435</v>
      </c>
      <c r="DB172" s="87">
        <v>0.006973</v>
      </c>
      <c r="DC172" s="87">
        <v>0.736426</v>
      </c>
      <c r="DD172" s="87">
        <v>1</v>
      </c>
      <c r="DE172" s="87">
        <v>0</v>
      </c>
      <c r="DF172" s="87" t="s">
        <v>1024</v>
      </c>
      <c r="DG172" s="87">
        <v>2403</v>
      </c>
      <c r="DH172" s="87">
        <v>9472</v>
      </c>
      <c r="DI172" s="87">
        <v>102074</v>
      </c>
      <c r="DJ172" s="87">
        <v>2009</v>
      </c>
      <c r="DK172" s="87"/>
      <c r="DL172" s="87" t="s">
        <v>1097</v>
      </c>
      <c r="DM172" s="87" t="s">
        <v>1161</v>
      </c>
      <c r="DN172" s="87" t="s">
        <v>1221</v>
      </c>
      <c r="DO172" s="87"/>
      <c r="DP172" s="144">
        <v>39786.26063657407</v>
      </c>
      <c r="DQ172" s="87" t="s">
        <v>1275</v>
      </c>
      <c r="DR172" s="87" t="b">
        <v>0</v>
      </c>
      <c r="DS172" s="87" t="b">
        <v>0</v>
      </c>
      <c r="DT172" s="87" t="b">
        <v>0</v>
      </c>
      <c r="DU172" s="87" t="s">
        <v>914</v>
      </c>
      <c r="DV172" s="87">
        <v>382</v>
      </c>
      <c r="DW172" s="87" t="s">
        <v>1316</v>
      </c>
      <c r="DX172" s="87" t="b">
        <v>0</v>
      </c>
      <c r="DY172" s="87" t="s">
        <v>65</v>
      </c>
      <c r="DZ172" s="87">
        <v>6</v>
      </c>
      <c r="EA172" s="87"/>
      <c r="EB172" s="87"/>
      <c r="EC172" s="87"/>
      <c r="ED172" s="87"/>
      <c r="EE172" s="87"/>
      <c r="EF172" s="87"/>
      <c r="EG172" s="87"/>
      <c r="EH172" s="87"/>
      <c r="EI172" s="87"/>
      <c r="EJ172" s="87"/>
      <c r="EK172" s="87"/>
      <c r="EL172" s="87"/>
      <c r="EM172" s="87"/>
      <c r="EN172" s="87">
        <v>70</v>
      </c>
      <c r="EO172" s="87">
        <v>70</v>
      </c>
      <c r="EP172" s="87">
        <v>4</v>
      </c>
      <c r="EQ172" s="87">
        <v>3</v>
      </c>
      <c r="ER172" s="87">
        <v>25.5</v>
      </c>
      <c r="ES172" s="87">
        <v>26</v>
      </c>
    </row>
    <row r="173" spans="1:149" ht="15">
      <c r="A173" s="87" t="s">
        <v>734</v>
      </c>
      <c r="B173" s="87" t="s">
        <v>733</v>
      </c>
      <c r="C173" s="87" t="s">
        <v>243</v>
      </c>
      <c r="D173" s="87" t="s">
        <v>296</v>
      </c>
      <c r="E173" s="87" t="s">
        <v>65</v>
      </c>
      <c r="F173" s="87" t="s">
        <v>310</v>
      </c>
      <c r="G173" s="144">
        <v>43514.932592592595</v>
      </c>
      <c r="H173" s="87" t="s">
        <v>326</v>
      </c>
      <c r="I173" s="87"/>
      <c r="J173" s="87"/>
      <c r="K173" s="87"/>
      <c r="L173" s="87"/>
      <c r="M173" s="87" t="s">
        <v>564</v>
      </c>
      <c r="N173" s="144">
        <v>43514.932592592595</v>
      </c>
      <c r="O173" s="87" t="s">
        <v>600</v>
      </c>
      <c r="P173" s="87"/>
      <c r="Q173" s="87"/>
      <c r="R173" s="87" t="s">
        <v>734</v>
      </c>
      <c r="S173" s="87" t="s">
        <v>733</v>
      </c>
      <c r="T173" s="87" t="b">
        <v>0</v>
      </c>
      <c r="U173" s="87">
        <v>1</v>
      </c>
      <c r="V173" s="87" t="s">
        <v>886</v>
      </c>
      <c r="W173" s="87" t="b">
        <v>0</v>
      </c>
      <c r="X173" s="87" t="s">
        <v>914</v>
      </c>
      <c r="Y173" s="87"/>
      <c r="Z173" s="87"/>
      <c r="AA173" s="87" t="b">
        <v>0</v>
      </c>
      <c r="AB173" s="87">
        <v>0</v>
      </c>
      <c r="AC173" s="87"/>
      <c r="AD173" s="87" t="s">
        <v>929</v>
      </c>
      <c r="AE173" s="87" t="b">
        <v>0</v>
      </c>
      <c r="AF173" s="87" t="s">
        <v>733</v>
      </c>
      <c r="AG173" s="87" t="s">
        <v>196</v>
      </c>
      <c r="AH173" s="87">
        <v>0</v>
      </c>
      <c r="AI173" s="87">
        <v>0</v>
      </c>
      <c r="AJ173" s="87"/>
      <c r="AK173" s="87"/>
      <c r="AL173" s="87"/>
      <c r="AM173" s="87"/>
      <c r="AN173" s="87"/>
      <c r="AO173" s="87"/>
      <c r="AP173" s="87"/>
      <c r="AQ173" s="87"/>
      <c r="AR173" s="87">
        <v>4</v>
      </c>
      <c r="AS173" s="87">
        <v>6</v>
      </c>
      <c r="AT173" s="87">
        <v>6</v>
      </c>
      <c r="AU173" s="87"/>
      <c r="AV173" s="87"/>
      <c r="AW173" s="87"/>
      <c r="AX173" s="87"/>
      <c r="AY173" s="87"/>
      <c r="AZ173" s="87"/>
      <c r="BA173" s="87"/>
      <c r="BB173" s="87"/>
      <c r="BC173" s="87"/>
      <c r="BD173" s="87" t="s">
        <v>243</v>
      </c>
      <c r="BE173" s="87"/>
      <c r="BF173" s="87">
        <v>1</v>
      </c>
      <c r="BG173" s="87">
        <v>4</v>
      </c>
      <c r="BH173" s="87">
        <v>109</v>
      </c>
      <c r="BI173" s="87">
        <v>0.007752</v>
      </c>
      <c r="BJ173" s="87">
        <v>0.024146</v>
      </c>
      <c r="BK173" s="87">
        <v>1.379829</v>
      </c>
      <c r="BL173" s="87">
        <v>0.333333333333333</v>
      </c>
      <c r="BM173" s="87">
        <v>0.25</v>
      </c>
      <c r="BN173" s="87" t="s">
        <v>1023</v>
      </c>
      <c r="BO173" s="87">
        <v>1719</v>
      </c>
      <c r="BP173" s="87">
        <v>2931</v>
      </c>
      <c r="BQ173" s="87">
        <v>14610</v>
      </c>
      <c r="BR173" s="87">
        <v>4964</v>
      </c>
      <c r="BS173" s="87"/>
      <c r="BT173" s="87" t="s">
        <v>1096</v>
      </c>
      <c r="BU173" s="87" t="s">
        <v>1160</v>
      </c>
      <c r="BV173" s="87" t="s">
        <v>1220</v>
      </c>
      <c r="BW173" s="87"/>
      <c r="BX173" s="144">
        <v>41022.01944444444</v>
      </c>
      <c r="BY173" s="87"/>
      <c r="BZ173" s="87" t="b">
        <v>1</v>
      </c>
      <c r="CA173" s="87" t="b">
        <v>0</v>
      </c>
      <c r="CB173" s="87" t="b">
        <v>0</v>
      </c>
      <c r="CC173" s="87" t="s">
        <v>914</v>
      </c>
      <c r="CD173" s="87">
        <v>85</v>
      </c>
      <c r="CE173" s="87" t="s">
        <v>1312</v>
      </c>
      <c r="CF173" s="87" t="b">
        <v>0</v>
      </c>
      <c r="CG173" s="87" t="s">
        <v>65</v>
      </c>
      <c r="CH173" s="87">
        <v>6</v>
      </c>
      <c r="CI173" s="87"/>
      <c r="CJ173" s="87"/>
      <c r="CK173" s="87"/>
      <c r="CL173" s="87"/>
      <c r="CM173" s="87"/>
      <c r="CN173" s="87"/>
      <c r="CO173" s="87"/>
      <c r="CP173" s="87"/>
      <c r="CQ173" s="87"/>
      <c r="CR173" s="87"/>
      <c r="CS173" s="87"/>
      <c r="CT173" s="87"/>
      <c r="CU173" s="87"/>
      <c r="CV173" s="87" t="s">
        <v>296</v>
      </c>
      <c r="CW173" s="87"/>
      <c r="CX173" s="87">
        <v>2</v>
      </c>
      <c r="CY173" s="87">
        <v>0</v>
      </c>
      <c r="CZ173" s="87">
        <v>0</v>
      </c>
      <c r="DA173" s="87">
        <v>0.005435</v>
      </c>
      <c r="DB173" s="87">
        <v>0.006973</v>
      </c>
      <c r="DC173" s="87">
        <v>0.736426</v>
      </c>
      <c r="DD173" s="87">
        <v>1</v>
      </c>
      <c r="DE173" s="87">
        <v>0</v>
      </c>
      <c r="DF173" s="87" t="s">
        <v>1024</v>
      </c>
      <c r="DG173" s="87">
        <v>2403</v>
      </c>
      <c r="DH173" s="87">
        <v>9472</v>
      </c>
      <c r="DI173" s="87">
        <v>102074</v>
      </c>
      <c r="DJ173" s="87">
        <v>2009</v>
      </c>
      <c r="DK173" s="87"/>
      <c r="DL173" s="87" t="s">
        <v>1097</v>
      </c>
      <c r="DM173" s="87" t="s">
        <v>1161</v>
      </c>
      <c r="DN173" s="87" t="s">
        <v>1221</v>
      </c>
      <c r="DO173" s="87"/>
      <c r="DP173" s="144">
        <v>39786.26063657407</v>
      </c>
      <c r="DQ173" s="87" t="s">
        <v>1275</v>
      </c>
      <c r="DR173" s="87" t="b">
        <v>0</v>
      </c>
      <c r="DS173" s="87" t="b">
        <v>0</v>
      </c>
      <c r="DT173" s="87" t="b">
        <v>0</v>
      </c>
      <c r="DU173" s="87" t="s">
        <v>914</v>
      </c>
      <c r="DV173" s="87">
        <v>382</v>
      </c>
      <c r="DW173" s="87" t="s">
        <v>1316</v>
      </c>
      <c r="DX173" s="87" t="b">
        <v>0</v>
      </c>
      <c r="DY173" s="87" t="s">
        <v>65</v>
      </c>
      <c r="DZ173" s="87">
        <v>6</v>
      </c>
      <c r="EA173" s="87"/>
      <c r="EB173" s="87"/>
      <c r="EC173" s="87"/>
      <c r="ED173" s="87"/>
      <c r="EE173" s="87"/>
      <c r="EF173" s="87"/>
      <c r="EG173" s="87"/>
      <c r="EH173" s="87"/>
      <c r="EI173" s="87"/>
      <c r="EJ173" s="87"/>
      <c r="EK173" s="87"/>
      <c r="EL173" s="87"/>
      <c r="EM173" s="87"/>
      <c r="EN173" s="87">
        <v>70</v>
      </c>
      <c r="EO173" s="87">
        <v>70</v>
      </c>
      <c r="EP173" s="87">
        <v>4</v>
      </c>
      <c r="EQ173" s="87">
        <v>3</v>
      </c>
      <c r="ER173" s="87">
        <v>26.5</v>
      </c>
      <c r="ES173" s="87">
        <v>26</v>
      </c>
    </row>
    <row r="174" spans="1:149" ht="15">
      <c r="A174" s="87" t="s">
        <v>733</v>
      </c>
      <c r="B174" s="87" t="s">
        <v>859</v>
      </c>
      <c r="C174" s="87" t="s">
        <v>243</v>
      </c>
      <c r="D174" s="87" t="s">
        <v>296</v>
      </c>
      <c r="E174" s="87" t="s">
        <v>65</v>
      </c>
      <c r="F174" s="87" t="s">
        <v>310</v>
      </c>
      <c r="G174" s="144">
        <v>43514.93221064815</v>
      </c>
      <c r="H174" s="87" t="s">
        <v>325</v>
      </c>
      <c r="I174" s="87"/>
      <c r="J174" s="87"/>
      <c r="K174" s="87"/>
      <c r="L174" s="87"/>
      <c r="M174" s="87" t="s">
        <v>564</v>
      </c>
      <c r="N174" s="144">
        <v>43514.93221064815</v>
      </c>
      <c r="O174" s="87" t="s">
        <v>599</v>
      </c>
      <c r="P174" s="87"/>
      <c r="Q174" s="87"/>
      <c r="R174" s="87" t="s">
        <v>733</v>
      </c>
      <c r="S174" s="87" t="s">
        <v>859</v>
      </c>
      <c r="T174" s="87" t="b">
        <v>0</v>
      </c>
      <c r="U174" s="87">
        <v>1</v>
      </c>
      <c r="V174" s="87" t="s">
        <v>885</v>
      </c>
      <c r="W174" s="87" t="b">
        <v>0</v>
      </c>
      <c r="X174" s="87" t="s">
        <v>914</v>
      </c>
      <c r="Y174" s="87"/>
      <c r="Z174" s="87"/>
      <c r="AA174" s="87" t="b">
        <v>0</v>
      </c>
      <c r="AB174" s="87">
        <v>0</v>
      </c>
      <c r="AC174" s="87"/>
      <c r="AD174" s="87" t="s">
        <v>929</v>
      </c>
      <c r="AE174" s="87" t="b">
        <v>0</v>
      </c>
      <c r="AF174" s="87" t="s">
        <v>859</v>
      </c>
      <c r="AG174" s="87" t="s">
        <v>196</v>
      </c>
      <c r="AH174" s="87">
        <v>0</v>
      </c>
      <c r="AI174" s="87">
        <v>0</v>
      </c>
      <c r="AJ174" s="87"/>
      <c r="AK174" s="87"/>
      <c r="AL174" s="87"/>
      <c r="AM174" s="87"/>
      <c r="AN174" s="87"/>
      <c r="AO174" s="87"/>
      <c r="AP174" s="87"/>
      <c r="AQ174" s="87"/>
      <c r="AR174" s="87">
        <v>4</v>
      </c>
      <c r="AS174" s="87">
        <v>6</v>
      </c>
      <c r="AT174" s="87">
        <v>6</v>
      </c>
      <c r="AU174" s="87"/>
      <c r="AV174" s="87"/>
      <c r="AW174" s="87"/>
      <c r="AX174" s="87"/>
      <c r="AY174" s="87"/>
      <c r="AZ174" s="87"/>
      <c r="BA174" s="87"/>
      <c r="BB174" s="87"/>
      <c r="BC174" s="87"/>
      <c r="BD174" s="87" t="s">
        <v>243</v>
      </c>
      <c r="BE174" s="87"/>
      <c r="BF174" s="87">
        <v>1</v>
      </c>
      <c r="BG174" s="87">
        <v>4</v>
      </c>
      <c r="BH174" s="87">
        <v>109</v>
      </c>
      <c r="BI174" s="87">
        <v>0.007752</v>
      </c>
      <c r="BJ174" s="87">
        <v>0.024146</v>
      </c>
      <c r="BK174" s="87">
        <v>1.379829</v>
      </c>
      <c r="BL174" s="87">
        <v>0.333333333333333</v>
      </c>
      <c r="BM174" s="87">
        <v>0.25</v>
      </c>
      <c r="BN174" s="87" t="s">
        <v>1023</v>
      </c>
      <c r="BO174" s="87">
        <v>1719</v>
      </c>
      <c r="BP174" s="87">
        <v>2931</v>
      </c>
      <c r="BQ174" s="87">
        <v>14610</v>
      </c>
      <c r="BR174" s="87">
        <v>4964</v>
      </c>
      <c r="BS174" s="87"/>
      <c r="BT174" s="87" t="s">
        <v>1096</v>
      </c>
      <c r="BU174" s="87" t="s">
        <v>1160</v>
      </c>
      <c r="BV174" s="87" t="s">
        <v>1220</v>
      </c>
      <c r="BW174" s="87"/>
      <c r="BX174" s="144">
        <v>41022.01944444444</v>
      </c>
      <c r="BY174" s="87"/>
      <c r="BZ174" s="87" t="b">
        <v>1</v>
      </c>
      <c r="CA174" s="87" t="b">
        <v>0</v>
      </c>
      <c r="CB174" s="87" t="b">
        <v>0</v>
      </c>
      <c r="CC174" s="87" t="s">
        <v>914</v>
      </c>
      <c r="CD174" s="87">
        <v>85</v>
      </c>
      <c r="CE174" s="87" t="s">
        <v>1312</v>
      </c>
      <c r="CF174" s="87" t="b">
        <v>0</v>
      </c>
      <c r="CG174" s="87" t="s">
        <v>65</v>
      </c>
      <c r="CH174" s="87">
        <v>6</v>
      </c>
      <c r="CI174" s="87"/>
      <c r="CJ174" s="87"/>
      <c r="CK174" s="87"/>
      <c r="CL174" s="87"/>
      <c r="CM174" s="87"/>
      <c r="CN174" s="87"/>
      <c r="CO174" s="87"/>
      <c r="CP174" s="87"/>
      <c r="CQ174" s="87"/>
      <c r="CR174" s="87"/>
      <c r="CS174" s="87"/>
      <c r="CT174" s="87"/>
      <c r="CU174" s="87"/>
      <c r="CV174" s="87" t="s">
        <v>296</v>
      </c>
      <c r="CW174" s="87"/>
      <c r="CX174" s="87">
        <v>2</v>
      </c>
      <c r="CY174" s="87">
        <v>0</v>
      </c>
      <c r="CZ174" s="87">
        <v>0</v>
      </c>
      <c r="DA174" s="87">
        <v>0.005435</v>
      </c>
      <c r="DB174" s="87">
        <v>0.006973</v>
      </c>
      <c r="DC174" s="87">
        <v>0.736426</v>
      </c>
      <c r="DD174" s="87">
        <v>1</v>
      </c>
      <c r="DE174" s="87">
        <v>0</v>
      </c>
      <c r="DF174" s="87" t="s">
        <v>1024</v>
      </c>
      <c r="DG174" s="87">
        <v>2403</v>
      </c>
      <c r="DH174" s="87">
        <v>9472</v>
      </c>
      <c r="DI174" s="87">
        <v>102074</v>
      </c>
      <c r="DJ174" s="87">
        <v>2009</v>
      </c>
      <c r="DK174" s="87"/>
      <c r="DL174" s="87" t="s">
        <v>1097</v>
      </c>
      <c r="DM174" s="87" t="s">
        <v>1161</v>
      </c>
      <c r="DN174" s="87" t="s">
        <v>1221</v>
      </c>
      <c r="DO174" s="87"/>
      <c r="DP174" s="144">
        <v>39786.26063657407</v>
      </c>
      <c r="DQ174" s="87" t="s">
        <v>1275</v>
      </c>
      <c r="DR174" s="87" t="b">
        <v>0</v>
      </c>
      <c r="DS174" s="87" t="b">
        <v>0</v>
      </c>
      <c r="DT174" s="87" t="b">
        <v>0</v>
      </c>
      <c r="DU174" s="87" t="s">
        <v>914</v>
      </c>
      <c r="DV174" s="87">
        <v>382</v>
      </c>
      <c r="DW174" s="87" t="s">
        <v>1316</v>
      </c>
      <c r="DX174" s="87" t="b">
        <v>0</v>
      </c>
      <c r="DY174" s="87" t="s">
        <v>65</v>
      </c>
      <c r="DZ174" s="87">
        <v>6</v>
      </c>
      <c r="EA174" s="87"/>
      <c r="EB174" s="87"/>
      <c r="EC174" s="87"/>
      <c r="ED174" s="87"/>
      <c r="EE174" s="87"/>
      <c r="EF174" s="87"/>
      <c r="EG174" s="87"/>
      <c r="EH174" s="87"/>
      <c r="EI174" s="87"/>
      <c r="EJ174" s="87"/>
      <c r="EK174" s="87"/>
      <c r="EL174" s="87"/>
      <c r="EM174" s="87"/>
      <c r="EN174" s="87">
        <v>70</v>
      </c>
      <c r="EO174" s="87">
        <v>70</v>
      </c>
      <c r="EP174" s="87">
        <v>3</v>
      </c>
      <c r="EQ174" s="87">
        <v>2</v>
      </c>
      <c r="ER174" s="87">
        <v>26</v>
      </c>
      <c r="ES174" s="87">
        <v>26</v>
      </c>
    </row>
    <row r="175" spans="1:149" ht="15">
      <c r="A175" s="87" t="s">
        <v>734</v>
      </c>
      <c r="B175" s="87" t="s">
        <v>733</v>
      </c>
      <c r="C175" s="87" t="s">
        <v>243</v>
      </c>
      <c r="D175" s="87" t="s">
        <v>250</v>
      </c>
      <c r="E175" s="87" t="s">
        <v>65</v>
      </c>
      <c r="F175" s="87" t="s">
        <v>310</v>
      </c>
      <c r="G175" s="144">
        <v>43514.932592592595</v>
      </c>
      <c r="H175" s="87" t="s">
        <v>326</v>
      </c>
      <c r="I175" s="87"/>
      <c r="J175" s="87"/>
      <c r="K175" s="87"/>
      <c r="L175" s="87"/>
      <c r="M175" s="87" t="s">
        <v>564</v>
      </c>
      <c r="N175" s="144">
        <v>43514.932592592595</v>
      </c>
      <c r="O175" s="87" t="s">
        <v>600</v>
      </c>
      <c r="P175" s="87"/>
      <c r="Q175" s="87"/>
      <c r="R175" s="87" t="s">
        <v>734</v>
      </c>
      <c r="S175" s="87" t="s">
        <v>733</v>
      </c>
      <c r="T175" s="87" t="b">
        <v>0</v>
      </c>
      <c r="U175" s="87">
        <v>1</v>
      </c>
      <c r="V175" s="87" t="s">
        <v>886</v>
      </c>
      <c r="W175" s="87" t="b">
        <v>0</v>
      </c>
      <c r="X175" s="87" t="s">
        <v>914</v>
      </c>
      <c r="Y175" s="87"/>
      <c r="Z175" s="87"/>
      <c r="AA175" s="87" t="b">
        <v>0</v>
      </c>
      <c r="AB175" s="87">
        <v>0</v>
      </c>
      <c r="AC175" s="87"/>
      <c r="AD175" s="87" t="s">
        <v>929</v>
      </c>
      <c r="AE175" s="87" t="b">
        <v>0</v>
      </c>
      <c r="AF175" s="87" t="s">
        <v>733</v>
      </c>
      <c r="AG175" s="87" t="s">
        <v>196</v>
      </c>
      <c r="AH175" s="87">
        <v>0</v>
      </c>
      <c r="AI175" s="87">
        <v>0</v>
      </c>
      <c r="AJ175" s="87"/>
      <c r="AK175" s="87"/>
      <c r="AL175" s="87"/>
      <c r="AM175" s="87"/>
      <c r="AN175" s="87"/>
      <c r="AO175" s="87"/>
      <c r="AP175" s="87"/>
      <c r="AQ175" s="87"/>
      <c r="AR175" s="87">
        <v>4</v>
      </c>
      <c r="AS175" s="87">
        <v>6</v>
      </c>
      <c r="AT175" s="87">
        <v>1</v>
      </c>
      <c r="AU175" s="87"/>
      <c r="AV175" s="87"/>
      <c r="AW175" s="87"/>
      <c r="AX175" s="87"/>
      <c r="AY175" s="87"/>
      <c r="AZ175" s="87"/>
      <c r="BA175" s="87"/>
      <c r="BB175" s="87"/>
      <c r="BC175" s="87"/>
      <c r="BD175" s="87" t="s">
        <v>243</v>
      </c>
      <c r="BE175" s="87"/>
      <c r="BF175" s="87">
        <v>1</v>
      </c>
      <c r="BG175" s="87">
        <v>4</v>
      </c>
      <c r="BH175" s="87">
        <v>109</v>
      </c>
      <c r="BI175" s="87">
        <v>0.007752</v>
      </c>
      <c r="BJ175" s="87">
        <v>0.024146</v>
      </c>
      <c r="BK175" s="87">
        <v>1.379829</v>
      </c>
      <c r="BL175" s="87">
        <v>0.333333333333333</v>
      </c>
      <c r="BM175" s="87">
        <v>0.25</v>
      </c>
      <c r="BN175" s="87" t="s">
        <v>1023</v>
      </c>
      <c r="BO175" s="87">
        <v>1719</v>
      </c>
      <c r="BP175" s="87">
        <v>2931</v>
      </c>
      <c r="BQ175" s="87">
        <v>14610</v>
      </c>
      <c r="BR175" s="87">
        <v>4964</v>
      </c>
      <c r="BS175" s="87"/>
      <c r="BT175" s="87" t="s">
        <v>1096</v>
      </c>
      <c r="BU175" s="87" t="s">
        <v>1160</v>
      </c>
      <c r="BV175" s="87" t="s">
        <v>1220</v>
      </c>
      <c r="BW175" s="87"/>
      <c r="BX175" s="144">
        <v>41022.01944444444</v>
      </c>
      <c r="BY175" s="87"/>
      <c r="BZ175" s="87" t="b">
        <v>1</v>
      </c>
      <c r="CA175" s="87" t="b">
        <v>0</v>
      </c>
      <c r="CB175" s="87" t="b">
        <v>0</v>
      </c>
      <c r="CC175" s="87" t="s">
        <v>914</v>
      </c>
      <c r="CD175" s="87">
        <v>85</v>
      </c>
      <c r="CE175" s="87" t="s">
        <v>1312</v>
      </c>
      <c r="CF175" s="87" t="b">
        <v>0</v>
      </c>
      <c r="CG175" s="87" t="s">
        <v>65</v>
      </c>
      <c r="CH175" s="87">
        <v>6</v>
      </c>
      <c r="CI175" s="87"/>
      <c r="CJ175" s="87"/>
      <c r="CK175" s="87"/>
      <c r="CL175" s="87"/>
      <c r="CM175" s="87"/>
      <c r="CN175" s="87"/>
      <c r="CO175" s="87"/>
      <c r="CP175" s="87"/>
      <c r="CQ175" s="87"/>
      <c r="CR175" s="87"/>
      <c r="CS175" s="87"/>
      <c r="CT175" s="87"/>
      <c r="CU175" s="87"/>
      <c r="CV175" s="87" t="s">
        <v>250</v>
      </c>
      <c r="CW175" s="87"/>
      <c r="CX175" s="87">
        <v>19</v>
      </c>
      <c r="CY175" s="87">
        <v>32</v>
      </c>
      <c r="CZ175" s="87">
        <v>2826</v>
      </c>
      <c r="DA175" s="87">
        <v>0.012821</v>
      </c>
      <c r="DB175" s="87">
        <v>0.129145</v>
      </c>
      <c r="DC175" s="87">
        <v>13.522608</v>
      </c>
      <c r="DD175" s="87">
        <v>0.00634920634920635</v>
      </c>
      <c r="DE175" s="87">
        <v>0.361111111111111</v>
      </c>
      <c r="DF175" s="87" t="s">
        <v>1006</v>
      </c>
      <c r="DG175" s="87">
        <v>7670</v>
      </c>
      <c r="DH175" s="87">
        <v>11984</v>
      </c>
      <c r="DI175" s="87">
        <v>18497</v>
      </c>
      <c r="DJ175" s="87">
        <v>3074</v>
      </c>
      <c r="DK175" s="87"/>
      <c r="DL175" s="87" t="s">
        <v>1082</v>
      </c>
      <c r="DM175" s="87" t="s">
        <v>942</v>
      </c>
      <c r="DN175" s="87" t="s">
        <v>1207</v>
      </c>
      <c r="DO175" s="87"/>
      <c r="DP175" s="144">
        <v>40499.605729166666</v>
      </c>
      <c r="DQ175" s="87"/>
      <c r="DR175" s="87" t="b">
        <v>0</v>
      </c>
      <c r="DS175" s="87" t="b">
        <v>0</v>
      </c>
      <c r="DT175" s="87" t="b">
        <v>1</v>
      </c>
      <c r="DU175" s="87" t="s">
        <v>914</v>
      </c>
      <c r="DV175" s="87">
        <v>248</v>
      </c>
      <c r="DW175" s="87" t="s">
        <v>1312</v>
      </c>
      <c r="DX175" s="87" t="b">
        <v>0</v>
      </c>
      <c r="DY175" s="87" t="s">
        <v>66</v>
      </c>
      <c r="DZ175" s="87">
        <v>1</v>
      </c>
      <c r="EA175" s="87"/>
      <c r="EB175" s="87"/>
      <c r="EC175" s="87"/>
      <c r="ED175" s="87"/>
      <c r="EE175" s="87"/>
      <c r="EF175" s="87"/>
      <c r="EG175" s="87"/>
      <c r="EH175" s="87"/>
      <c r="EI175" s="87"/>
      <c r="EJ175" s="87"/>
      <c r="EK175" s="87"/>
      <c r="EL175" s="87"/>
      <c r="EM175" s="87"/>
      <c r="EN175" s="87">
        <v>70</v>
      </c>
      <c r="EO175" s="87">
        <v>70</v>
      </c>
      <c r="EP175" s="87">
        <v>4</v>
      </c>
      <c r="EQ175" s="87">
        <v>3</v>
      </c>
      <c r="ER175" s="87">
        <v>26.5</v>
      </c>
      <c r="ES175" s="87">
        <v>26</v>
      </c>
    </row>
    <row r="176" spans="1:149" ht="15">
      <c r="A176" s="87" t="s">
        <v>733</v>
      </c>
      <c r="B176" s="87" t="s">
        <v>859</v>
      </c>
      <c r="C176" s="87" t="s">
        <v>243</v>
      </c>
      <c r="D176" s="87" t="s">
        <v>250</v>
      </c>
      <c r="E176" s="87" t="s">
        <v>65</v>
      </c>
      <c r="F176" s="87" t="s">
        <v>310</v>
      </c>
      <c r="G176" s="144">
        <v>43514.93221064815</v>
      </c>
      <c r="H176" s="87" t="s">
        <v>325</v>
      </c>
      <c r="I176" s="87"/>
      <c r="J176" s="87"/>
      <c r="K176" s="87"/>
      <c r="L176" s="87"/>
      <c r="M176" s="87" t="s">
        <v>564</v>
      </c>
      <c r="N176" s="144">
        <v>43514.93221064815</v>
      </c>
      <c r="O176" s="87" t="s">
        <v>599</v>
      </c>
      <c r="P176" s="87"/>
      <c r="Q176" s="87"/>
      <c r="R176" s="87" t="s">
        <v>733</v>
      </c>
      <c r="S176" s="87" t="s">
        <v>859</v>
      </c>
      <c r="T176" s="87" t="b">
        <v>0</v>
      </c>
      <c r="U176" s="87">
        <v>1</v>
      </c>
      <c r="V176" s="87" t="s">
        <v>885</v>
      </c>
      <c r="W176" s="87" t="b">
        <v>0</v>
      </c>
      <c r="X176" s="87" t="s">
        <v>914</v>
      </c>
      <c r="Y176" s="87"/>
      <c r="Z176" s="87"/>
      <c r="AA176" s="87" t="b">
        <v>0</v>
      </c>
      <c r="AB176" s="87">
        <v>0</v>
      </c>
      <c r="AC176" s="87"/>
      <c r="AD176" s="87" t="s">
        <v>929</v>
      </c>
      <c r="AE176" s="87" t="b">
        <v>0</v>
      </c>
      <c r="AF176" s="87" t="s">
        <v>859</v>
      </c>
      <c r="AG176" s="87" t="s">
        <v>196</v>
      </c>
      <c r="AH176" s="87">
        <v>0</v>
      </c>
      <c r="AI176" s="87">
        <v>0</v>
      </c>
      <c r="AJ176" s="87"/>
      <c r="AK176" s="87"/>
      <c r="AL176" s="87"/>
      <c r="AM176" s="87"/>
      <c r="AN176" s="87"/>
      <c r="AO176" s="87"/>
      <c r="AP176" s="87"/>
      <c r="AQ176" s="87"/>
      <c r="AR176" s="87">
        <v>4</v>
      </c>
      <c r="AS176" s="87">
        <v>6</v>
      </c>
      <c r="AT176" s="87">
        <v>1</v>
      </c>
      <c r="AU176" s="87"/>
      <c r="AV176" s="87"/>
      <c r="AW176" s="87"/>
      <c r="AX176" s="87"/>
      <c r="AY176" s="87"/>
      <c r="AZ176" s="87"/>
      <c r="BA176" s="87"/>
      <c r="BB176" s="87"/>
      <c r="BC176" s="87"/>
      <c r="BD176" s="87" t="s">
        <v>243</v>
      </c>
      <c r="BE176" s="87"/>
      <c r="BF176" s="87">
        <v>1</v>
      </c>
      <c r="BG176" s="87">
        <v>4</v>
      </c>
      <c r="BH176" s="87">
        <v>109</v>
      </c>
      <c r="BI176" s="87">
        <v>0.007752</v>
      </c>
      <c r="BJ176" s="87">
        <v>0.024146</v>
      </c>
      <c r="BK176" s="87">
        <v>1.379829</v>
      </c>
      <c r="BL176" s="87">
        <v>0.333333333333333</v>
      </c>
      <c r="BM176" s="87">
        <v>0.25</v>
      </c>
      <c r="BN176" s="87" t="s">
        <v>1023</v>
      </c>
      <c r="BO176" s="87">
        <v>1719</v>
      </c>
      <c r="BP176" s="87">
        <v>2931</v>
      </c>
      <c r="BQ176" s="87">
        <v>14610</v>
      </c>
      <c r="BR176" s="87">
        <v>4964</v>
      </c>
      <c r="BS176" s="87"/>
      <c r="BT176" s="87" t="s">
        <v>1096</v>
      </c>
      <c r="BU176" s="87" t="s">
        <v>1160</v>
      </c>
      <c r="BV176" s="87" t="s">
        <v>1220</v>
      </c>
      <c r="BW176" s="87"/>
      <c r="BX176" s="144">
        <v>41022.01944444444</v>
      </c>
      <c r="BY176" s="87"/>
      <c r="BZ176" s="87" t="b">
        <v>1</v>
      </c>
      <c r="CA176" s="87" t="b">
        <v>0</v>
      </c>
      <c r="CB176" s="87" t="b">
        <v>0</v>
      </c>
      <c r="CC176" s="87" t="s">
        <v>914</v>
      </c>
      <c r="CD176" s="87">
        <v>85</v>
      </c>
      <c r="CE176" s="87" t="s">
        <v>1312</v>
      </c>
      <c r="CF176" s="87" t="b">
        <v>0</v>
      </c>
      <c r="CG176" s="87" t="s">
        <v>65</v>
      </c>
      <c r="CH176" s="87">
        <v>6</v>
      </c>
      <c r="CI176" s="87"/>
      <c r="CJ176" s="87"/>
      <c r="CK176" s="87"/>
      <c r="CL176" s="87"/>
      <c r="CM176" s="87"/>
      <c r="CN176" s="87"/>
      <c r="CO176" s="87"/>
      <c r="CP176" s="87"/>
      <c r="CQ176" s="87"/>
      <c r="CR176" s="87"/>
      <c r="CS176" s="87"/>
      <c r="CT176" s="87"/>
      <c r="CU176" s="87"/>
      <c r="CV176" s="87" t="s">
        <v>250</v>
      </c>
      <c r="CW176" s="87"/>
      <c r="CX176" s="87">
        <v>19</v>
      </c>
      <c r="CY176" s="87">
        <v>32</v>
      </c>
      <c r="CZ176" s="87">
        <v>2826</v>
      </c>
      <c r="DA176" s="87">
        <v>0.012821</v>
      </c>
      <c r="DB176" s="87">
        <v>0.129145</v>
      </c>
      <c r="DC176" s="87">
        <v>13.522608</v>
      </c>
      <c r="DD176" s="87">
        <v>0.00634920634920635</v>
      </c>
      <c r="DE176" s="87">
        <v>0.361111111111111</v>
      </c>
      <c r="DF176" s="87" t="s">
        <v>1006</v>
      </c>
      <c r="DG176" s="87">
        <v>7670</v>
      </c>
      <c r="DH176" s="87">
        <v>11984</v>
      </c>
      <c r="DI176" s="87">
        <v>18497</v>
      </c>
      <c r="DJ176" s="87">
        <v>3074</v>
      </c>
      <c r="DK176" s="87"/>
      <c r="DL176" s="87" t="s">
        <v>1082</v>
      </c>
      <c r="DM176" s="87" t="s">
        <v>942</v>
      </c>
      <c r="DN176" s="87" t="s">
        <v>1207</v>
      </c>
      <c r="DO176" s="87"/>
      <c r="DP176" s="144">
        <v>40499.605729166666</v>
      </c>
      <c r="DQ176" s="87"/>
      <c r="DR176" s="87" t="b">
        <v>0</v>
      </c>
      <c r="DS176" s="87" t="b">
        <v>0</v>
      </c>
      <c r="DT176" s="87" t="b">
        <v>1</v>
      </c>
      <c r="DU176" s="87" t="s">
        <v>914</v>
      </c>
      <c r="DV176" s="87">
        <v>248</v>
      </c>
      <c r="DW176" s="87" t="s">
        <v>1312</v>
      </c>
      <c r="DX176" s="87" t="b">
        <v>0</v>
      </c>
      <c r="DY176" s="87" t="s">
        <v>66</v>
      </c>
      <c r="DZ176" s="87">
        <v>1</v>
      </c>
      <c r="EA176" s="87"/>
      <c r="EB176" s="87"/>
      <c r="EC176" s="87"/>
      <c r="ED176" s="87"/>
      <c r="EE176" s="87"/>
      <c r="EF176" s="87"/>
      <c r="EG176" s="87"/>
      <c r="EH176" s="87"/>
      <c r="EI176" s="87"/>
      <c r="EJ176" s="87"/>
      <c r="EK176" s="87"/>
      <c r="EL176" s="87"/>
      <c r="EM176" s="87"/>
      <c r="EN176" s="87">
        <v>70</v>
      </c>
      <c r="EO176" s="87">
        <v>70</v>
      </c>
      <c r="EP176" s="87">
        <v>3</v>
      </c>
      <c r="EQ176" s="87">
        <v>2</v>
      </c>
      <c r="ER176" s="87">
        <v>26</v>
      </c>
      <c r="ES176" s="87">
        <v>26</v>
      </c>
    </row>
    <row r="177" spans="1:149" ht="15">
      <c r="A177" s="87" t="s">
        <v>858</v>
      </c>
      <c r="B177" s="87" t="s">
        <v>858</v>
      </c>
      <c r="C177" s="87" t="s">
        <v>295</v>
      </c>
      <c r="D177" s="87" t="s">
        <v>295</v>
      </c>
      <c r="E177" s="87"/>
      <c r="F177" s="87" t="s">
        <v>196</v>
      </c>
      <c r="G177" s="144">
        <v>43514.75902777778</v>
      </c>
      <c r="H177" s="87" t="s">
        <v>1579</v>
      </c>
      <c r="I177" s="87"/>
      <c r="J177" s="87"/>
      <c r="K177" s="87"/>
      <c r="L177" s="87" t="s">
        <v>1610</v>
      </c>
      <c r="M177" s="87" t="s">
        <v>1610</v>
      </c>
      <c r="N177" s="144">
        <v>43514.75902777778</v>
      </c>
      <c r="O177" s="87" t="s">
        <v>1628</v>
      </c>
      <c r="P177" s="87"/>
      <c r="Q177" s="87"/>
      <c r="R177" s="87" t="s">
        <v>858</v>
      </c>
      <c r="S177" s="87"/>
      <c r="T177" s="87" t="b">
        <v>0</v>
      </c>
      <c r="U177" s="87">
        <v>1067</v>
      </c>
      <c r="V177" s="87"/>
      <c r="W177" s="87" t="b">
        <v>0</v>
      </c>
      <c r="X177" s="87" t="s">
        <v>920</v>
      </c>
      <c r="Y177" s="87"/>
      <c r="Z177" s="87"/>
      <c r="AA177" s="87" t="b">
        <v>0</v>
      </c>
      <c r="AB177" s="87">
        <v>133</v>
      </c>
      <c r="AC177" s="87"/>
      <c r="AD177" s="87" t="s">
        <v>934</v>
      </c>
      <c r="AE177" s="87" t="b">
        <v>0</v>
      </c>
      <c r="AF177" s="87" t="s">
        <v>858</v>
      </c>
      <c r="AG177" s="87" t="s">
        <v>1656</v>
      </c>
      <c r="AH177" s="87">
        <v>0</v>
      </c>
      <c r="AI177" s="87">
        <v>0</v>
      </c>
      <c r="AJ177" s="87"/>
      <c r="AK177" s="87"/>
      <c r="AL177" s="87"/>
      <c r="AM177" s="87"/>
      <c r="AN177" s="87"/>
      <c r="AO177" s="87"/>
      <c r="AP177" s="87"/>
      <c r="AQ177" s="87"/>
      <c r="AR177" s="87">
        <v>1</v>
      </c>
      <c r="AS177" s="87">
        <v>10</v>
      </c>
      <c r="AT177" s="87">
        <v>10</v>
      </c>
      <c r="AU177" s="87"/>
      <c r="AV177" s="87"/>
      <c r="AW177" s="87"/>
      <c r="AX177" s="87"/>
      <c r="AY177" s="87"/>
      <c r="AZ177" s="87"/>
      <c r="BA177" s="87"/>
      <c r="BB177" s="87"/>
      <c r="BC177" s="87"/>
      <c r="BD177" s="87" t="s">
        <v>295</v>
      </c>
      <c r="BE177" s="87"/>
      <c r="BF177" s="87">
        <v>1</v>
      </c>
      <c r="BG177" s="87">
        <v>0</v>
      </c>
      <c r="BH177" s="87">
        <v>0</v>
      </c>
      <c r="BI177" s="87">
        <v>1</v>
      </c>
      <c r="BJ177" s="87">
        <v>0</v>
      </c>
      <c r="BK177" s="87">
        <v>0.999993</v>
      </c>
      <c r="BL177" s="87">
        <v>0</v>
      </c>
      <c r="BM177" s="87">
        <v>0</v>
      </c>
      <c r="BN177" s="87" t="s">
        <v>1022</v>
      </c>
      <c r="BO177" s="87">
        <v>3170</v>
      </c>
      <c r="BP177" s="87">
        <v>2993324</v>
      </c>
      <c r="BQ177" s="87">
        <v>162468</v>
      </c>
      <c r="BR177" s="87">
        <v>2745</v>
      </c>
      <c r="BS177" s="87"/>
      <c r="BT177" s="87" t="s">
        <v>1095</v>
      </c>
      <c r="BU177" s="87" t="s">
        <v>1159</v>
      </c>
      <c r="BV177" s="87" t="s">
        <v>1219</v>
      </c>
      <c r="BW177" s="87"/>
      <c r="BX177" s="144">
        <v>39175.887719907405</v>
      </c>
      <c r="BY177" s="87" t="s">
        <v>1274</v>
      </c>
      <c r="BZ177" s="87" t="b">
        <v>0</v>
      </c>
      <c r="CA177" s="87" t="b">
        <v>0</v>
      </c>
      <c r="CB177" s="87" t="b">
        <v>1</v>
      </c>
      <c r="CC177" s="87" t="s">
        <v>914</v>
      </c>
      <c r="CD177" s="87">
        <v>6614</v>
      </c>
      <c r="CE177" s="87" t="s">
        <v>1312</v>
      </c>
      <c r="CF177" s="87" t="b">
        <v>1</v>
      </c>
      <c r="CG177" s="87" t="s">
        <v>66</v>
      </c>
      <c r="CH177" s="87">
        <v>10</v>
      </c>
      <c r="CI177" s="87"/>
      <c r="CJ177" s="87"/>
      <c r="CK177" s="87"/>
      <c r="CL177" s="87"/>
      <c r="CM177" s="87"/>
      <c r="CN177" s="87"/>
      <c r="CO177" s="87"/>
      <c r="CP177" s="87"/>
      <c r="CQ177" s="87"/>
      <c r="CR177" s="87"/>
      <c r="CS177" s="87"/>
      <c r="CT177" s="87"/>
      <c r="CU177" s="87"/>
      <c r="CV177" s="87" t="s">
        <v>295</v>
      </c>
      <c r="CW177" s="87"/>
      <c r="CX177" s="87">
        <v>1</v>
      </c>
      <c r="CY177" s="87">
        <v>0</v>
      </c>
      <c r="CZ177" s="87">
        <v>0</v>
      </c>
      <c r="DA177" s="87">
        <v>1</v>
      </c>
      <c r="DB177" s="87">
        <v>0</v>
      </c>
      <c r="DC177" s="87">
        <v>0.999993</v>
      </c>
      <c r="DD177" s="87">
        <v>0</v>
      </c>
      <c r="DE177" s="87">
        <v>0</v>
      </c>
      <c r="DF177" s="87" t="s">
        <v>1022</v>
      </c>
      <c r="DG177" s="87">
        <v>3170</v>
      </c>
      <c r="DH177" s="87">
        <v>2993324</v>
      </c>
      <c r="DI177" s="87">
        <v>162468</v>
      </c>
      <c r="DJ177" s="87">
        <v>2745</v>
      </c>
      <c r="DK177" s="87"/>
      <c r="DL177" s="87" t="s">
        <v>1095</v>
      </c>
      <c r="DM177" s="87" t="s">
        <v>1159</v>
      </c>
      <c r="DN177" s="87" t="s">
        <v>1219</v>
      </c>
      <c r="DO177" s="87"/>
      <c r="DP177" s="144">
        <v>39175.887719907405</v>
      </c>
      <c r="DQ177" s="87" t="s">
        <v>1274</v>
      </c>
      <c r="DR177" s="87" t="b">
        <v>0</v>
      </c>
      <c r="DS177" s="87" t="b">
        <v>0</v>
      </c>
      <c r="DT177" s="87" t="b">
        <v>1</v>
      </c>
      <c r="DU177" s="87" t="s">
        <v>914</v>
      </c>
      <c r="DV177" s="87">
        <v>6614</v>
      </c>
      <c r="DW177" s="87" t="s">
        <v>1312</v>
      </c>
      <c r="DX177" s="87" t="b">
        <v>1</v>
      </c>
      <c r="DY177" s="87" t="s">
        <v>66</v>
      </c>
      <c r="DZ177" s="87">
        <v>10</v>
      </c>
      <c r="EA177" s="87"/>
      <c r="EB177" s="87"/>
      <c r="EC177" s="87"/>
      <c r="ED177" s="87"/>
      <c r="EE177" s="87"/>
      <c r="EF177" s="87"/>
      <c r="EG177" s="87"/>
      <c r="EH177" s="87"/>
      <c r="EI177" s="87"/>
      <c r="EJ177" s="87"/>
      <c r="EK177" s="87"/>
      <c r="EL177" s="87"/>
      <c r="EM177" s="87"/>
      <c r="EN177" s="87">
        <v>71</v>
      </c>
      <c r="EO177" s="87">
        <v>71</v>
      </c>
      <c r="EP177" s="87">
        <v>1</v>
      </c>
      <c r="EQ177" s="87">
        <v>1</v>
      </c>
      <c r="ER177" s="87">
        <v>27</v>
      </c>
      <c r="ES177" s="87">
        <v>27</v>
      </c>
    </row>
    <row r="178" spans="1:149" ht="15">
      <c r="A178" s="87" t="s">
        <v>732</v>
      </c>
      <c r="B178" s="87" t="s">
        <v>858</v>
      </c>
      <c r="C178" s="87" t="s">
        <v>242</v>
      </c>
      <c r="D178" s="87" t="s">
        <v>295</v>
      </c>
      <c r="E178" s="87" t="s">
        <v>65</v>
      </c>
      <c r="F178" s="87" t="s">
        <v>311</v>
      </c>
      <c r="G178" s="144">
        <v>43514.78875</v>
      </c>
      <c r="H178" s="87" t="s">
        <v>324</v>
      </c>
      <c r="I178" s="87"/>
      <c r="J178" s="87"/>
      <c r="K178" s="87"/>
      <c r="L178" s="87"/>
      <c r="M178" s="87" t="s">
        <v>563</v>
      </c>
      <c r="N178" s="144">
        <v>43514.78875</v>
      </c>
      <c r="O178" s="87" t="s">
        <v>598</v>
      </c>
      <c r="P178" s="87"/>
      <c r="Q178" s="87"/>
      <c r="R178" s="87" t="s">
        <v>732</v>
      </c>
      <c r="S178" s="87" t="s">
        <v>858</v>
      </c>
      <c r="T178" s="87" t="b">
        <v>0</v>
      </c>
      <c r="U178" s="87">
        <v>4</v>
      </c>
      <c r="V178" s="87" t="s">
        <v>884</v>
      </c>
      <c r="W178" s="87" t="b">
        <v>0</v>
      </c>
      <c r="X178" s="87" t="s">
        <v>918</v>
      </c>
      <c r="Y178" s="87"/>
      <c r="Z178" s="87"/>
      <c r="AA178" s="87" t="b">
        <v>0</v>
      </c>
      <c r="AB178" s="87">
        <v>0</v>
      </c>
      <c r="AC178" s="87"/>
      <c r="AD178" s="87" t="s">
        <v>930</v>
      </c>
      <c r="AE178" s="87" t="b">
        <v>0</v>
      </c>
      <c r="AF178" s="87" t="s">
        <v>858</v>
      </c>
      <c r="AG178" s="87" t="s">
        <v>196</v>
      </c>
      <c r="AH178" s="87">
        <v>0</v>
      </c>
      <c r="AI178" s="87">
        <v>0</v>
      </c>
      <c r="AJ178" s="87"/>
      <c r="AK178" s="87"/>
      <c r="AL178" s="87"/>
      <c r="AM178" s="87"/>
      <c r="AN178" s="87"/>
      <c r="AO178" s="87"/>
      <c r="AP178" s="87"/>
      <c r="AQ178" s="87"/>
      <c r="AR178" s="87">
        <v>1</v>
      </c>
      <c r="AS178" s="87">
        <v>10</v>
      </c>
      <c r="AT178" s="87">
        <v>10</v>
      </c>
      <c r="AU178" s="87"/>
      <c r="AV178" s="87"/>
      <c r="AW178" s="87"/>
      <c r="AX178" s="87"/>
      <c r="AY178" s="87"/>
      <c r="AZ178" s="87"/>
      <c r="BA178" s="87"/>
      <c r="BB178" s="87"/>
      <c r="BC178" s="87"/>
      <c r="BD178" s="87" t="s">
        <v>242</v>
      </c>
      <c r="BE178" s="87"/>
      <c r="BF178" s="87">
        <v>0</v>
      </c>
      <c r="BG178" s="87">
        <v>1</v>
      </c>
      <c r="BH178" s="87">
        <v>0</v>
      </c>
      <c r="BI178" s="87">
        <v>1</v>
      </c>
      <c r="BJ178" s="87">
        <v>0</v>
      </c>
      <c r="BK178" s="87">
        <v>0.999993</v>
      </c>
      <c r="BL178" s="87">
        <v>0</v>
      </c>
      <c r="BM178" s="87">
        <v>0</v>
      </c>
      <c r="BN178" s="87" t="s">
        <v>1021</v>
      </c>
      <c r="BO178" s="87">
        <v>3293</v>
      </c>
      <c r="BP178" s="87">
        <v>383</v>
      </c>
      <c r="BQ178" s="87">
        <v>8510</v>
      </c>
      <c r="BR178" s="87">
        <v>5258</v>
      </c>
      <c r="BS178" s="87"/>
      <c r="BT178" s="87" t="s">
        <v>1094</v>
      </c>
      <c r="BU178" s="87" t="s">
        <v>1158</v>
      </c>
      <c r="BV178" s="87"/>
      <c r="BW178" s="87"/>
      <c r="BX178" s="144">
        <v>40920.05877314815</v>
      </c>
      <c r="BY178" s="87" t="s">
        <v>1273</v>
      </c>
      <c r="BZ178" s="87" t="b">
        <v>1</v>
      </c>
      <c r="CA178" s="87" t="b">
        <v>0</v>
      </c>
      <c r="CB178" s="87" t="b">
        <v>0</v>
      </c>
      <c r="CC178" s="87" t="s">
        <v>920</v>
      </c>
      <c r="CD178" s="87">
        <v>2</v>
      </c>
      <c r="CE178" s="87" t="s">
        <v>1312</v>
      </c>
      <c r="CF178" s="87" t="b">
        <v>0</v>
      </c>
      <c r="CG178" s="87" t="s">
        <v>66</v>
      </c>
      <c r="CH178" s="87">
        <v>10</v>
      </c>
      <c r="CI178" s="87"/>
      <c r="CJ178" s="87"/>
      <c r="CK178" s="87"/>
      <c r="CL178" s="87"/>
      <c r="CM178" s="87"/>
      <c r="CN178" s="87"/>
      <c r="CO178" s="87"/>
      <c r="CP178" s="87"/>
      <c r="CQ178" s="87"/>
      <c r="CR178" s="87"/>
      <c r="CS178" s="87"/>
      <c r="CT178" s="87"/>
      <c r="CU178" s="87"/>
      <c r="CV178" s="87" t="s">
        <v>295</v>
      </c>
      <c r="CW178" s="87"/>
      <c r="CX178" s="87">
        <v>1</v>
      </c>
      <c r="CY178" s="87">
        <v>0</v>
      </c>
      <c r="CZ178" s="87">
        <v>0</v>
      </c>
      <c r="DA178" s="87">
        <v>1</v>
      </c>
      <c r="DB178" s="87">
        <v>0</v>
      </c>
      <c r="DC178" s="87">
        <v>0.999993</v>
      </c>
      <c r="DD178" s="87">
        <v>0</v>
      </c>
      <c r="DE178" s="87">
        <v>0</v>
      </c>
      <c r="DF178" s="87" t="s">
        <v>1022</v>
      </c>
      <c r="DG178" s="87">
        <v>3170</v>
      </c>
      <c r="DH178" s="87">
        <v>2993324</v>
      </c>
      <c r="DI178" s="87">
        <v>162468</v>
      </c>
      <c r="DJ178" s="87">
        <v>2745</v>
      </c>
      <c r="DK178" s="87"/>
      <c r="DL178" s="87" t="s">
        <v>1095</v>
      </c>
      <c r="DM178" s="87" t="s">
        <v>1159</v>
      </c>
      <c r="DN178" s="87" t="s">
        <v>1219</v>
      </c>
      <c r="DO178" s="87"/>
      <c r="DP178" s="144">
        <v>39175.887719907405</v>
      </c>
      <c r="DQ178" s="87" t="s">
        <v>1274</v>
      </c>
      <c r="DR178" s="87" t="b">
        <v>0</v>
      </c>
      <c r="DS178" s="87" t="b">
        <v>0</v>
      </c>
      <c r="DT178" s="87" t="b">
        <v>1</v>
      </c>
      <c r="DU178" s="87" t="s">
        <v>914</v>
      </c>
      <c r="DV178" s="87">
        <v>6614</v>
      </c>
      <c r="DW178" s="87" t="s">
        <v>1312</v>
      </c>
      <c r="DX178" s="87" t="b">
        <v>1</v>
      </c>
      <c r="DY178" s="87" t="s">
        <v>66</v>
      </c>
      <c r="DZ178" s="87">
        <v>10</v>
      </c>
      <c r="EA178" s="87"/>
      <c r="EB178" s="87"/>
      <c r="EC178" s="87"/>
      <c r="ED178" s="87"/>
      <c r="EE178" s="87"/>
      <c r="EF178" s="87"/>
      <c r="EG178" s="87"/>
      <c r="EH178" s="87"/>
      <c r="EI178" s="87"/>
      <c r="EJ178" s="87"/>
      <c r="EK178" s="87"/>
      <c r="EL178" s="87"/>
      <c r="EM178" s="87"/>
      <c r="EN178" s="87">
        <v>71</v>
      </c>
      <c r="EO178" s="87">
        <v>71</v>
      </c>
      <c r="EP178" s="87">
        <v>2</v>
      </c>
      <c r="EQ178" s="87">
        <v>1</v>
      </c>
      <c r="ER178" s="87">
        <v>27</v>
      </c>
      <c r="ES178" s="87">
        <v>27</v>
      </c>
    </row>
    <row r="179" spans="1:149" ht="15">
      <c r="A179" s="87" t="s">
        <v>731</v>
      </c>
      <c r="B179" s="87" t="s">
        <v>731</v>
      </c>
      <c r="C179" s="87" t="s">
        <v>241</v>
      </c>
      <c r="D179" s="87" t="s">
        <v>294</v>
      </c>
      <c r="E179" s="87" t="s">
        <v>65</v>
      </c>
      <c r="F179" s="87" t="s">
        <v>310</v>
      </c>
      <c r="G179" s="144">
        <v>43514.76462962963</v>
      </c>
      <c r="H179" s="87" t="s">
        <v>323</v>
      </c>
      <c r="I179" s="87"/>
      <c r="J179" s="87"/>
      <c r="K179" s="87"/>
      <c r="L179" s="87"/>
      <c r="M179" s="87" t="s">
        <v>562</v>
      </c>
      <c r="N179" s="144">
        <v>43514.76462962963</v>
      </c>
      <c r="O179" s="87" t="s">
        <v>597</v>
      </c>
      <c r="P179" s="87"/>
      <c r="Q179" s="87"/>
      <c r="R179" s="87" t="s">
        <v>731</v>
      </c>
      <c r="S179" s="87"/>
      <c r="T179" s="87" t="b">
        <v>0</v>
      </c>
      <c r="U179" s="87">
        <v>0</v>
      </c>
      <c r="V179" s="87"/>
      <c r="W179" s="87" t="b">
        <v>0</v>
      </c>
      <c r="X179" s="87" t="s">
        <v>914</v>
      </c>
      <c r="Y179" s="87"/>
      <c r="Z179" s="87"/>
      <c r="AA179" s="87" t="b">
        <v>0</v>
      </c>
      <c r="AB179" s="87">
        <v>0</v>
      </c>
      <c r="AC179" s="87"/>
      <c r="AD179" s="87" t="s">
        <v>930</v>
      </c>
      <c r="AE179" s="87" t="b">
        <v>0</v>
      </c>
      <c r="AF179" s="87" t="s">
        <v>731</v>
      </c>
      <c r="AG179" s="87" t="s">
        <v>196</v>
      </c>
      <c r="AH179" s="87">
        <v>0</v>
      </c>
      <c r="AI179" s="87">
        <v>0</v>
      </c>
      <c r="AJ179" s="87"/>
      <c r="AK179" s="87"/>
      <c r="AL179" s="87"/>
      <c r="AM179" s="87"/>
      <c r="AN179" s="87"/>
      <c r="AO179" s="87"/>
      <c r="AP179" s="87"/>
      <c r="AQ179" s="87"/>
      <c r="AR179" s="87">
        <v>1</v>
      </c>
      <c r="AS179" s="87">
        <v>11</v>
      </c>
      <c r="AT179" s="87">
        <v>11</v>
      </c>
      <c r="AU179" s="87"/>
      <c r="AV179" s="87"/>
      <c r="AW179" s="87"/>
      <c r="AX179" s="87"/>
      <c r="AY179" s="87"/>
      <c r="AZ179" s="87"/>
      <c r="BA179" s="87"/>
      <c r="BB179" s="87"/>
      <c r="BC179" s="87"/>
      <c r="BD179" s="87" t="s">
        <v>241</v>
      </c>
      <c r="BE179" s="87"/>
      <c r="BF179" s="87">
        <v>0</v>
      </c>
      <c r="BG179" s="87">
        <v>2</v>
      </c>
      <c r="BH179" s="87">
        <v>112</v>
      </c>
      <c r="BI179" s="87">
        <v>0.007576</v>
      </c>
      <c r="BJ179" s="87">
        <v>0.019044</v>
      </c>
      <c r="BK179" s="87">
        <v>0.920788</v>
      </c>
      <c r="BL179" s="87">
        <v>0</v>
      </c>
      <c r="BM179" s="87">
        <v>0</v>
      </c>
      <c r="BN179" s="87" t="s">
        <v>1019</v>
      </c>
      <c r="BO179" s="87">
        <v>22</v>
      </c>
      <c r="BP179" s="87">
        <v>13</v>
      </c>
      <c r="BQ179" s="87">
        <v>7</v>
      </c>
      <c r="BR179" s="87">
        <v>3</v>
      </c>
      <c r="BS179" s="87"/>
      <c r="BT179" s="87"/>
      <c r="BU179" s="87"/>
      <c r="BV179" s="87"/>
      <c r="BW179" s="87"/>
      <c r="BX179" s="144">
        <v>42458.98122685185</v>
      </c>
      <c r="BY179" s="87" t="s">
        <v>1271</v>
      </c>
      <c r="BZ179" s="87" t="b">
        <v>1</v>
      </c>
      <c r="CA179" s="87" t="b">
        <v>0</v>
      </c>
      <c r="CB179" s="87" t="b">
        <v>0</v>
      </c>
      <c r="CC179" s="87" t="s">
        <v>914</v>
      </c>
      <c r="CD179" s="87">
        <v>0</v>
      </c>
      <c r="CE179" s="87"/>
      <c r="CF179" s="87" t="b">
        <v>0</v>
      </c>
      <c r="CG179" s="87" t="s">
        <v>66</v>
      </c>
      <c r="CH179" s="87">
        <v>11</v>
      </c>
      <c r="CI179" s="87"/>
      <c r="CJ179" s="87"/>
      <c r="CK179" s="87"/>
      <c r="CL179" s="87"/>
      <c r="CM179" s="87"/>
      <c r="CN179" s="87"/>
      <c r="CO179" s="87"/>
      <c r="CP179" s="87"/>
      <c r="CQ179" s="87"/>
      <c r="CR179" s="87"/>
      <c r="CS179" s="87"/>
      <c r="CT179" s="87"/>
      <c r="CU179" s="87"/>
      <c r="CV179" s="87" t="s">
        <v>294</v>
      </c>
      <c r="CW179" s="87"/>
      <c r="CX179" s="87">
        <v>1</v>
      </c>
      <c r="CY179" s="87">
        <v>0</v>
      </c>
      <c r="CZ179" s="87">
        <v>0</v>
      </c>
      <c r="DA179" s="87">
        <v>0.005319</v>
      </c>
      <c r="DB179" s="87">
        <v>0.00275</v>
      </c>
      <c r="DC179" s="87">
        <v>0.541334</v>
      </c>
      <c r="DD179" s="87">
        <v>0</v>
      </c>
      <c r="DE179" s="87">
        <v>0</v>
      </c>
      <c r="DF179" s="87" t="s">
        <v>1020</v>
      </c>
      <c r="DG179" s="87">
        <v>404</v>
      </c>
      <c r="DH179" s="87">
        <v>624</v>
      </c>
      <c r="DI179" s="87">
        <v>1316</v>
      </c>
      <c r="DJ179" s="87">
        <v>51</v>
      </c>
      <c r="DK179" s="87"/>
      <c r="DL179" s="87" t="s">
        <v>1093</v>
      </c>
      <c r="DM179" s="87" t="s">
        <v>1157</v>
      </c>
      <c r="DN179" s="87" t="s">
        <v>1218</v>
      </c>
      <c r="DO179" s="87"/>
      <c r="DP179" s="144">
        <v>39967.51412037037</v>
      </c>
      <c r="DQ179" s="87" t="s">
        <v>1272</v>
      </c>
      <c r="DR179" s="87" t="b">
        <v>0</v>
      </c>
      <c r="DS179" s="87" t="b">
        <v>0</v>
      </c>
      <c r="DT179" s="87" t="b">
        <v>0</v>
      </c>
      <c r="DU179" s="87" t="s">
        <v>914</v>
      </c>
      <c r="DV179" s="87">
        <v>41</v>
      </c>
      <c r="DW179" s="87" t="s">
        <v>1312</v>
      </c>
      <c r="DX179" s="87" t="b">
        <v>0</v>
      </c>
      <c r="DY179" s="87" t="s">
        <v>65</v>
      </c>
      <c r="DZ179" s="87">
        <v>11</v>
      </c>
      <c r="EA179" s="87"/>
      <c r="EB179" s="87"/>
      <c r="EC179" s="87"/>
      <c r="ED179" s="87"/>
      <c r="EE179" s="87"/>
      <c r="EF179" s="87"/>
      <c r="EG179" s="87"/>
      <c r="EH179" s="87"/>
      <c r="EI179" s="87"/>
      <c r="EJ179" s="87"/>
      <c r="EK179" s="87"/>
      <c r="EL179" s="87"/>
      <c r="EM179" s="87"/>
      <c r="EN179" s="87">
        <v>72</v>
      </c>
      <c r="EO179" s="87">
        <v>72</v>
      </c>
      <c r="EP179" s="87">
        <v>1</v>
      </c>
      <c r="EQ179" s="87">
        <v>1</v>
      </c>
      <c r="ER179" s="87">
        <v>28</v>
      </c>
      <c r="ES179" s="87">
        <v>28</v>
      </c>
    </row>
    <row r="180" spans="1:149" ht="15">
      <c r="A180" s="87" t="s">
        <v>731</v>
      </c>
      <c r="B180" s="87" t="s">
        <v>731</v>
      </c>
      <c r="C180" s="87" t="s">
        <v>241</v>
      </c>
      <c r="D180" s="87" t="s">
        <v>250</v>
      </c>
      <c r="E180" s="87" t="s">
        <v>65</v>
      </c>
      <c r="F180" s="87" t="s">
        <v>310</v>
      </c>
      <c r="G180" s="144">
        <v>43514.76462962963</v>
      </c>
      <c r="H180" s="87" t="s">
        <v>323</v>
      </c>
      <c r="I180" s="87"/>
      <c r="J180" s="87"/>
      <c r="K180" s="87"/>
      <c r="L180" s="87"/>
      <c r="M180" s="87" t="s">
        <v>562</v>
      </c>
      <c r="N180" s="144">
        <v>43514.76462962963</v>
      </c>
      <c r="O180" s="87" t="s">
        <v>597</v>
      </c>
      <c r="P180" s="87"/>
      <c r="Q180" s="87"/>
      <c r="R180" s="87" t="s">
        <v>731</v>
      </c>
      <c r="S180" s="87"/>
      <c r="T180" s="87" t="b">
        <v>0</v>
      </c>
      <c r="U180" s="87">
        <v>0</v>
      </c>
      <c r="V180" s="87"/>
      <c r="W180" s="87" t="b">
        <v>0</v>
      </c>
      <c r="X180" s="87" t="s">
        <v>914</v>
      </c>
      <c r="Y180" s="87"/>
      <c r="Z180" s="87"/>
      <c r="AA180" s="87" t="b">
        <v>0</v>
      </c>
      <c r="AB180" s="87">
        <v>0</v>
      </c>
      <c r="AC180" s="87"/>
      <c r="AD180" s="87" t="s">
        <v>930</v>
      </c>
      <c r="AE180" s="87" t="b">
        <v>0</v>
      </c>
      <c r="AF180" s="87" t="s">
        <v>731</v>
      </c>
      <c r="AG180" s="87" t="s">
        <v>196</v>
      </c>
      <c r="AH180" s="87">
        <v>0</v>
      </c>
      <c r="AI180" s="87">
        <v>0</v>
      </c>
      <c r="AJ180" s="87"/>
      <c r="AK180" s="87"/>
      <c r="AL180" s="87"/>
      <c r="AM180" s="87"/>
      <c r="AN180" s="87"/>
      <c r="AO180" s="87"/>
      <c r="AP180" s="87"/>
      <c r="AQ180" s="87"/>
      <c r="AR180" s="87">
        <v>1</v>
      </c>
      <c r="AS180" s="87">
        <v>11</v>
      </c>
      <c r="AT180" s="87">
        <v>1</v>
      </c>
      <c r="AU180" s="87"/>
      <c r="AV180" s="87"/>
      <c r="AW180" s="87"/>
      <c r="AX180" s="87"/>
      <c r="AY180" s="87"/>
      <c r="AZ180" s="87"/>
      <c r="BA180" s="87"/>
      <c r="BB180" s="87"/>
      <c r="BC180" s="87"/>
      <c r="BD180" s="87" t="s">
        <v>241</v>
      </c>
      <c r="BE180" s="87"/>
      <c r="BF180" s="87">
        <v>0</v>
      </c>
      <c r="BG180" s="87">
        <v>2</v>
      </c>
      <c r="BH180" s="87">
        <v>112</v>
      </c>
      <c r="BI180" s="87">
        <v>0.007576</v>
      </c>
      <c r="BJ180" s="87">
        <v>0.019044</v>
      </c>
      <c r="BK180" s="87">
        <v>0.920788</v>
      </c>
      <c r="BL180" s="87">
        <v>0</v>
      </c>
      <c r="BM180" s="87">
        <v>0</v>
      </c>
      <c r="BN180" s="87" t="s">
        <v>1019</v>
      </c>
      <c r="BO180" s="87">
        <v>22</v>
      </c>
      <c r="BP180" s="87">
        <v>13</v>
      </c>
      <c r="BQ180" s="87">
        <v>7</v>
      </c>
      <c r="BR180" s="87">
        <v>3</v>
      </c>
      <c r="BS180" s="87"/>
      <c r="BT180" s="87"/>
      <c r="BU180" s="87"/>
      <c r="BV180" s="87"/>
      <c r="BW180" s="87"/>
      <c r="BX180" s="144">
        <v>42458.98122685185</v>
      </c>
      <c r="BY180" s="87" t="s">
        <v>1271</v>
      </c>
      <c r="BZ180" s="87" t="b">
        <v>1</v>
      </c>
      <c r="CA180" s="87" t="b">
        <v>0</v>
      </c>
      <c r="CB180" s="87" t="b">
        <v>0</v>
      </c>
      <c r="CC180" s="87" t="s">
        <v>914</v>
      </c>
      <c r="CD180" s="87">
        <v>0</v>
      </c>
      <c r="CE180" s="87"/>
      <c r="CF180" s="87" t="b">
        <v>0</v>
      </c>
      <c r="CG180" s="87" t="s">
        <v>66</v>
      </c>
      <c r="CH180" s="87">
        <v>11</v>
      </c>
      <c r="CI180" s="87"/>
      <c r="CJ180" s="87"/>
      <c r="CK180" s="87"/>
      <c r="CL180" s="87"/>
      <c r="CM180" s="87"/>
      <c r="CN180" s="87"/>
      <c r="CO180" s="87"/>
      <c r="CP180" s="87"/>
      <c r="CQ180" s="87"/>
      <c r="CR180" s="87"/>
      <c r="CS180" s="87"/>
      <c r="CT180" s="87"/>
      <c r="CU180" s="87"/>
      <c r="CV180" s="87" t="s">
        <v>250</v>
      </c>
      <c r="CW180" s="87"/>
      <c r="CX180" s="87">
        <v>19</v>
      </c>
      <c r="CY180" s="87">
        <v>32</v>
      </c>
      <c r="CZ180" s="87">
        <v>2826</v>
      </c>
      <c r="DA180" s="87">
        <v>0.012821</v>
      </c>
      <c r="DB180" s="87">
        <v>0.129145</v>
      </c>
      <c r="DC180" s="87">
        <v>13.522608</v>
      </c>
      <c r="DD180" s="87">
        <v>0.00634920634920635</v>
      </c>
      <c r="DE180" s="87">
        <v>0.361111111111111</v>
      </c>
      <c r="DF180" s="87" t="s">
        <v>1006</v>
      </c>
      <c r="DG180" s="87">
        <v>7670</v>
      </c>
      <c r="DH180" s="87">
        <v>11984</v>
      </c>
      <c r="DI180" s="87">
        <v>18497</v>
      </c>
      <c r="DJ180" s="87">
        <v>3074</v>
      </c>
      <c r="DK180" s="87"/>
      <c r="DL180" s="87" t="s">
        <v>1082</v>
      </c>
      <c r="DM180" s="87" t="s">
        <v>942</v>
      </c>
      <c r="DN180" s="87" t="s">
        <v>1207</v>
      </c>
      <c r="DO180" s="87"/>
      <c r="DP180" s="144">
        <v>40499.605729166666</v>
      </c>
      <c r="DQ180" s="87"/>
      <c r="DR180" s="87" t="b">
        <v>0</v>
      </c>
      <c r="DS180" s="87" t="b">
        <v>0</v>
      </c>
      <c r="DT180" s="87" t="b">
        <v>1</v>
      </c>
      <c r="DU180" s="87" t="s">
        <v>914</v>
      </c>
      <c r="DV180" s="87">
        <v>248</v>
      </c>
      <c r="DW180" s="87" t="s">
        <v>1312</v>
      </c>
      <c r="DX180" s="87" t="b">
        <v>0</v>
      </c>
      <c r="DY180" s="87" t="s">
        <v>66</v>
      </c>
      <c r="DZ180" s="87">
        <v>1</v>
      </c>
      <c r="EA180" s="87"/>
      <c r="EB180" s="87"/>
      <c r="EC180" s="87"/>
      <c r="ED180" s="87"/>
      <c r="EE180" s="87"/>
      <c r="EF180" s="87"/>
      <c r="EG180" s="87"/>
      <c r="EH180" s="87"/>
      <c r="EI180" s="87"/>
      <c r="EJ180" s="87"/>
      <c r="EK180" s="87"/>
      <c r="EL180" s="87"/>
      <c r="EM180" s="87"/>
      <c r="EN180" s="87">
        <v>72</v>
      </c>
      <c r="EO180" s="87">
        <v>72</v>
      </c>
      <c r="EP180" s="87">
        <v>1</v>
      </c>
      <c r="EQ180" s="87">
        <v>1</v>
      </c>
      <c r="ER180" s="87">
        <v>28</v>
      </c>
      <c r="ES180" s="87">
        <v>28</v>
      </c>
    </row>
    <row r="181" spans="1:149" ht="15">
      <c r="A181" s="87" t="s">
        <v>730</v>
      </c>
      <c r="B181" s="87" t="s">
        <v>730</v>
      </c>
      <c r="C181" s="87" t="s">
        <v>240</v>
      </c>
      <c r="D181" s="87" t="s">
        <v>250</v>
      </c>
      <c r="E181" s="87" t="s">
        <v>65</v>
      </c>
      <c r="F181" s="87" t="s">
        <v>310</v>
      </c>
      <c r="G181" s="144">
        <v>43513.97222222222</v>
      </c>
      <c r="H181" s="87" t="s">
        <v>322</v>
      </c>
      <c r="I181" s="87" t="s">
        <v>444</v>
      </c>
      <c r="J181" s="87" t="s">
        <v>478</v>
      </c>
      <c r="K181" s="87"/>
      <c r="L181" s="87"/>
      <c r="M181" s="87" t="s">
        <v>561</v>
      </c>
      <c r="N181" s="144">
        <v>43513.97222222222</v>
      </c>
      <c r="O181" s="87" t="s">
        <v>596</v>
      </c>
      <c r="P181" s="87"/>
      <c r="Q181" s="87"/>
      <c r="R181" s="87" t="s">
        <v>730</v>
      </c>
      <c r="S181" s="87"/>
      <c r="T181" s="87" t="b">
        <v>0</v>
      </c>
      <c r="U181" s="87">
        <v>1</v>
      </c>
      <c r="V181" s="87"/>
      <c r="W181" s="87" t="b">
        <v>0</v>
      </c>
      <c r="X181" s="87" t="s">
        <v>914</v>
      </c>
      <c r="Y181" s="87"/>
      <c r="Z181" s="87"/>
      <c r="AA181" s="87" t="b">
        <v>0</v>
      </c>
      <c r="AB181" s="87">
        <v>0</v>
      </c>
      <c r="AC181" s="87"/>
      <c r="AD181" s="87" t="s">
        <v>933</v>
      </c>
      <c r="AE181" s="87" t="b">
        <v>0</v>
      </c>
      <c r="AF181" s="87" t="s">
        <v>730</v>
      </c>
      <c r="AG181" s="87" t="s">
        <v>196</v>
      </c>
      <c r="AH181" s="87">
        <v>0</v>
      </c>
      <c r="AI181" s="87">
        <v>0</v>
      </c>
      <c r="AJ181" s="87"/>
      <c r="AK181" s="87"/>
      <c r="AL181" s="87"/>
      <c r="AM181" s="87"/>
      <c r="AN181" s="87"/>
      <c r="AO181" s="87"/>
      <c r="AP181" s="87"/>
      <c r="AQ181" s="87"/>
      <c r="AR181" s="87">
        <v>1</v>
      </c>
      <c r="AS181" s="87">
        <v>1</v>
      </c>
      <c r="AT181" s="87">
        <v>1</v>
      </c>
      <c r="AU181" s="87"/>
      <c r="AV181" s="87"/>
      <c r="AW181" s="87"/>
      <c r="AX181" s="87"/>
      <c r="AY181" s="87"/>
      <c r="AZ181" s="87"/>
      <c r="BA181" s="87"/>
      <c r="BB181" s="87"/>
      <c r="BC181" s="87"/>
      <c r="BD181" s="87" t="s">
        <v>240</v>
      </c>
      <c r="BE181" s="87"/>
      <c r="BF181" s="87">
        <v>0</v>
      </c>
      <c r="BG181" s="87">
        <v>1</v>
      </c>
      <c r="BH181" s="87">
        <v>0</v>
      </c>
      <c r="BI181" s="87">
        <v>0.007463</v>
      </c>
      <c r="BJ181" s="87">
        <v>0.018647</v>
      </c>
      <c r="BK181" s="87">
        <v>0.460654</v>
      </c>
      <c r="BL181" s="87">
        <v>0</v>
      </c>
      <c r="BM181" s="87">
        <v>0</v>
      </c>
      <c r="BN181" s="87" t="s">
        <v>1018</v>
      </c>
      <c r="BO181" s="87">
        <v>2764</v>
      </c>
      <c r="BP181" s="87">
        <v>33881</v>
      </c>
      <c r="BQ181" s="87">
        <v>45736</v>
      </c>
      <c r="BR181" s="87">
        <v>2412</v>
      </c>
      <c r="BS181" s="87"/>
      <c r="BT181" s="87" t="s">
        <v>1092</v>
      </c>
      <c r="BU181" s="87" t="s">
        <v>1156</v>
      </c>
      <c r="BV181" s="87" t="s">
        <v>1217</v>
      </c>
      <c r="BW181" s="87"/>
      <c r="BX181" s="144">
        <v>39378.021840277775</v>
      </c>
      <c r="BY181" s="87" t="s">
        <v>1270</v>
      </c>
      <c r="BZ181" s="87" t="b">
        <v>0</v>
      </c>
      <c r="CA181" s="87" t="b">
        <v>0</v>
      </c>
      <c r="CB181" s="87" t="b">
        <v>1</v>
      </c>
      <c r="CC181" s="87" t="s">
        <v>914</v>
      </c>
      <c r="CD181" s="87">
        <v>875</v>
      </c>
      <c r="CE181" s="87" t="s">
        <v>1315</v>
      </c>
      <c r="CF181" s="87" t="b">
        <v>0</v>
      </c>
      <c r="CG181" s="87" t="s">
        <v>66</v>
      </c>
      <c r="CH181" s="87">
        <v>1</v>
      </c>
      <c r="CI181" s="87"/>
      <c r="CJ181" s="87"/>
      <c r="CK181" s="87"/>
      <c r="CL181" s="87"/>
      <c r="CM181" s="87"/>
      <c r="CN181" s="87"/>
      <c r="CO181" s="87"/>
      <c r="CP181" s="87"/>
      <c r="CQ181" s="87"/>
      <c r="CR181" s="87"/>
      <c r="CS181" s="87"/>
      <c r="CT181" s="87"/>
      <c r="CU181" s="87"/>
      <c r="CV181" s="87" t="s">
        <v>250</v>
      </c>
      <c r="CW181" s="87"/>
      <c r="CX181" s="87">
        <v>19</v>
      </c>
      <c r="CY181" s="87">
        <v>32</v>
      </c>
      <c r="CZ181" s="87">
        <v>2826</v>
      </c>
      <c r="DA181" s="87">
        <v>0.012821</v>
      </c>
      <c r="DB181" s="87">
        <v>0.129145</v>
      </c>
      <c r="DC181" s="87">
        <v>13.522608</v>
      </c>
      <c r="DD181" s="87">
        <v>0.00634920634920635</v>
      </c>
      <c r="DE181" s="87">
        <v>0.361111111111111</v>
      </c>
      <c r="DF181" s="87" t="s">
        <v>1006</v>
      </c>
      <c r="DG181" s="87">
        <v>7670</v>
      </c>
      <c r="DH181" s="87">
        <v>11984</v>
      </c>
      <c r="DI181" s="87">
        <v>18497</v>
      </c>
      <c r="DJ181" s="87">
        <v>3074</v>
      </c>
      <c r="DK181" s="87"/>
      <c r="DL181" s="87" t="s">
        <v>1082</v>
      </c>
      <c r="DM181" s="87" t="s">
        <v>942</v>
      </c>
      <c r="DN181" s="87" t="s">
        <v>1207</v>
      </c>
      <c r="DO181" s="87"/>
      <c r="DP181" s="144">
        <v>40499.605729166666</v>
      </c>
      <c r="DQ181" s="87"/>
      <c r="DR181" s="87" t="b">
        <v>0</v>
      </c>
      <c r="DS181" s="87" t="b">
        <v>0</v>
      </c>
      <c r="DT181" s="87" t="b">
        <v>1</v>
      </c>
      <c r="DU181" s="87" t="s">
        <v>914</v>
      </c>
      <c r="DV181" s="87">
        <v>248</v>
      </c>
      <c r="DW181" s="87" t="s">
        <v>1312</v>
      </c>
      <c r="DX181" s="87" t="b">
        <v>0</v>
      </c>
      <c r="DY181" s="87" t="s">
        <v>66</v>
      </c>
      <c r="DZ181" s="87">
        <v>1</v>
      </c>
      <c r="EA181" s="87"/>
      <c r="EB181" s="87"/>
      <c r="EC181" s="87"/>
      <c r="ED181" s="87"/>
      <c r="EE181" s="87"/>
      <c r="EF181" s="87"/>
      <c r="EG181" s="87"/>
      <c r="EH181" s="87"/>
      <c r="EI181" s="87"/>
      <c r="EJ181" s="87"/>
      <c r="EK181" s="87"/>
      <c r="EL181" s="87"/>
      <c r="EM181" s="87"/>
      <c r="EN181" s="87">
        <v>73</v>
      </c>
      <c r="EO181" s="87">
        <v>73</v>
      </c>
      <c r="EP181" s="87">
        <v>1</v>
      </c>
      <c r="EQ181" s="87">
        <v>1</v>
      </c>
      <c r="ER181" s="87">
        <v>29</v>
      </c>
      <c r="ES181" s="87">
        <v>29</v>
      </c>
    </row>
    <row r="182" spans="1:149" ht="15">
      <c r="A182" s="87" t="s">
        <v>729</v>
      </c>
      <c r="B182" s="87" t="s">
        <v>729</v>
      </c>
      <c r="C182" s="87" t="s">
        <v>239</v>
      </c>
      <c r="D182" s="87" t="s">
        <v>239</v>
      </c>
      <c r="E182" s="87" t="s">
        <v>65</v>
      </c>
      <c r="F182" s="87" t="s">
        <v>196</v>
      </c>
      <c r="G182" s="144">
        <v>43512.375023148146</v>
      </c>
      <c r="H182" s="87" t="s">
        <v>321</v>
      </c>
      <c r="I182" s="87" t="s">
        <v>443</v>
      </c>
      <c r="J182" s="87" t="s">
        <v>477</v>
      </c>
      <c r="K182" s="87" t="s">
        <v>497</v>
      </c>
      <c r="L182" s="87" t="s">
        <v>533</v>
      </c>
      <c r="M182" s="87" t="s">
        <v>533</v>
      </c>
      <c r="N182" s="144">
        <v>43512.375023148146</v>
      </c>
      <c r="O182" s="87" t="s">
        <v>595</v>
      </c>
      <c r="P182" s="87"/>
      <c r="Q182" s="87"/>
      <c r="R182" s="87" t="s">
        <v>729</v>
      </c>
      <c r="S182" s="87"/>
      <c r="T182" s="87" t="b">
        <v>0</v>
      </c>
      <c r="U182" s="87">
        <v>3</v>
      </c>
      <c r="V182" s="87"/>
      <c r="W182" s="87" t="b">
        <v>0</v>
      </c>
      <c r="X182" s="87" t="s">
        <v>917</v>
      </c>
      <c r="Y182" s="87"/>
      <c r="Z182" s="87"/>
      <c r="AA182" s="87" t="b">
        <v>0</v>
      </c>
      <c r="AB182" s="87">
        <v>0</v>
      </c>
      <c r="AC182" s="87"/>
      <c r="AD182" s="87" t="s">
        <v>928</v>
      </c>
      <c r="AE182" s="87" t="b">
        <v>0</v>
      </c>
      <c r="AF182" s="87" t="s">
        <v>729</v>
      </c>
      <c r="AG182" s="87" t="s">
        <v>196</v>
      </c>
      <c r="AH182" s="87">
        <v>0</v>
      </c>
      <c r="AI182" s="87">
        <v>0</v>
      </c>
      <c r="AJ182" s="87"/>
      <c r="AK182" s="87"/>
      <c r="AL182" s="87"/>
      <c r="AM182" s="87"/>
      <c r="AN182" s="87"/>
      <c r="AO182" s="87"/>
      <c r="AP182" s="87"/>
      <c r="AQ182" s="87"/>
      <c r="AR182" s="87">
        <v>1</v>
      </c>
      <c r="AS182" s="87">
        <v>7</v>
      </c>
      <c r="AT182" s="87">
        <v>7</v>
      </c>
      <c r="AU182" s="87"/>
      <c r="AV182" s="87"/>
      <c r="AW182" s="87"/>
      <c r="AX182" s="87"/>
      <c r="AY182" s="87"/>
      <c r="AZ182" s="87"/>
      <c r="BA182" s="87"/>
      <c r="BB182" s="87"/>
      <c r="BC182" s="87"/>
      <c r="BD182" s="87" t="s">
        <v>239</v>
      </c>
      <c r="BE182" s="87"/>
      <c r="BF182" s="87">
        <v>1</v>
      </c>
      <c r="BG182" s="87">
        <v>1</v>
      </c>
      <c r="BH182" s="87">
        <v>0</v>
      </c>
      <c r="BI182" s="87">
        <v>0</v>
      </c>
      <c r="BJ182" s="87">
        <v>0</v>
      </c>
      <c r="BK182" s="87">
        <v>0.999993</v>
      </c>
      <c r="BL182" s="87">
        <v>0</v>
      </c>
      <c r="BM182" s="87" t="s">
        <v>1516</v>
      </c>
      <c r="BN182" s="87" t="s">
        <v>1017</v>
      </c>
      <c r="BO182" s="87">
        <v>189</v>
      </c>
      <c r="BP182" s="87">
        <v>71322</v>
      </c>
      <c r="BQ182" s="87">
        <v>53551</v>
      </c>
      <c r="BR182" s="87">
        <v>474</v>
      </c>
      <c r="BS182" s="87"/>
      <c r="BT182" s="87" t="s">
        <v>1091</v>
      </c>
      <c r="BU182" s="87" t="s">
        <v>1155</v>
      </c>
      <c r="BV182" s="87" t="s">
        <v>1216</v>
      </c>
      <c r="BW182" s="87"/>
      <c r="BX182" s="144">
        <v>39947.34542824074</v>
      </c>
      <c r="BY182" s="87" t="s">
        <v>1269</v>
      </c>
      <c r="BZ182" s="87" t="b">
        <v>0</v>
      </c>
      <c r="CA182" s="87" t="b">
        <v>0</v>
      </c>
      <c r="CB182" s="87" t="b">
        <v>1</v>
      </c>
      <c r="CC182" s="87" t="s">
        <v>914</v>
      </c>
      <c r="CD182" s="87">
        <v>311</v>
      </c>
      <c r="CE182" s="87" t="s">
        <v>1312</v>
      </c>
      <c r="CF182" s="87" t="b">
        <v>1</v>
      </c>
      <c r="CG182" s="87" t="s">
        <v>66</v>
      </c>
      <c r="CH182" s="87">
        <v>7</v>
      </c>
      <c r="CI182" s="87"/>
      <c r="CJ182" s="87"/>
      <c r="CK182" s="87"/>
      <c r="CL182" s="87"/>
      <c r="CM182" s="87"/>
      <c r="CN182" s="87"/>
      <c r="CO182" s="87"/>
      <c r="CP182" s="87"/>
      <c r="CQ182" s="87"/>
      <c r="CR182" s="87"/>
      <c r="CS182" s="87"/>
      <c r="CT182" s="87"/>
      <c r="CU182" s="87"/>
      <c r="CV182" s="87" t="s">
        <v>239</v>
      </c>
      <c r="CW182" s="87"/>
      <c r="CX182" s="87">
        <v>1</v>
      </c>
      <c r="CY182" s="87">
        <v>1</v>
      </c>
      <c r="CZ182" s="87">
        <v>0</v>
      </c>
      <c r="DA182" s="87">
        <v>0</v>
      </c>
      <c r="DB182" s="87">
        <v>0</v>
      </c>
      <c r="DC182" s="87">
        <v>0.999993</v>
      </c>
      <c r="DD182" s="87">
        <v>0</v>
      </c>
      <c r="DE182" s="87" t="s">
        <v>1516</v>
      </c>
      <c r="DF182" s="87" t="s">
        <v>1017</v>
      </c>
      <c r="DG182" s="87">
        <v>189</v>
      </c>
      <c r="DH182" s="87">
        <v>71322</v>
      </c>
      <c r="DI182" s="87">
        <v>53551</v>
      </c>
      <c r="DJ182" s="87">
        <v>474</v>
      </c>
      <c r="DK182" s="87"/>
      <c r="DL182" s="87" t="s">
        <v>1091</v>
      </c>
      <c r="DM182" s="87" t="s">
        <v>1155</v>
      </c>
      <c r="DN182" s="87" t="s">
        <v>1216</v>
      </c>
      <c r="DO182" s="87"/>
      <c r="DP182" s="144">
        <v>39947.34542824074</v>
      </c>
      <c r="DQ182" s="87" t="s">
        <v>1269</v>
      </c>
      <c r="DR182" s="87" t="b">
        <v>0</v>
      </c>
      <c r="DS182" s="87" t="b">
        <v>0</v>
      </c>
      <c r="DT182" s="87" t="b">
        <v>1</v>
      </c>
      <c r="DU182" s="87" t="s">
        <v>914</v>
      </c>
      <c r="DV182" s="87">
        <v>311</v>
      </c>
      <c r="DW182" s="87" t="s">
        <v>1312</v>
      </c>
      <c r="DX182" s="87" t="b">
        <v>1</v>
      </c>
      <c r="DY182" s="87" t="s">
        <v>66</v>
      </c>
      <c r="DZ182" s="87">
        <v>7</v>
      </c>
      <c r="EA182" s="87"/>
      <c r="EB182" s="87"/>
      <c r="EC182" s="87"/>
      <c r="ED182" s="87"/>
      <c r="EE182" s="87"/>
      <c r="EF182" s="87"/>
      <c r="EG182" s="87"/>
      <c r="EH182" s="87"/>
      <c r="EI182" s="87"/>
      <c r="EJ182" s="87"/>
      <c r="EK182" s="87"/>
      <c r="EL182" s="87"/>
      <c r="EM182" s="87"/>
      <c r="EN182" s="87">
        <v>74</v>
      </c>
      <c r="EO182" s="87">
        <v>74</v>
      </c>
      <c r="EP182" s="87">
        <v>1</v>
      </c>
      <c r="EQ182" s="87">
        <v>1</v>
      </c>
      <c r="ER182" s="87">
        <v>30</v>
      </c>
      <c r="ES182" s="87">
        <v>30</v>
      </c>
    </row>
    <row r="183" spans="1:149" ht="15">
      <c r="A183" s="87" t="s">
        <v>728</v>
      </c>
      <c r="B183" s="87" t="s">
        <v>857</v>
      </c>
      <c r="C183" s="87" t="s">
        <v>238</v>
      </c>
      <c r="D183" s="87" t="s">
        <v>250</v>
      </c>
      <c r="E183" s="87" t="s">
        <v>65</v>
      </c>
      <c r="F183" s="87" t="s">
        <v>311</v>
      </c>
      <c r="G183" s="144">
        <v>43509.905625</v>
      </c>
      <c r="H183" s="87" t="s">
        <v>320</v>
      </c>
      <c r="I183" s="87"/>
      <c r="J183" s="87"/>
      <c r="K183" s="87"/>
      <c r="L183" s="87"/>
      <c r="M183" s="87" t="s">
        <v>560</v>
      </c>
      <c r="N183" s="144">
        <v>43509.905625</v>
      </c>
      <c r="O183" s="87" t="s">
        <v>594</v>
      </c>
      <c r="P183" s="87"/>
      <c r="Q183" s="87"/>
      <c r="R183" s="87" t="s">
        <v>728</v>
      </c>
      <c r="S183" s="87" t="s">
        <v>857</v>
      </c>
      <c r="T183" s="87" t="b">
        <v>0</v>
      </c>
      <c r="U183" s="87">
        <v>0</v>
      </c>
      <c r="V183" s="87" t="s">
        <v>883</v>
      </c>
      <c r="W183" s="87" t="b">
        <v>0</v>
      </c>
      <c r="X183" s="87" t="s">
        <v>914</v>
      </c>
      <c r="Y183" s="87"/>
      <c r="Z183" s="87"/>
      <c r="AA183" s="87" t="b">
        <v>0</v>
      </c>
      <c r="AB183" s="87">
        <v>0</v>
      </c>
      <c r="AC183" s="87"/>
      <c r="AD183" s="87" t="s">
        <v>930</v>
      </c>
      <c r="AE183" s="87" t="b">
        <v>0</v>
      </c>
      <c r="AF183" s="87" t="s">
        <v>857</v>
      </c>
      <c r="AG183" s="87" t="s">
        <v>196</v>
      </c>
      <c r="AH183" s="87">
        <v>0</v>
      </c>
      <c r="AI183" s="87">
        <v>0</v>
      </c>
      <c r="AJ183" s="87"/>
      <c r="AK183" s="87"/>
      <c r="AL183" s="87"/>
      <c r="AM183" s="87"/>
      <c r="AN183" s="87"/>
      <c r="AO183" s="87"/>
      <c r="AP183" s="87"/>
      <c r="AQ183" s="87"/>
      <c r="AR183" s="87">
        <v>1</v>
      </c>
      <c r="AS183" s="87">
        <v>1</v>
      </c>
      <c r="AT183" s="87">
        <v>1</v>
      </c>
      <c r="AU183" s="87"/>
      <c r="AV183" s="87"/>
      <c r="AW183" s="87"/>
      <c r="AX183" s="87"/>
      <c r="AY183" s="87"/>
      <c r="AZ183" s="87"/>
      <c r="BA183" s="87"/>
      <c r="BB183" s="87"/>
      <c r="BC183" s="87"/>
      <c r="BD183" s="87" t="s">
        <v>238</v>
      </c>
      <c r="BE183" s="87"/>
      <c r="BF183" s="87">
        <v>0</v>
      </c>
      <c r="BG183" s="87">
        <v>1</v>
      </c>
      <c r="BH183" s="87">
        <v>0</v>
      </c>
      <c r="BI183" s="87">
        <v>0.007463</v>
      </c>
      <c r="BJ183" s="87">
        <v>0.018647</v>
      </c>
      <c r="BK183" s="87">
        <v>0.460654</v>
      </c>
      <c r="BL183" s="87">
        <v>0</v>
      </c>
      <c r="BM183" s="87">
        <v>0</v>
      </c>
      <c r="BN183" s="87" t="s">
        <v>1016</v>
      </c>
      <c r="BO183" s="87">
        <v>5314</v>
      </c>
      <c r="BP183" s="87">
        <v>5166</v>
      </c>
      <c r="BQ183" s="87">
        <v>29738</v>
      </c>
      <c r="BR183" s="87">
        <v>47063</v>
      </c>
      <c r="BS183" s="87"/>
      <c r="BT183" s="87" t="s">
        <v>1090</v>
      </c>
      <c r="BU183" s="87" t="s">
        <v>1154</v>
      </c>
      <c r="BV183" s="87" t="s">
        <v>1215</v>
      </c>
      <c r="BW183" s="87"/>
      <c r="BX183" s="144">
        <v>40654.30501157408</v>
      </c>
      <c r="BY183" s="87" t="s">
        <v>1268</v>
      </c>
      <c r="BZ183" s="87" t="b">
        <v>0</v>
      </c>
      <c r="CA183" s="87" t="b">
        <v>0</v>
      </c>
      <c r="CB183" s="87" t="b">
        <v>1</v>
      </c>
      <c r="CC183" s="87" t="s">
        <v>914</v>
      </c>
      <c r="CD183" s="87">
        <v>41</v>
      </c>
      <c r="CE183" s="87" t="s">
        <v>1311</v>
      </c>
      <c r="CF183" s="87" t="b">
        <v>0</v>
      </c>
      <c r="CG183" s="87" t="s">
        <v>66</v>
      </c>
      <c r="CH183" s="87">
        <v>1</v>
      </c>
      <c r="CI183" s="87"/>
      <c r="CJ183" s="87"/>
      <c r="CK183" s="87"/>
      <c r="CL183" s="87"/>
      <c r="CM183" s="87"/>
      <c r="CN183" s="87"/>
      <c r="CO183" s="87"/>
      <c r="CP183" s="87"/>
      <c r="CQ183" s="87"/>
      <c r="CR183" s="87"/>
      <c r="CS183" s="87"/>
      <c r="CT183" s="87"/>
      <c r="CU183" s="87"/>
      <c r="CV183" s="87" t="s">
        <v>250</v>
      </c>
      <c r="CW183" s="87"/>
      <c r="CX183" s="87">
        <v>19</v>
      </c>
      <c r="CY183" s="87">
        <v>32</v>
      </c>
      <c r="CZ183" s="87">
        <v>2826</v>
      </c>
      <c r="DA183" s="87">
        <v>0.012821</v>
      </c>
      <c r="DB183" s="87">
        <v>0.129145</v>
      </c>
      <c r="DC183" s="87">
        <v>13.522608</v>
      </c>
      <c r="DD183" s="87">
        <v>0.00634920634920635</v>
      </c>
      <c r="DE183" s="87">
        <v>0.361111111111111</v>
      </c>
      <c r="DF183" s="87" t="s">
        <v>1006</v>
      </c>
      <c r="DG183" s="87">
        <v>7670</v>
      </c>
      <c r="DH183" s="87">
        <v>11984</v>
      </c>
      <c r="DI183" s="87">
        <v>18497</v>
      </c>
      <c r="DJ183" s="87">
        <v>3074</v>
      </c>
      <c r="DK183" s="87"/>
      <c r="DL183" s="87" t="s">
        <v>1082</v>
      </c>
      <c r="DM183" s="87" t="s">
        <v>942</v>
      </c>
      <c r="DN183" s="87" t="s">
        <v>1207</v>
      </c>
      <c r="DO183" s="87"/>
      <c r="DP183" s="144">
        <v>40499.605729166666</v>
      </c>
      <c r="DQ183" s="87"/>
      <c r="DR183" s="87" t="b">
        <v>0</v>
      </c>
      <c r="DS183" s="87" t="b">
        <v>0</v>
      </c>
      <c r="DT183" s="87" t="b">
        <v>1</v>
      </c>
      <c r="DU183" s="87" t="s">
        <v>914</v>
      </c>
      <c r="DV183" s="87">
        <v>248</v>
      </c>
      <c r="DW183" s="87" t="s">
        <v>1312</v>
      </c>
      <c r="DX183" s="87" t="b">
        <v>0</v>
      </c>
      <c r="DY183" s="87" t="s">
        <v>66</v>
      </c>
      <c r="DZ183" s="87">
        <v>1</v>
      </c>
      <c r="EA183" s="87"/>
      <c r="EB183" s="87"/>
      <c r="EC183" s="87"/>
      <c r="ED183" s="87"/>
      <c r="EE183" s="87"/>
      <c r="EF183" s="87"/>
      <c r="EG183" s="87"/>
      <c r="EH183" s="87"/>
      <c r="EI183" s="87"/>
      <c r="EJ183" s="87"/>
      <c r="EK183" s="87"/>
      <c r="EL183" s="87"/>
      <c r="EM183" s="87"/>
      <c r="EN183" s="87">
        <v>75</v>
      </c>
      <c r="EO183" s="87">
        <v>75</v>
      </c>
      <c r="EP183" s="87">
        <v>2</v>
      </c>
      <c r="EQ183" s="87">
        <v>1</v>
      </c>
      <c r="ER183" s="87">
        <v>31</v>
      </c>
      <c r="ES183" s="87">
        <v>31</v>
      </c>
    </row>
    <row r="184" spans="1:149" ht="15">
      <c r="A184" s="87" t="s">
        <v>856</v>
      </c>
      <c r="B184" s="87" t="s">
        <v>856</v>
      </c>
      <c r="C184" s="87" t="s">
        <v>293</v>
      </c>
      <c r="D184" s="87" t="s">
        <v>293</v>
      </c>
      <c r="E184" s="87"/>
      <c r="F184" s="87" t="s">
        <v>196</v>
      </c>
      <c r="G184" s="144">
        <v>43509.88146990741</v>
      </c>
      <c r="H184" s="87" t="s">
        <v>1570</v>
      </c>
      <c r="I184" s="87"/>
      <c r="J184" s="87"/>
      <c r="K184" s="87" t="s">
        <v>1602</v>
      </c>
      <c r="L184" s="87"/>
      <c r="M184" s="87" t="s">
        <v>1344</v>
      </c>
      <c r="N184" s="144">
        <v>43509.88146990741</v>
      </c>
      <c r="O184" s="87" t="s">
        <v>1619</v>
      </c>
      <c r="P184" s="87"/>
      <c r="Q184" s="87"/>
      <c r="R184" s="87" t="s">
        <v>856</v>
      </c>
      <c r="S184" s="87"/>
      <c r="T184" s="87" t="b">
        <v>0</v>
      </c>
      <c r="U184" s="87">
        <v>9</v>
      </c>
      <c r="V184" s="87"/>
      <c r="W184" s="87" t="b">
        <v>0</v>
      </c>
      <c r="X184" s="87" t="s">
        <v>914</v>
      </c>
      <c r="Y184" s="87"/>
      <c r="Z184" s="87"/>
      <c r="AA184" s="87" t="b">
        <v>0</v>
      </c>
      <c r="AB184" s="87">
        <v>2</v>
      </c>
      <c r="AC184" s="87"/>
      <c r="AD184" s="87" t="s">
        <v>934</v>
      </c>
      <c r="AE184" s="87" t="b">
        <v>0</v>
      </c>
      <c r="AF184" s="87" t="s">
        <v>856</v>
      </c>
      <c r="AG184" s="87" t="s">
        <v>1656</v>
      </c>
      <c r="AH184" s="87">
        <v>0</v>
      </c>
      <c r="AI184" s="87">
        <v>0</v>
      </c>
      <c r="AJ184" s="87"/>
      <c r="AK184" s="87"/>
      <c r="AL184" s="87"/>
      <c r="AM184" s="87"/>
      <c r="AN184" s="87"/>
      <c r="AO184" s="87"/>
      <c r="AP184" s="87"/>
      <c r="AQ184" s="87"/>
      <c r="AR184" s="87">
        <v>1</v>
      </c>
      <c r="AS184" s="87">
        <v>12</v>
      </c>
      <c r="AT184" s="87">
        <v>12</v>
      </c>
      <c r="AU184" s="87"/>
      <c r="AV184" s="87"/>
      <c r="AW184" s="87"/>
      <c r="AX184" s="87"/>
      <c r="AY184" s="87"/>
      <c r="AZ184" s="87"/>
      <c r="BA184" s="87"/>
      <c r="BB184" s="87"/>
      <c r="BC184" s="87"/>
      <c r="BD184" s="87" t="s">
        <v>293</v>
      </c>
      <c r="BE184" s="87"/>
      <c r="BF184" s="87">
        <v>1</v>
      </c>
      <c r="BG184" s="87">
        <v>0</v>
      </c>
      <c r="BH184" s="87">
        <v>0</v>
      </c>
      <c r="BI184" s="87">
        <v>1</v>
      </c>
      <c r="BJ184" s="87">
        <v>0</v>
      </c>
      <c r="BK184" s="87">
        <v>0.999993</v>
      </c>
      <c r="BL184" s="87">
        <v>0</v>
      </c>
      <c r="BM184" s="87">
        <v>0</v>
      </c>
      <c r="BN184" s="87" t="s">
        <v>1015</v>
      </c>
      <c r="BO184" s="87">
        <v>556</v>
      </c>
      <c r="BP184" s="87">
        <v>1314</v>
      </c>
      <c r="BQ184" s="87">
        <v>4858</v>
      </c>
      <c r="BR184" s="87">
        <v>7464</v>
      </c>
      <c r="BS184" s="87"/>
      <c r="BT184" s="87" t="s">
        <v>1089</v>
      </c>
      <c r="BU184" s="87"/>
      <c r="BV184" s="87"/>
      <c r="BW184" s="87"/>
      <c r="BX184" s="144">
        <v>42964.47508101852</v>
      </c>
      <c r="BY184" s="87"/>
      <c r="BZ184" s="87" t="b">
        <v>1</v>
      </c>
      <c r="CA184" s="87" t="b">
        <v>0</v>
      </c>
      <c r="CB184" s="87" t="b">
        <v>0</v>
      </c>
      <c r="CC184" s="87" t="s">
        <v>914</v>
      </c>
      <c r="CD184" s="87">
        <v>10</v>
      </c>
      <c r="CE184" s="87"/>
      <c r="CF184" s="87" t="b">
        <v>0</v>
      </c>
      <c r="CG184" s="87" t="s">
        <v>66</v>
      </c>
      <c r="CH184" s="87">
        <v>12</v>
      </c>
      <c r="CI184" s="87"/>
      <c r="CJ184" s="87"/>
      <c r="CK184" s="87"/>
      <c r="CL184" s="87"/>
      <c r="CM184" s="87"/>
      <c r="CN184" s="87"/>
      <c r="CO184" s="87"/>
      <c r="CP184" s="87"/>
      <c r="CQ184" s="87"/>
      <c r="CR184" s="87"/>
      <c r="CS184" s="87"/>
      <c r="CT184" s="87"/>
      <c r="CU184" s="87"/>
      <c r="CV184" s="87" t="s">
        <v>293</v>
      </c>
      <c r="CW184" s="87"/>
      <c r="CX184" s="87">
        <v>1</v>
      </c>
      <c r="CY184" s="87">
        <v>0</v>
      </c>
      <c r="CZ184" s="87">
        <v>0</v>
      </c>
      <c r="DA184" s="87">
        <v>1</v>
      </c>
      <c r="DB184" s="87">
        <v>0</v>
      </c>
      <c r="DC184" s="87">
        <v>0.999993</v>
      </c>
      <c r="DD184" s="87">
        <v>0</v>
      </c>
      <c r="DE184" s="87">
        <v>0</v>
      </c>
      <c r="DF184" s="87" t="s">
        <v>1015</v>
      </c>
      <c r="DG184" s="87">
        <v>556</v>
      </c>
      <c r="DH184" s="87">
        <v>1314</v>
      </c>
      <c r="DI184" s="87">
        <v>4858</v>
      </c>
      <c r="DJ184" s="87">
        <v>7464</v>
      </c>
      <c r="DK184" s="87"/>
      <c r="DL184" s="87" t="s">
        <v>1089</v>
      </c>
      <c r="DM184" s="87"/>
      <c r="DN184" s="87"/>
      <c r="DO184" s="87"/>
      <c r="DP184" s="144">
        <v>42964.47508101852</v>
      </c>
      <c r="DQ184" s="87"/>
      <c r="DR184" s="87" t="b">
        <v>1</v>
      </c>
      <c r="DS184" s="87" t="b">
        <v>0</v>
      </c>
      <c r="DT184" s="87" t="b">
        <v>0</v>
      </c>
      <c r="DU184" s="87" t="s">
        <v>914</v>
      </c>
      <c r="DV184" s="87">
        <v>10</v>
      </c>
      <c r="DW184" s="87"/>
      <c r="DX184" s="87" t="b">
        <v>0</v>
      </c>
      <c r="DY184" s="87" t="s">
        <v>66</v>
      </c>
      <c r="DZ184" s="87">
        <v>12</v>
      </c>
      <c r="EA184" s="87"/>
      <c r="EB184" s="87"/>
      <c r="EC184" s="87"/>
      <c r="ED184" s="87"/>
      <c r="EE184" s="87"/>
      <c r="EF184" s="87"/>
      <c r="EG184" s="87"/>
      <c r="EH184" s="87"/>
      <c r="EI184" s="87"/>
      <c r="EJ184" s="87"/>
      <c r="EK184" s="87"/>
      <c r="EL184" s="87"/>
      <c r="EM184" s="87"/>
      <c r="EN184" s="87">
        <v>76</v>
      </c>
      <c r="EO184" s="87">
        <v>76</v>
      </c>
      <c r="EP184" s="87">
        <v>1</v>
      </c>
      <c r="EQ184" s="87">
        <v>1</v>
      </c>
      <c r="ER184" s="87">
        <v>32</v>
      </c>
      <c r="ES184" s="87">
        <v>32</v>
      </c>
    </row>
    <row r="185" spans="1:149" ht="15">
      <c r="A185" s="87" t="s">
        <v>727</v>
      </c>
      <c r="B185" s="87" t="s">
        <v>856</v>
      </c>
      <c r="C185" s="87" t="s">
        <v>237</v>
      </c>
      <c r="D185" s="87" t="s">
        <v>293</v>
      </c>
      <c r="E185" s="87" t="s">
        <v>65</v>
      </c>
      <c r="F185" s="87" t="s">
        <v>311</v>
      </c>
      <c r="G185" s="144">
        <v>43509.88255787037</v>
      </c>
      <c r="H185" s="87" t="s">
        <v>319</v>
      </c>
      <c r="I185" s="87"/>
      <c r="J185" s="87"/>
      <c r="K185" s="87" t="s">
        <v>496</v>
      </c>
      <c r="L185" s="87"/>
      <c r="M185" s="87" t="s">
        <v>559</v>
      </c>
      <c r="N185" s="144">
        <v>43509.88255787037</v>
      </c>
      <c r="O185" s="87" t="s">
        <v>593</v>
      </c>
      <c r="P185" s="87"/>
      <c r="Q185" s="87"/>
      <c r="R185" s="87" t="s">
        <v>727</v>
      </c>
      <c r="S185" s="87" t="s">
        <v>856</v>
      </c>
      <c r="T185" s="87" t="b">
        <v>0</v>
      </c>
      <c r="U185" s="87">
        <v>0</v>
      </c>
      <c r="V185" s="87" t="s">
        <v>882</v>
      </c>
      <c r="W185" s="87" t="b">
        <v>0</v>
      </c>
      <c r="X185" s="87" t="s">
        <v>917</v>
      </c>
      <c r="Y185" s="87"/>
      <c r="Z185" s="87"/>
      <c r="AA185" s="87" t="b">
        <v>0</v>
      </c>
      <c r="AB185" s="87">
        <v>0</v>
      </c>
      <c r="AC185" s="87"/>
      <c r="AD185" s="87" t="s">
        <v>928</v>
      </c>
      <c r="AE185" s="87" t="b">
        <v>0</v>
      </c>
      <c r="AF185" s="87" t="s">
        <v>856</v>
      </c>
      <c r="AG185" s="87" t="s">
        <v>196</v>
      </c>
      <c r="AH185" s="87">
        <v>0</v>
      </c>
      <c r="AI185" s="87">
        <v>0</v>
      </c>
      <c r="AJ185" s="87"/>
      <c r="AK185" s="87"/>
      <c r="AL185" s="87"/>
      <c r="AM185" s="87"/>
      <c r="AN185" s="87"/>
      <c r="AO185" s="87"/>
      <c r="AP185" s="87"/>
      <c r="AQ185" s="87"/>
      <c r="AR185" s="87">
        <v>1</v>
      </c>
      <c r="AS185" s="87">
        <v>12</v>
      </c>
      <c r="AT185" s="87">
        <v>12</v>
      </c>
      <c r="AU185" s="87"/>
      <c r="AV185" s="87"/>
      <c r="AW185" s="87"/>
      <c r="AX185" s="87"/>
      <c r="AY185" s="87"/>
      <c r="AZ185" s="87"/>
      <c r="BA185" s="87"/>
      <c r="BB185" s="87"/>
      <c r="BC185" s="87"/>
      <c r="BD185" s="87" t="s">
        <v>237</v>
      </c>
      <c r="BE185" s="87"/>
      <c r="BF185" s="87">
        <v>0</v>
      </c>
      <c r="BG185" s="87">
        <v>1</v>
      </c>
      <c r="BH185" s="87">
        <v>0</v>
      </c>
      <c r="BI185" s="87">
        <v>1</v>
      </c>
      <c r="BJ185" s="87">
        <v>0</v>
      </c>
      <c r="BK185" s="87">
        <v>0.999993</v>
      </c>
      <c r="BL185" s="87">
        <v>0</v>
      </c>
      <c r="BM185" s="87">
        <v>0</v>
      </c>
      <c r="BN185" s="87" t="s">
        <v>1014</v>
      </c>
      <c r="BO185" s="87">
        <v>310</v>
      </c>
      <c r="BP185" s="87">
        <v>249</v>
      </c>
      <c r="BQ185" s="87">
        <v>4735</v>
      </c>
      <c r="BR185" s="87">
        <v>1331</v>
      </c>
      <c r="BS185" s="87"/>
      <c r="BT185" s="87" t="s">
        <v>1088</v>
      </c>
      <c r="BU185" s="87" t="s">
        <v>943</v>
      </c>
      <c r="BV185" s="87" t="s">
        <v>1214</v>
      </c>
      <c r="BW185" s="87"/>
      <c r="BX185" s="144">
        <v>39943.78255787037</v>
      </c>
      <c r="BY185" s="87"/>
      <c r="BZ185" s="87" t="b">
        <v>0</v>
      </c>
      <c r="CA185" s="87" t="b">
        <v>0</v>
      </c>
      <c r="CB185" s="87" t="b">
        <v>0</v>
      </c>
      <c r="CC185" s="87" t="s">
        <v>914</v>
      </c>
      <c r="CD185" s="87">
        <v>8</v>
      </c>
      <c r="CE185" s="87" t="s">
        <v>1313</v>
      </c>
      <c r="CF185" s="87" t="b">
        <v>0</v>
      </c>
      <c r="CG185" s="87" t="s">
        <v>66</v>
      </c>
      <c r="CH185" s="87">
        <v>12</v>
      </c>
      <c r="CI185" s="87"/>
      <c r="CJ185" s="87"/>
      <c r="CK185" s="87"/>
      <c r="CL185" s="87"/>
      <c r="CM185" s="87"/>
      <c r="CN185" s="87"/>
      <c r="CO185" s="87"/>
      <c r="CP185" s="87"/>
      <c r="CQ185" s="87"/>
      <c r="CR185" s="87"/>
      <c r="CS185" s="87"/>
      <c r="CT185" s="87"/>
      <c r="CU185" s="87"/>
      <c r="CV185" s="87" t="s">
        <v>293</v>
      </c>
      <c r="CW185" s="87"/>
      <c r="CX185" s="87">
        <v>1</v>
      </c>
      <c r="CY185" s="87">
        <v>0</v>
      </c>
      <c r="CZ185" s="87">
        <v>0</v>
      </c>
      <c r="DA185" s="87">
        <v>1</v>
      </c>
      <c r="DB185" s="87">
        <v>0</v>
      </c>
      <c r="DC185" s="87">
        <v>0.999993</v>
      </c>
      <c r="DD185" s="87">
        <v>0</v>
      </c>
      <c r="DE185" s="87">
        <v>0</v>
      </c>
      <c r="DF185" s="87" t="s">
        <v>1015</v>
      </c>
      <c r="DG185" s="87">
        <v>556</v>
      </c>
      <c r="DH185" s="87">
        <v>1314</v>
      </c>
      <c r="DI185" s="87">
        <v>4858</v>
      </c>
      <c r="DJ185" s="87">
        <v>7464</v>
      </c>
      <c r="DK185" s="87"/>
      <c r="DL185" s="87" t="s">
        <v>1089</v>
      </c>
      <c r="DM185" s="87"/>
      <c r="DN185" s="87"/>
      <c r="DO185" s="87"/>
      <c r="DP185" s="144">
        <v>42964.47508101852</v>
      </c>
      <c r="DQ185" s="87"/>
      <c r="DR185" s="87" t="b">
        <v>1</v>
      </c>
      <c r="DS185" s="87" t="b">
        <v>0</v>
      </c>
      <c r="DT185" s="87" t="b">
        <v>0</v>
      </c>
      <c r="DU185" s="87" t="s">
        <v>914</v>
      </c>
      <c r="DV185" s="87">
        <v>10</v>
      </c>
      <c r="DW185" s="87"/>
      <c r="DX185" s="87" t="b">
        <v>0</v>
      </c>
      <c r="DY185" s="87" t="s">
        <v>66</v>
      </c>
      <c r="DZ185" s="87">
        <v>12</v>
      </c>
      <c r="EA185" s="87"/>
      <c r="EB185" s="87"/>
      <c r="EC185" s="87"/>
      <c r="ED185" s="87"/>
      <c r="EE185" s="87"/>
      <c r="EF185" s="87"/>
      <c r="EG185" s="87"/>
      <c r="EH185" s="87"/>
      <c r="EI185" s="87"/>
      <c r="EJ185" s="87"/>
      <c r="EK185" s="87"/>
      <c r="EL185" s="87"/>
      <c r="EM185" s="87"/>
      <c r="EN185" s="87">
        <v>76</v>
      </c>
      <c r="EO185" s="87">
        <v>76</v>
      </c>
      <c r="EP185" s="87">
        <v>2</v>
      </c>
      <c r="EQ185" s="87">
        <v>1</v>
      </c>
      <c r="ER185" s="87">
        <v>32</v>
      </c>
      <c r="ES185" s="87">
        <v>32</v>
      </c>
    </row>
    <row r="186" spans="1:149" ht="15">
      <c r="A186" s="87" t="s">
        <v>725</v>
      </c>
      <c r="B186" s="87" t="s">
        <v>725</v>
      </c>
      <c r="C186" s="87" t="s">
        <v>236</v>
      </c>
      <c r="D186" s="87" t="s">
        <v>292</v>
      </c>
      <c r="E186" s="87" t="s">
        <v>65</v>
      </c>
      <c r="F186" s="87" t="s">
        <v>310</v>
      </c>
      <c r="G186" s="144">
        <v>43509.354467592595</v>
      </c>
      <c r="H186" s="87" t="s">
        <v>317</v>
      </c>
      <c r="I186" s="87" t="s">
        <v>441</v>
      </c>
      <c r="J186" s="87" t="s">
        <v>475</v>
      </c>
      <c r="K186" s="87"/>
      <c r="L186" s="87"/>
      <c r="M186" s="87" t="s">
        <v>558</v>
      </c>
      <c r="N186" s="144">
        <v>43509.354467592595</v>
      </c>
      <c r="O186" s="87" t="s">
        <v>591</v>
      </c>
      <c r="P186" s="87"/>
      <c r="Q186" s="87"/>
      <c r="R186" s="87" t="s">
        <v>725</v>
      </c>
      <c r="S186" s="87"/>
      <c r="T186" s="87" t="b">
        <v>0</v>
      </c>
      <c r="U186" s="87">
        <v>1</v>
      </c>
      <c r="V186" s="87"/>
      <c r="W186" s="87" t="b">
        <v>0</v>
      </c>
      <c r="X186" s="87" t="s">
        <v>916</v>
      </c>
      <c r="Y186" s="87"/>
      <c r="Z186" s="87"/>
      <c r="AA186" s="87" t="b">
        <v>0</v>
      </c>
      <c r="AB186" s="87">
        <v>0</v>
      </c>
      <c r="AC186" s="87"/>
      <c r="AD186" s="87" t="s">
        <v>932</v>
      </c>
      <c r="AE186" s="87" t="b">
        <v>0</v>
      </c>
      <c r="AF186" s="87" t="s">
        <v>725</v>
      </c>
      <c r="AG186" s="87" t="s">
        <v>196</v>
      </c>
      <c r="AH186" s="87">
        <v>0</v>
      </c>
      <c r="AI186" s="87">
        <v>0</v>
      </c>
      <c r="AJ186" s="87"/>
      <c r="AK186" s="87"/>
      <c r="AL186" s="87"/>
      <c r="AM186" s="87"/>
      <c r="AN186" s="87"/>
      <c r="AO186" s="87"/>
      <c r="AP186" s="87"/>
      <c r="AQ186" s="87"/>
      <c r="AR186" s="87">
        <v>1</v>
      </c>
      <c r="AS186" s="87">
        <v>13</v>
      </c>
      <c r="AT186" s="87">
        <v>13</v>
      </c>
      <c r="AU186" s="87"/>
      <c r="AV186" s="87"/>
      <c r="AW186" s="87"/>
      <c r="AX186" s="87"/>
      <c r="AY186" s="87"/>
      <c r="AZ186" s="87"/>
      <c r="BA186" s="87"/>
      <c r="BB186" s="87"/>
      <c r="BC186" s="87"/>
      <c r="BD186" s="87" t="s">
        <v>236</v>
      </c>
      <c r="BE186" s="87"/>
      <c r="BF186" s="87">
        <v>1</v>
      </c>
      <c r="BG186" s="87">
        <v>2</v>
      </c>
      <c r="BH186" s="87">
        <v>0</v>
      </c>
      <c r="BI186" s="87">
        <v>1</v>
      </c>
      <c r="BJ186" s="87">
        <v>0</v>
      </c>
      <c r="BK186" s="87">
        <v>1.298236</v>
      </c>
      <c r="BL186" s="87">
        <v>0</v>
      </c>
      <c r="BM186" s="87">
        <v>0</v>
      </c>
      <c r="BN186" s="87" t="s">
        <v>1012</v>
      </c>
      <c r="BO186" s="87">
        <v>0</v>
      </c>
      <c r="BP186" s="87">
        <v>570</v>
      </c>
      <c r="BQ186" s="87">
        <v>1185</v>
      </c>
      <c r="BR186" s="87">
        <v>88</v>
      </c>
      <c r="BS186" s="87"/>
      <c r="BT186" s="87"/>
      <c r="BU186" s="87" t="s">
        <v>1152</v>
      </c>
      <c r="BV186" s="87" t="s">
        <v>1212</v>
      </c>
      <c r="BW186" s="87"/>
      <c r="BX186" s="144">
        <v>39995.323912037034</v>
      </c>
      <c r="BY186" s="87" t="s">
        <v>1266</v>
      </c>
      <c r="BZ186" s="87" t="b">
        <v>0</v>
      </c>
      <c r="CA186" s="87" t="b">
        <v>0</v>
      </c>
      <c r="CB186" s="87" t="b">
        <v>0</v>
      </c>
      <c r="CC186" s="87" t="s">
        <v>916</v>
      </c>
      <c r="CD186" s="87">
        <v>25</v>
      </c>
      <c r="CE186" s="87" t="s">
        <v>1312</v>
      </c>
      <c r="CF186" s="87" t="b">
        <v>0</v>
      </c>
      <c r="CG186" s="87" t="s">
        <v>66</v>
      </c>
      <c r="CH186" s="87">
        <v>13</v>
      </c>
      <c r="CI186" s="87"/>
      <c r="CJ186" s="87"/>
      <c r="CK186" s="87"/>
      <c r="CL186" s="87"/>
      <c r="CM186" s="87"/>
      <c r="CN186" s="87"/>
      <c r="CO186" s="87"/>
      <c r="CP186" s="87"/>
      <c r="CQ186" s="87"/>
      <c r="CR186" s="87"/>
      <c r="CS186" s="87"/>
      <c r="CT186" s="87"/>
      <c r="CU186" s="87"/>
      <c r="CV186" s="87" t="s">
        <v>292</v>
      </c>
      <c r="CW186" s="87"/>
      <c r="CX186" s="87">
        <v>1</v>
      </c>
      <c r="CY186" s="87">
        <v>0</v>
      </c>
      <c r="CZ186" s="87">
        <v>0</v>
      </c>
      <c r="DA186" s="87">
        <v>1</v>
      </c>
      <c r="DB186" s="87">
        <v>0</v>
      </c>
      <c r="DC186" s="87">
        <v>0.70175</v>
      </c>
      <c r="DD186" s="87">
        <v>0</v>
      </c>
      <c r="DE186" s="87">
        <v>0</v>
      </c>
      <c r="DF186" s="87" t="s">
        <v>1013</v>
      </c>
      <c r="DG186" s="87">
        <v>237</v>
      </c>
      <c r="DH186" s="87">
        <v>588</v>
      </c>
      <c r="DI186" s="87">
        <v>743</v>
      </c>
      <c r="DJ186" s="87">
        <v>19</v>
      </c>
      <c r="DK186" s="87"/>
      <c r="DL186" s="87" t="s">
        <v>1087</v>
      </c>
      <c r="DM186" s="87" t="s">
        <v>1153</v>
      </c>
      <c r="DN186" s="87" t="s">
        <v>1213</v>
      </c>
      <c r="DO186" s="87"/>
      <c r="DP186" s="144">
        <v>40584.438252314816</v>
      </c>
      <c r="DQ186" s="87" t="s">
        <v>1267</v>
      </c>
      <c r="DR186" s="87" t="b">
        <v>0</v>
      </c>
      <c r="DS186" s="87" t="b">
        <v>0</v>
      </c>
      <c r="DT186" s="87" t="b">
        <v>0</v>
      </c>
      <c r="DU186" s="87" t="s">
        <v>916</v>
      </c>
      <c r="DV186" s="87">
        <v>18</v>
      </c>
      <c r="DW186" s="87" t="s">
        <v>1311</v>
      </c>
      <c r="DX186" s="87" t="b">
        <v>0</v>
      </c>
      <c r="DY186" s="87" t="s">
        <v>65</v>
      </c>
      <c r="DZ186" s="87">
        <v>13</v>
      </c>
      <c r="EA186" s="87"/>
      <c r="EB186" s="87"/>
      <c r="EC186" s="87"/>
      <c r="ED186" s="87"/>
      <c r="EE186" s="87"/>
      <c r="EF186" s="87"/>
      <c r="EG186" s="87"/>
      <c r="EH186" s="87"/>
      <c r="EI186" s="87"/>
      <c r="EJ186" s="87"/>
      <c r="EK186" s="87"/>
      <c r="EL186" s="87"/>
      <c r="EM186" s="87"/>
      <c r="EN186" s="87">
        <v>77</v>
      </c>
      <c r="EO186" s="87">
        <v>77</v>
      </c>
      <c r="EP186" s="87">
        <v>1</v>
      </c>
      <c r="EQ186" s="87">
        <v>1</v>
      </c>
      <c r="ER186" s="87">
        <v>33</v>
      </c>
      <c r="ES186" s="87">
        <v>33</v>
      </c>
    </row>
    <row r="187" spans="1:149" ht="15">
      <c r="A187" s="87" t="s">
        <v>726</v>
      </c>
      <c r="B187" s="87" t="s">
        <v>726</v>
      </c>
      <c r="C187" s="87" t="s">
        <v>236</v>
      </c>
      <c r="D187" s="87" t="s">
        <v>236</v>
      </c>
      <c r="E187" s="87" t="s">
        <v>65</v>
      </c>
      <c r="F187" s="87" t="s">
        <v>196</v>
      </c>
      <c r="G187" s="144">
        <v>43507.35444444444</v>
      </c>
      <c r="H187" s="87" t="s">
        <v>318</v>
      </c>
      <c r="I187" s="87" t="s">
        <v>442</v>
      </c>
      <c r="J187" s="87" t="s">
        <v>476</v>
      </c>
      <c r="K187" s="87" t="s">
        <v>495</v>
      </c>
      <c r="L187" s="87"/>
      <c r="M187" s="87" t="s">
        <v>558</v>
      </c>
      <c r="N187" s="144">
        <v>43507.35444444444</v>
      </c>
      <c r="O187" s="87" t="s">
        <v>592</v>
      </c>
      <c r="P187" s="87"/>
      <c r="Q187" s="87"/>
      <c r="R187" s="87" t="s">
        <v>726</v>
      </c>
      <c r="S187" s="87"/>
      <c r="T187" s="87" t="b">
        <v>0</v>
      </c>
      <c r="U187" s="87">
        <v>0</v>
      </c>
      <c r="V187" s="87"/>
      <c r="W187" s="87" t="b">
        <v>0</v>
      </c>
      <c r="X187" s="87" t="s">
        <v>916</v>
      </c>
      <c r="Y187" s="87"/>
      <c r="Z187" s="87"/>
      <c r="AA187" s="87" t="b">
        <v>0</v>
      </c>
      <c r="AB187" s="87">
        <v>0</v>
      </c>
      <c r="AC187" s="87"/>
      <c r="AD187" s="87" t="s">
        <v>932</v>
      </c>
      <c r="AE187" s="87" t="b">
        <v>0</v>
      </c>
      <c r="AF187" s="87" t="s">
        <v>726</v>
      </c>
      <c r="AG187" s="87" t="s">
        <v>196</v>
      </c>
      <c r="AH187" s="87">
        <v>0</v>
      </c>
      <c r="AI187" s="87">
        <v>0</v>
      </c>
      <c r="AJ187" s="87"/>
      <c r="AK187" s="87"/>
      <c r="AL187" s="87"/>
      <c r="AM187" s="87"/>
      <c r="AN187" s="87"/>
      <c r="AO187" s="87"/>
      <c r="AP187" s="87"/>
      <c r="AQ187" s="87"/>
      <c r="AR187" s="87">
        <v>1</v>
      </c>
      <c r="AS187" s="87">
        <v>13</v>
      </c>
      <c r="AT187" s="87">
        <v>13</v>
      </c>
      <c r="AU187" s="87"/>
      <c r="AV187" s="87"/>
      <c r="AW187" s="87"/>
      <c r="AX187" s="87"/>
      <c r="AY187" s="87"/>
      <c r="AZ187" s="87"/>
      <c r="BA187" s="87"/>
      <c r="BB187" s="87"/>
      <c r="BC187" s="87"/>
      <c r="BD187" s="87" t="s">
        <v>236</v>
      </c>
      <c r="BE187" s="87"/>
      <c r="BF187" s="87">
        <v>1</v>
      </c>
      <c r="BG187" s="87">
        <v>2</v>
      </c>
      <c r="BH187" s="87">
        <v>0</v>
      </c>
      <c r="BI187" s="87">
        <v>1</v>
      </c>
      <c r="BJ187" s="87">
        <v>0</v>
      </c>
      <c r="BK187" s="87">
        <v>1.298236</v>
      </c>
      <c r="BL187" s="87">
        <v>0</v>
      </c>
      <c r="BM187" s="87">
        <v>0</v>
      </c>
      <c r="BN187" s="87" t="s">
        <v>1012</v>
      </c>
      <c r="BO187" s="87">
        <v>0</v>
      </c>
      <c r="BP187" s="87">
        <v>570</v>
      </c>
      <c r="BQ187" s="87">
        <v>1185</v>
      </c>
      <c r="BR187" s="87">
        <v>88</v>
      </c>
      <c r="BS187" s="87"/>
      <c r="BT187" s="87"/>
      <c r="BU187" s="87" t="s">
        <v>1152</v>
      </c>
      <c r="BV187" s="87" t="s">
        <v>1212</v>
      </c>
      <c r="BW187" s="87"/>
      <c r="BX187" s="144">
        <v>39995.323912037034</v>
      </c>
      <c r="BY187" s="87" t="s">
        <v>1266</v>
      </c>
      <c r="BZ187" s="87" t="b">
        <v>0</v>
      </c>
      <c r="CA187" s="87" t="b">
        <v>0</v>
      </c>
      <c r="CB187" s="87" t="b">
        <v>0</v>
      </c>
      <c r="CC187" s="87" t="s">
        <v>916</v>
      </c>
      <c r="CD187" s="87">
        <v>25</v>
      </c>
      <c r="CE187" s="87" t="s">
        <v>1312</v>
      </c>
      <c r="CF187" s="87" t="b">
        <v>0</v>
      </c>
      <c r="CG187" s="87" t="s">
        <v>66</v>
      </c>
      <c r="CH187" s="87">
        <v>13</v>
      </c>
      <c r="CI187" s="87"/>
      <c r="CJ187" s="87"/>
      <c r="CK187" s="87"/>
      <c r="CL187" s="87"/>
      <c r="CM187" s="87"/>
      <c r="CN187" s="87"/>
      <c r="CO187" s="87"/>
      <c r="CP187" s="87"/>
      <c r="CQ187" s="87"/>
      <c r="CR187" s="87"/>
      <c r="CS187" s="87"/>
      <c r="CT187" s="87"/>
      <c r="CU187" s="87"/>
      <c r="CV187" s="87" t="s">
        <v>236</v>
      </c>
      <c r="CW187" s="87"/>
      <c r="CX187" s="87">
        <v>1</v>
      </c>
      <c r="CY187" s="87">
        <v>2</v>
      </c>
      <c r="CZ187" s="87">
        <v>0</v>
      </c>
      <c r="DA187" s="87">
        <v>1</v>
      </c>
      <c r="DB187" s="87">
        <v>0</v>
      </c>
      <c r="DC187" s="87">
        <v>1.298236</v>
      </c>
      <c r="DD187" s="87">
        <v>0</v>
      </c>
      <c r="DE187" s="87">
        <v>0</v>
      </c>
      <c r="DF187" s="87" t="s">
        <v>1012</v>
      </c>
      <c r="DG187" s="87">
        <v>0</v>
      </c>
      <c r="DH187" s="87">
        <v>570</v>
      </c>
      <c r="DI187" s="87">
        <v>1185</v>
      </c>
      <c r="DJ187" s="87">
        <v>88</v>
      </c>
      <c r="DK187" s="87"/>
      <c r="DL187" s="87"/>
      <c r="DM187" s="87" t="s">
        <v>1152</v>
      </c>
      <c r="DN187" s="87" t="s">
        <v>1212</v>
      </c>
      <c r="DO187" s="87"/>
      <c r="DP187" s="144">
        <v>39995.323912037034</v>
      </c>
      <c r="DQ187" s="87" t="s">
        <v>1266</v>
      </c>
      <c r="DR187" s="87" t="b">
        <v>0</v>
      </c>
      <c r="DS187" s="87" t="b">
        <v>0</v>
      </c>
      <c r="DT187" s="87" t="b">
        <v>0</v>
      </c>
      <c r="DU187" s="87" t="s">
        <v>916</v>
      </c>
      <c r="DV187" s="87">
        <v>25</v>
      </c>
      <c r="DW187" s="87" t="s">
        <v>1312</v>
      </c>
      <c r="DX187" s="87" t="b">
        <v>0</v>
      </c>
      <c r="DY187" s="87" t="s">
        <v>66</v>
      </c>
      <c r="DZ187" s="87">
        <v>13</v>
      </c>
      <c r="EA187" s="87"/>
      <c r="EB187" s="87"/>
      <c r="EC187" s="87"/>
      <c r="ED187" s="87"/>
      <c r="EE187" s="87"/>
      <c r="EF187" s="87"/>
      <c r="EG187" s="87"/>
      <c r="EH187" s="87"/>
      <c r="EI187" s="87"/>
      <c r="EJ187" s="87"/>
      <c r="EK187" s="87"/>
      <c r="EL187" s="87"/>
      <c r="EM187" s="87"/>
      <c r="EN187" s="87">
        <v>78</v>
      </c>
      <c r="EO187" s="87">
        <v>78</v>
      </c>
      <c r="EP187" s="87">
        <v>1</v>
      </c>
      <c r="EQ187" s="87">
        <v>1</v>
      </c>
      <c r="ER187" s="87">
        <v>34</v>
      </c>
      <c r="ES187" s="87">
        <v>34</v>
      </c>
    </row>
    <row r="188" spans="1:149" ht="15">
      <c r="A188" s="87" t="s">
        <v>724</v>
      </c>
      <c r="B188" s="87" t="s">
        <v>724</v>
      </c>
      <c r="C188" s="87" t="s">
        <v>235</v>
      </c>
      <c r="D188" s="87" t="s">
        <v>235</v>
      </c>
      <c r="E188" s="87" t="s">
        <v>65</v>
      </c>
      <c r="F188" s="87" t="s">
        <v>196</v>
      </c>
      <c r="G188" s="144">
        <v>43507.89627314815</v>
      </c>
      <c r="H188" s="87" t="s">
        <v>316</v>
      </c>
      <c r="I188" s="87"/>
      <c r="J188" s="87"/>
      <c r="K188" s="87"/>
      <c r="L188" s="87"/>
      <c r="M188" s="87" t="s">
        <v>557</v>
      </c>
      <c r="N188" s="144">
        <v>43507.89627314815</v>
      </c>
      <c r="O188" s="87" t="s">
        <v>590</v>
      </c>
      <c r="P188" s="87"/>
      <c r="Q188" s="87"/>
      <c r="R188" s="87" t="s">
        <v>724</v>
      </c>
      <c r="S188" s="87"/>
      <c r="T188" s="87" t="b">
        <v>0</v>
      </c>
      <c r="U188" s="87">
        <v>0</v>
      </c>
      <c r="V188" s="87"/>
      <c r="W188" s="87" t="b">
        <v>0</v>
      </c>
      <c r="X188" s="87" t="s">
        <v>914</v>
      </c>
      <c r="Y188" s="87"/>
      <c r="Z188" s="87"/>
      <c r="AA188" s="87" t="b">
        <v>0</v>
      </c>
      <c r="AB188" s="87">
        <v>0</v>
      </c>
      <c r="AC188" s="87"/>
      <c r="AD188" s="87" t="s">
        <v>931</v>
      </c>
      <c r="AE188" s="87" t="b">
        <v>0</v>
      </c>
      <c r="AF188" s="87" t="s">
        <v>724</v>
      </c>
      <c r="AG188" s="87" t="s">
        <v>196</v>
      </c>
      <c r="AH188" s="87">
        <v>0</v>
      </c>
      <c r="AI188" s="87">
        <v>0</v>
      </c>
      <c r="AJ188" s="87"/>
      <c r="AK188" s="87"/>
      <c r="AL188" s="87"/>
      <c r="AM188" s="87"/>
      <c r="AN188" s="87"/>
      <c r="AO188" s="87"/>
      <c r="AP188" s="87"/>
      <c r="AQ188" s="87"/>
      <c r="AR188" s="87">
        <v>1</v>
      </c>
      <c r="AS188" s="87">
        <v>7</v>
      </c>
      <c r="AT188" s="87">
        <v>7</v>
      </c>
      <c r="AU188" s="87"/>
      <c r="AV188" s="87"/>
      <c r="AW188" s="87"/>
      <c r="AX188" s="87"/>
      <c r="AY188" s="87"/>
      <c r="AZ188" s="87"/>
      <c r="BA188" s="87"/>
      <c r="BB188" s="87"/>
      <c r="BC188" s="87"/>
      <c r="BD188" s="87" t="s">
        <v>235</v>
      </c>
      <c r="BE188" s="87"/>
      <c r="BF188" s="87">
        <v>1</v>
      </c>
      <c r="BG188" s="87">
        <v>1</v>
      </c>
      <c r="BH188" s="87">
        <v>0</v>
      </c>
      <c r="BI188" s="87">
        <v>0</v>
      </c>
      <c r="BJ188" s="87">
        <v>0</v>
      </c>
      <c r="BK188" s="87">
        <v>0.999993</v>
      </c>
      <c r="BL188" s="87">
        <v>0</v>
      </c>
      <c r="BM188" s="87" t="s">
        <v>1516</v>
      </c>
      <c r="BN188" s="87" t="s">
        <v>1011</v>
      </c>
      <c r="BO188" s="87">
        <v>45</v>
      </c>
      <c r="BP188" s="87">
        <v>9</v>
      </c>
      <c r="BQ188" s="87">
        <v>419</v>
      </c>
      <c r="BR188" s="87">
        <v>7</v>
      </c>
      <c r="BS188" s="87"/>
      <c r="BT188" s="87"/>
      <c r="BU188" s="87"/>
      <c r="BV188" s="87"/>
      <c r="BW188" s="87"/>
      <c r="BX188" s="144">
        <v>42269.50883101852</v>
      </c>
      <c r="BY188" s="87"/>
      <c r="BZ188" s="87" t="b">
        <v>1</v>
      </c>
      <c r="CA188" s="87" t="b">
        <v>1</v>
      </c>
      <c r="CB188" s="87" t="b">
        <v>0</v>
      </c>
      <c r="CC188" s="87" t="s">
        <v>914</v>
      </c>
      <c r="CD188" s="87">
        <v>0</v>
      </c>
      <c r="CE188" s="87" t="s">
        <v>1312</v>
      </c>
      <c r="CF188" s="87" t="b">
        <v>0</v>
      </c>
      <c r="CG188" s="87" t="s">
        <v>66</v>
      </c>
      <c r="CH188" s="87">
        <v>7</v>
      </c>
      <c r="CI188" s="87"/>
      <c r="CJ188" s="87"/>
      <c r="CK188" s="87"/>
      <c r="CL188" s="87"/>
      <c r="CM188" s="87"/>
      <c r="CN188" s="87"/>
      <c r="CO188" s="87"/>
      <c r="CP188" s="87"/>
      <c r="CQ188" s="87"/>
      <c r="CR188" s="87"/>
      <c r="CS188" s="87"/>
      <c r="CT188" s="87"/>
      <c r="CU188" s="87"/>
      <c r="CV188" s="87" t="s">
        <v>235</v>
      </c>
      <c r="CW188" s="87"/>
      <c r="CX188" s="87">
        <v>1</v>
      </c>
      <c r="CY188" s="87">
        <v>1</v>
      </c>
      <c r="CZ188" s="87">
        <v>0</v>
      </c>
      <c r="DA188" s="87">
        <v>0</v>
      </c>
      <c r="DB188" s="87">
        <v>0</v>
      </c>
      <c r="DC188" s="87">
        <v>0.999993</v>
      </c>
      <c r="DD188" s="87">
        <v>0</v>
      </c>
      <c r="DE188" s="87" t="s">
        <v>1516</v>
      </c>
      <c r="DF188" s="87" t="s">
        <v>1011</v>
      </c>
      <c r="DG188" s="87">
        <v>45</v>
      </c>
      <c r="DH188" s="87">
        <v>9</v>
      </c>
      <c r="DI188" s="87">
        <v>419</v>
      </c>
      <c r="DJ188" s="87">
        <v>7</v>
      </c>
      <c r="DK188" s="87"/>
      <c r="DL188" s="87"/>
      <c r="DM188" s="87"/>
      <c r="DN188" s="87"/>
      <c r="DO188" s="87"/>
      <c r="DP188" s="144">
        <v>42269.50883101852</v>
      </c>
      <c r="DQ188" s="87"/>
      <c r="DR188" s="87" t="b">
        <v>1</v>
      </c>
      <c r="DS188" s="87" t="b">
        <v>1</v>
      </c>
      <c r="DT188" s="87" t="b">
        <v>0</v>
      </c>
      <c r="DU188" s="87" t="s">
        <v>914</v>
      </c>
      <c r="DV188" s="87">
        <v>0</v>
      </c>
      <c r="DW188" s="87" t="s">
        <v>1312</v>
      </c>
      <c r="DX188" s="87" t="b">
        <v>0</v>
      </c>
      <c r="DY188" s="87" t="s">
        <v>66</v>
      </c>
      <c r="DZ188" s="87">
        <v>7</v>
      </c>
      <c r="EA188" s="87"/>
      <c r="EB188" s="87"/>
      <c r="EC188" s="87"/>
      <c r="ED188" s="87"/>
      <c r="EE188" s="87"/>
      <c r="EF188" s="87"/>
      <c r="EG188" s="87"/>
      <c r="EH188" s="87"/>
      <c r="EI188" s="87"/>
      <c r="EJ188" s="87"/>
      <c r="EK188" s="87"/>
      <c r="EL188" s="87"/>
      <c r="EM188" s="87"/>
      <c r="EN188" s="87">
        <v>79</v>
      </c>
      <c r="EO188" s="87">
        <v>79</v>
      </c>
      <c r="EP188" s="87">
        <v>1</v>
      </c>
      <c r="EQ188" s="87">
        <v>1</v>
      </c>
      <c r="ER188" s="87">
        <v>35</v>
      </c>
      <c r="ES188" s="87">
        <v>35</v>
      </c>
    </row>
    <row r="189" spans="1:149" ht="15">
      <c r="A189" s="87" t="s">
        <v>855</v>
      </c>
      <c r="B189" s="87" t="s">
        <v>1645</v>
      </c>
      <c r="C189" s="87" t="s">
        <v>234</v>
      </c>
      <c r="D189" s="87" t="s">
        <v>291</v>
      </c>
      <c r="E189" s="87"/>
      <c r="F189" s="87" t="s">
        <v>311</v>
      </c>
      <c r="G189" s="144">
        <v>43507.72511574074</v>
      </c>
      <c r="H189" s="87" t="s">
        <v>1571</v>
      </c>
      <c r="I189" s="87"/>
      <c r="J189" s="87"/>
      <c r="K189" s="87"/>
      <c r="L189" s="87" t="s">
        <v>1608</v>
      </c>
      <c r="M189" s="87" t="s">
        <v>1608</v>
      </c>
      <c r="N189" s="144">
        <v>43507.72511574074</v>
      </c>
      <c r="O189" s="87" t="s">
        <v>1620</v>
      </c>
      <c r="P189" s="87"/>
      <c r="Q189" s="87"/>
      <c r="R189" s="87" t="s">
        <v>855</v>
      </c>
      <c r="S189" s="87" t="s">
        <v>1645</v>
      </c>
      <c r="T189" s="87" t="b">
        <v>0</v>
      </c>
      <c r="U189" s="87">
        <v>1</v>
      </c>
      <c r="V189" s="87" t="s">
        <v>1650</v>
      </c>
      <c r="W189" s="87" t="b">
        <v>0</v>
      </c>
      <c r="X189" s="87" t="s">
        <v>914</v>
      </c>
      <c r="Y189" s="87"/>
      <c r="Z189" s="87"/>
      <c r="AA189" s="87" t="b">
        <v>0</v>
      </c>
      <c r="AB189" s="87">
        <v>0</v>
      </c>
      <c r="AC189" s="87"/>
      <c r="AD189" s="87" t="s">
        <v>930</v>
      </c>
      <c r="AE189" s="87" t="b">
        <v>0</v>
      </c>
      <c r="AF189" s="87" t="s">
        <v>1645</v>
      </c>
      <c r="AG189" s="87" t="s">
        <v>1656</v>
      </c>
      <c r="AH189" s="87">
        <v>0</v>
      </c>
      <c r="AI189" s="87">
        <v>0</v>
      </c>
      <c r="AJ189" s="87"/>
      <c r="AK189" s="87"/>
      <c r="AL189" s="87"/>
      <c r="AM189" s="87"/>
      <c r="AN189" s="87"/>
      <c r="AO189" s="87"/>
      <c r="AP189" s="87"/>
      <c r="AQ189" s="87"/>
      <c r="AR189" s="87">
        <v>2</v>
      </c>
      <c r="AS189" s="87">
        <v>4</v>
      </c>
      <c r="AT189" s="87">
        <v>4</v>
      </c>
      <c r="AU189" s="87"/>
      <c r="AV189" s="87"/>
      <c r="AW189" s="87"/>
      <c r="AX189" s="87"/>
      <c r="AY189" s="87"/>
      <c r="AZ189" s="87"/>
      <c r="BA189" s="87"/>
      <c r="BB189" s="87"/>
      <c r="BC189" s="87"/>
      <c r="BD189" s="87" t="s">
        <v>234</v>
      </c>
      <c r="BE189" s="87"/>
      <c r="BF189" s="87">
        <v>0</v>
      </c>
      <c r="BG189" s="87">
        <v>3</v>
      </c>
      <c r="BH189" s="87">
        <v>6</v>
      </c>
      <c r="BI189" s="87">
        <v>0.333333</v>
      </c>
      <c r="BJ189" s="87">
        <v>0</v>
      </c>
      <c r="BK189" s="87">
        <v>1.918905</v>
      </c>
      <c r="BL189" s="87">
        <v>0</v>
      </c>
      <c r="BM189" s="87">
        <v>0</v>
      </c>
      <c r="BN189" s="87" t="s">
        <v>1007</v>
      </c>
      <c r="BO189" s="87">
        <v>702</v>
      </c>
      <c r="BP189" s="87">
        <v>1735</v>
      </c>
      <c r="BQ189" s="87">
        <v>11869</v>
      </c>
      <c r="BR189" s="87">
        <v>9736</v>
      </c>
      <c r="BS189" s="87"/>
      <c r="BT189" s="87" t="s">
        <v>1083</v>
      </c>
      <c r="BU189" s="87" t="s">
        <v>1148</v>
      </c>
      <c r="BV189" s="87" t="s">
        <v>1208</v>
      </c>
      <c r="BW189" s="87"/>
      <c r="BX189" s="144">
        <v>40567.42217592592</v>
      </c>
      <c r="BY189" s="87"/>
      <c r="BZ189" s="87" t="b">
        <v>0</v>
      </c>
      <c r="CA189" s="87" t="b">
        <v>0</v>
      </c>
      <c r="CB189" s="87" t="b">
        <v>1</v>
      </c>
      <c r="CC189" s="87" t="s">
        <v>914</v>
      </c>
      <c r="CD189" s="87">
        <v>40</v>
      </c>
      <c r="CE189" s="87" t="s">
        <v>1312</v>
      </c>
      <c r="CF189" s="87" t="b">
        <v>0</v>
      </c>
      <c r="CG189" s="87" t="s">
        <v>66</v>
      </c>
      <c r="CH189" s="87">
        <v>4</v>
      </c>
      <c r="CI189" s="87"/>
      <c r="CJ189" s="87"/>
      <c r="CK189" s="87"/>
      <c r="CL189" s="87"/>
      <c r="CM189" s="87"/>
      <c r="CN189" s="87"/>
      <c r="CO189" s="87"/>
      <c r="CP189" s="87"/>
      <c r="CQ189" s="87"/>
      <c r="CR189" s="87"/>
      <c r="CS189" s="87"/>
      <c r="CT189" s="87"/>
      <c r="CU189" s="87"/>
      <c r="CV189" s="87" t="s">
        <v>291</v>
      </c>
      <c r="CW189" s="87"/>
      <c r="CX189" s="87">
        <v>1</v>
      </c>
      <c r="CY189" s="87">
        <v>0</v>
      </c>
      <c r="CZ189" s="87">
        <v>0</v>
      </c>
      <c r="DA189" s="87">
        <v>0.2</v>
      </c>
      <c r="DB189" s="87">
        <v>0</v>
      </c>
      <c r="DC189" s="87">
        <v>0.693689</v>
      </c>
      <c r="DD189" s="87">
        <v>0</v>
      </c>
      <c r="DE189" s="87">
        <v>0</v>
      </c>
      <c r="DF189" s="87" t="s">
        <v>1010</v>
      </c>
      <c r="DG189" s="87">
        <v>1013</v>
      </c>
      <c r="DH189" s="87">
        <v>921</v>
      </c>
      <c r="DI189" s="87">
        <v>2876</v>
      </c>
      <c r="DJ189" s="87">
        <v>4931</v>
      </c>
      <c r="DK189" s="87"/>
      <c r="DL189" s="87" t="s">
        <v>1086</v>
      </c>
      <c r="DM189" s="87" t="s">
        <v>1151</v>
      </c>
      <c r="DN189" s="87" t="s">
        <v>1211</v>
      </c>
      <c r="DO189" s="87"/>
      <c r="DP189" s="144">
        <v>42405.62305555555</v>
      </c>
      <c r="DQ189" s="87"/>
      <c r="DR189" s="87" t="b">
        <v>1</v>
      </c>
      <c r="DS189" s="87" t="b">
        <v>0</v>
      </c>
      <c r="DT189" s="87" t="b">
        <v>1</v>
      </c>
      <c r="DU189" s="87" t="s">
        <v>914</v>
      </c>
      <c r="DV189" s="87">
        <v>8</v>
      </c>
      <c r="DW189" s="87"/>
      <c r="DX189" s="87" t="b">
        <v>0</v>
      </c>
      <c r="DY189" s="87" t="s">
        <v>66</v>
      </c>
      <c r="DZ189" s="87">
        <v>4</v>
      </c>
      <c r="EA189" s="87"/>
      <c r="EB189" s="87"/>
      <c r="EC189" s="87"/>
      <c r="ED189" s="87"/>
      <c r="EE189" s="87"/>
      <c r="EF189" s="87"/>
      <c r="EG189" s="87"/>
      <c r="EH189" s="87"/>
      <c r="EI189" s="87"/>
      <c r="EJ189" s="87"/>
      <c r="EK189" s="87"/>
      <c r="EL189" s="87"/>
      <c r="EM189" s="87"/>
      <c r="EN189" s="87">
        <v>80</v>
      </c>
      <c r="EO189" s="87">
        <v>80</v>
      </c>
      <c r="EP189" s="87">
        <v>3</v>
      </c>
      <c r="EQ189" s="87">
        <v>2</v>
      </c>
      <c r="ER189" s="87">
        <v>36</v>
      </c>
      <c r="ES189" s="87">
        <v>36</v>
      </c>
    </row>
    <row r="190" spans="1:149" ht="15">
      <c r="A190" s="87" t="s">
        <v>1645</v>
      </c>
      <c r="B190" s="87" t="s">
        <v>1646</v>
      </c>
      <c r="C190" s="87" t="s">
        <v>291</v>
      </c>
      <c r="D190" s="87" t="s">
        <v>234</v>
      </c>
      <c r="E190" s="87"/>
      <c r="F190" s="87" t="s">
        <v>311</v>
      </c>
      <c r="G190" s="144">
        <v>43507.65472222222</v>
      </c>
      <c r="H190" s="87" t="s">
        <v>1572</v>
      </c>
      <c r="I190" s="87"/>
      <c r="J190" s="87"/>
      <c r="K190" s="87"/>
      <c r="L190" s="87"/>
      <c r="M190" s="87" t="s">
        <v>1342</v>
      </c>
      <c r="N190" s="144">
        <v>43507.65472222222</v>
      </c>
      <c r="O190" s="87" t="s">
        <v>1621</v>
      </c>
      <c r="P190" s="87"/>
      <c r="Q190" s="87"/>
      <c r="R190" s="87" t="s">
        <v>1645</v>
      </c>
      <c r="S190" s="87" t="s">
        <v>1646</v>
      </c>
      <c r="T190" s="87" t="b">
        <v>0</v>
      </c>
      <c r="U190" s="87">
        <v>1</v>
      </c>
      <c r="V190" s="87" t="s">
        <v>881</v>
      </c>
      <c r="W190" s="87" t="b">
        <v>0</v>
      </c>
      <c r="X190" s="87" t="s">
        <v>914</v>
      </c>
      <c r="Y190" s="87"/>
      <c r="Z190" s="87"/>
      <c r="AA190" s="87" t="b">
        <v>0</v>
      </c>
      <c r="AB190" s="87">
        <v>0</v>
      </c>
      <c r="AC190" s="87"/>
      <c r="AD190" s="87" t="s">
        <v>1655</v>
      </c>
      <c r="AE190" s="87" t="b">
        <v>0</v>
      </c>
      <c r="AF190" s="87" t="s">
        <v>1646</v>
      </c>
      <c r="AG190" s="87" t="s">
        <v>1656</v>
      </c>
      <c r="AH190" s="87">
        <v>0</v>
      </c>
      <c r="AI190" s="87">
        <v>0</v>
      </c>
      <c r="AJ190" s="87"/>
      <c r="AK190" s="87"/>
      <c r="AL190" s="87"/>
      <c r="AM190" s="87"/>
      <c r="AN190" s="87"/>
      <c r="AO190" s="87"/>
      <c r="AP190" s="87"/>
      <c r="AQ190" s="87"/>
      <c r="AR190" s="87">
        <v>1</v>
      </c>
      <c r="AS190" s="87">
        <v>4</v>
      </c>
      <c r="AT190" s="87">
        <v>4</v>
      </c>
      <c r="AU190" s="87"/>
      <c r="AV190" s="87"/>
      <c r="AW190" s="87"/>
      <c r="AX190" s="87"/>
      <c r="AY190" s="87"/>
      <c r="AZ190" s="87"/>
      <c r="BA190" s="87"/>
      <c r="BB190" s="87"/>
      <c r="BC190" s="87"/>
      <c r="BD190" s="87" t="s">
        <v>291</v>
      </c>
      <c r="BE190" s="87"/>
      <c r="BF190" s="87">
        <v>1</v>
      </c>
      <c r="BG190" s="87">
        <v>0</v>
      </c>
      <c r="BH190" s="87">
        <v>0</v>
      </c>
      <c r="BI190" s="87">
        <v>0.2</v>
      </c>
      <c r="BJ190" s="87">
        <v>0</v>
      </c>
      <c r="BK190" s="87">
        <v>0.693689</v>
      </c>
      <c r="BL190" s="87">
        <v>0</v>
      </c>
      <c r="BM190" s="87">
        <v>0</v>
      </c>
      <c r="BN190" s="87" t="s">
        <v>1010</v>
      </c>
      <c r="BO190" s="87">
        <v>1013</v>
      </c>
      <c r="BP190" s="87">
        <v>921</v>
      </c>
      <c r="BQ190" s="87">
        <v>2876</v>
      </c>
      <c r="BR190" s="87">
        <v>4931</v>
      </c>
      <c r="BS190" s="87"/>
      <c r="BT190" s="87" t="s">
        <v>1086</v>
      </c>
      <c r="BU190" s="87" t="s">
        <v>1151</v>
      </c>
      <c r="BV190" s="87" t="s">
        <v>1211</v>
      </c>
      <c r="BW190" s="87"/>
      <c r="BX190" s="144">
        <v>42405.62305555555</v>
      </c>
      <c r="BY190" s="87"/>
      <c r="BZ190" s="87" t="b">
        <v>1</v>
      </c>
      <c r="CA190" s="87" t="b">
        <v>0</v>
      </c>
      <c r="CB190" s="87" t="b">
        <v>1</v>
      </c>
      <c r="CC190" s="87" t="s">
        <v>914</v>
      </c>
      <c r="CD190" s="87">
        <v>8</v>
      </c>
      <c r="CE190" s="87"/>
      <c r="CF190" s="87" t="b">
        <v>0</v>
      </c>
      <c r="CG190" s="87" t="s">
        <v>66</v>
      </c>
      <c r="CH190" s="87">
        <v>4</v>
      </c>
      <c r="CI190" s="87"/>
      <c r="CJ190" s="87"/>
      <c r="CK190" s="87"/>
      <c r="CL190" s="87"/>
      <c r="CM190" s="87"/>
      <c r="CN190" s="87"/>
      <c r="CO190" s="87"/>
      <c r="CP190" s="87"/>
      <c r="CQ190" s="87"/>
      <c r="CR190" s="87"/>
      <c r="CS190" s="87"/>
      <c r="CT190" s="87"/>
      <c r="CU190" s="87"/>
      <c r="CV190" s="87" t="s">
        <v>234</v>
      </c>
      <c r="CW190" s="87"/>
      <c r="CX190" s="87">
        <v>0</v>
      </c>
      <c r="CY190" s="87">
        <v>3</v>
      </c>
      <c r="CZ190" s="87">
        <v>6</v>
      </c>
      <c r="DA190" s="87">
        <v>0.333333</v>
      </c>
      <c r="DB190" s="87">
        <v>0</v>
      </c>
      <c r="DC190" s="87">
        <v>1.918905</v>
      </c>
      <c r="DD190" s="87">
        <v>0</v>
      </c>
      <c r="DE190" s="87">
        <v>0</v>
      </c>
      <c r="DF190" s="87" t="s">
        <v>1007</v>
      </c>
      <c r="DG190" s="87">
        <v>702</v>
      </c>
      <c r="DH190" s="87">
        <v>1735</v>
      </c>
      <c r="DI190" s="87">
        <v>11869</v>
      </c>
      <c r="DJ190" s="87">
        <v>9736</v>
      </c>
      <c r="DK190" s="87"/>
      <c r="DL190" s="87" t="s">
        <v>1083</v>
      </c>
      <c r="DM190" s="87" t="s">
        <v>1148</v>
      </c>
      <c r="DN190" s="87" t="s">
        <v>1208</v>
      </c>
      <c r="DO190" s="87"/>
      <c r="DP190" s="144">
        <v>40567.42217592592</v>
      </c>
      <c r="DQ190" s="87"/>
      <c r="DR190" s="87" t="b">
        <v>0</v>
      </c>
      <c r="DS190" s="87" t="b">
        <v>0</v>
      </c>
      <c r="DT190" s="87" t="b">
        <v>1</v>
      </c>
      <c r="DU190" s="87" t="s">
        <v>914</v>
      </c>
      <c r="DV190" s="87">
        <v>40</v>
      </c>
      <c r="DW190" s="87" t="s">
        <v>1312</v>
      </c>
      <c r="DX190" s="87" t="b">
        <v>0</v>
      </c>
      <c r="DY190" s="87" t="s">
        <v>66</v>
      </c>
      <c r="DZ190" s="87">
        <v>4</v>
      </c>
      <c r="EA190" s="87"/>
      <c r="EB190" s="87"/>
      <c r="EC190" s="87"/>
      <c r="ED190" s="87"/>
      <c r="EE190" s="87"/>
      <c r="EF190" s="87"/>
      <c r="EG190" s="87"/>
      <c r="EH190" s="87"/>
      <c r="EI190" s="87"/>
      <c r="EJ190" s="87"/>
      <c r="EK190" s="87"/>
      <c r="EL190" s="87"/>
      <c r="EM190" s="87"/>
      <c r="EN190" s="87">
        <v>80</v>
      </c>
      <c r="EO190" s="87">
        <v>80</v>
      </c>
      <c r="EP190" s="87">
        <v>2</v>
      </c>
      <c r="EQ190" s="87">
        <v>1</v>
      </c>
      <c r="ER190" s="87">
        <v>36</v>
      </c>
      <c r="ES190" s="87">
        <v>36</v>
      </c>
    </row>
    <row r="191" spans="1:149" ht="15">
      <c r="A191" s="87" t="s">
        <v>1645</v>
      </c>
      <c r="B191" s="87" t="s">
        <v>1646</v>
      </c>
      <c r="C191" s="87" t="s">
        <v>291</v>
      </c>
      <c r="D191" s="87" t="s">
        <v>290</v>
      </c>
      <c r="E191" s="87"/>
      <c r="F191" s="87" t="s">
        <v>310</v>
      </c>
      <c r="G191" s="144">
        <v>43507.65472222222</v>
      </c>
      <c r="H191" s="87" t="s">
        <v>1572</v>
      </c>
      <c r="I191" s="87"/>
      <c r="J191" s="87"/>
      <c r="K191" s="87"/>
      <c r="L191" s="87"/>
      <c r="M191" s="87" t="s">
        <v>1342</v>
      </c>
      <c r="N191" s="144">
        <v>43507.65472222222</v>
      </c>
      <c r="O191" s="87" t="s">
        <v>1621</v>
      </c>
      <c r="P191" s="87"/>
      <c r="Q191" s="87"/>
      <c r="R191" s="87" t="s">
        <v>1645</v>
      </c>
      <c r="S191" s="87" t="s">
        <v>1646</v>
      </c>
      <c r="T191" s="87" t="b">
        <v>0</v>
      </c>
      <c r="U191" s="87">
        <v>1</v>
      </c>
      <c r="V191" s="87" t="s">
        <v>881</v>
      </c>
      <c r="W191" s="87" t="b">
        <v>0</v>
      </c>
      <c r="X191" s="87" t="s">
        <v>914</v>
      </c>
      <c r="Y191" s="87"/>
      <c r="Z191" s="87"/>
      <c r="AA191" s="87" t="b">
        <v>0</v>
      </c>
      <c r="AB191" s="87">
        <v>0</v>
      </c>
      <c r="AC191" s="87"/>
      <c r="AD191" s="87" t="s">
        <v>1655</v>
      </c>
      <c r="AE191" s="87" t="b">
        <v>0</v>
      </c>
      <c r="AF191" s="87" t="s">
        <v>1646</v>
      </c>
      <c r="AG191" s="87" t="s">
        <v>1656</v>
      </c>
      <c r="AH191" s="87">
        <v>0</v>
      </c>
      <c r="AI191" s="87">
        <v>0</v>
      </c>
      <c r="AJ191" s="87"/>
      <c r="AK191" s="87"/>
      <c r="AL191" s="87"/>
      <c r="AM191" s="87"/>
      <c r="AN191" s="87"/>
      <c r="AO191" s="87"/>
      <c r="AP191" s="87"/>
      <c r="AQ191" s="87"/>
      <c r="AR191" s="87">
        <v>1</v>
      </c>
      <c r="AS191" s="87">
        <v>4</v>
      </c>
      <c r="AT191" s="87">
        <v>4</v>
      </c>
      <c r="AU191" s="87"/>
      <c r="AV191" s="87"/>
      <c r="AW191" s="87"/>
      <c r="AX191" s="87"/>
      <c r="AY191" s="87"/>
      <c r="AZ191" s="87"/>
      <c r="BA191" s="87"/>
      <c r="BB191" s="87"/>
      <c r="BC191" s="87"/>
      <c r="BD191" s="87" t="s">
        <v>291</v>
      </c>
      <c r="BE191" s="87"/>
      <c r="BF191" s="87">
        <v>1</v>
      </c>
      <c r="BG191" s="87">
        <v>0</v>
      </c>
      <c r="BH191" s="87">
        <v>0</v>
      </c>
      <c r="BI191" s="87">
        <v>0.2</v>
      </c>
      <c r="BJ191" s="87">
        <v>0</v>
      </c>
      <c r="BK191" s="87">
        <v>0.693689</v>
      </c>
      <c r="BL191" s="87">
        <v>0</v>
      </c>
      <c r="BM191" s="87">
        <v>0</v>
      </c>
      <c r="BN191" s="87" t="s">
        <v>1010</v>
      </c>
      <c r="BO191" s="87">
        <v>1013</v>
      </c>
      <c r="BP191" s="87">
        <v>921</v>
      </c>
      <c r="BQ191" s="87">
        <v>2876</v>
      </c>
      <c r="BR191" s="87">
        <v>4931</v>
      </c>
      <c r="BS191" s="87"/>
      <c r="BT191" s="87" t="s">
        <v>1086</v>
      </c>
      <c r="BU191" s="87" t="s">
        <v>1151</v>
      </c>
      <c r="BV191" s="87" t="s">
        <v>1211</v>
      </c>
      <c r="BW191" s="87"/>
      <c r="BX191" s="144">
        <v>42405.62305555555</v>
      </c>
      <c r="BY191" s="87"/>
      <c r="BZ191" s="87" t="b">
        <v>1</v>
      </c>
      <c r="CA191" s="87" t="b">
        <v>0</v>
      </c>
      <c r="CB191" s="87" t="b">
        <v>1</v>
      </c>
      <c r="CC191" s="87" t="s">
        <v>914</v>
      </c>
      <c r="CD191" s="87">
        <v>8</v>
      </c>
      <c r="CE191" s="87"/>
      <c r="CF191" s="87" t="b">
        <v>0</v>
      </c>
      <c r="CG191" s="87" t="s">
        <v>66</v>
      </c>
      <c r="CH191" s="87">
        <v>4</v>
      </c>
      <c r="CI191" s="87"/>
      <c r="CJ191" s="87"/>
      <c r="CK191" s="87"/>
      <c r="CL191" s="87"/>
      <c r="CM191" s="87"/>
      <c r="CN191" s="87"/>
      <c r="CO191" s="87"/>
      <c r="CP191" s="87"/>
      <c r="CQ191" s="87"/>
      <c r="CR191" s="87"/>
      <c r="CS191" s="87"/>
      <c r="CT191" s="87"/>
      <c r="CU191" s="87"/>
      <c r="CV191" s="87" t="s">
        <v>290</v>
      </c>
      <c r="CW191" s="87"/>
      <c r="CX191" s="87">
        <v>1</v>
      </c>
      <c r="CY191" s="87">
        <v>0</v>
      </c>
      <c r="CZ191" s="87">
        <v>0</v>
      </c>
      <c r="DA191" s="87">
        <v>0.2</v>
      </c>
      <c r="DB191" s="87">
        <v>0</v>
      </c>
      <c r="DC191" s="87">
        <v>0.693689</v>
      </c>
      <c r="DD191" s="87">
        <v>0</v>
      </c>
      <c r="DE191" s="87">
        <v>0</v>
      </c>
      <c r="DF191" s="87" t="s">
        <v>1009</v>
      </c>
      <c r="DG191" s="87">
        <v>0</v>
      </c>
      <c r="DH191" s="87">
        <v>6256</v>
      </c>
      <c r="DI191" s="87">
        <v>0</v>
      </c>
      <c r="DJ191" s="87">
        <v>0</v>
      </c>
      <c r="DK191" s="87"/>
      <c r="DL191" s="87" t="s">
        <v>1085</v>
      </c>
      <c r="DM191" s="87" t="s">
        <v>1150</v>
      </c>
      <c r="DN191" s="87" t="s">
        <v>1210</v>
      </c>
      <c r="DO191" s="87"/>
      <c r="DP191" s="144">
        <v>39842.19207175926</v>
      </c>
      <c r="DQ191" s="87"/>
      <c r="DR191" s="87" t="b">
        <v>0</v>
      </c>
      <c r="DS191" s="87" t="b">
        <v>0</v>
      </c>
      <c r="DT191" s="87" t="b">
        <v>0</v>
      </c>
      <c r="DU191" s="87" t="s">
        <v>914</v>
      </c>
      <c r="DV191" s="87">
        <v>113</v>
      </c>
      <c r="DW191" s="87" t="s">
        <v>1312</v>
      </c>
      <c r="DX191" s="87" t="b">
        <v>0</v>
      </c>
      <c r="DY191" s="87" t="s">
        <v>65</v>
      </c>
      <c r="DZ191" s="87">
        <v>4</v>
      </c>
      <c r="EA191" s="87"/>
      <c r="EB191" s="87"/>
      <c r="EC191" s="87"/>
      <c r="ED191" s="87"/>
      <c r="EE191" s="87"/>
      <c r="EF191" s="87"/>
      <c r="EG191" s="87"/>
      <c r="EH191" s="87"/>
      <c r="EI191" s="87"/>
      <c r="EJ191" s="87"/>
      <c r="EK191" s="87"/>
      <c r="EL191" s="87"/>
      <c r="EM191" s="87"/>
      <c r="EN191" s="87">
        <v>80</v>
      </c>
      <c r="EO191" s="87">
        <v>80</v>
      </c>
      <c r="EP191" s="87">
        <v>2</v>
      </c>
      <c r="EQ191" s="87">
        <v>1</v>
      </c>
      <c r="ER191" s="87">
        <v>36</v>
      </c>
      <c r="ES191" s="87">
        <v>36</v>
      </c>
    </row>
    <row r="192" spans="1:149" ht="15">
      <c r="A192" s="87" t="s">
        <v>723</v>
      </c>
      <c r="B192" s="87" t="s">
        <v>855</v>
      </c>
      <c r="C192" s="87" t="s">
        <v>234</v>
      </c>
      <c r="D192" s="87" t="s">
        <v>291</v>
      </c>
      <c r="E192" s="87" t="s">
        <v>65</v>
      </c>
      <c r="F192" s="87" t="s">
        <v>311</v>
      </c>
      <c r="G192" s="144">
        <v>43507.72694444445</v>
      </c>
      <c r="H192" s="87" t="s">
        <v>315</v>
      </c>
      <c r="I192" s="87" t="s">
        <v>440</v>
      </c>
      <c r="J192" s="87" t="s">
        <v>474</v>
      </c>
      <c r="K192" s="87" t="s">
        <v>494</v>
      </c>
      <c r="L192" s="87"/>
      <c r="M192" s="87" t="s">
        <v>556</v>
      </c>
      <c r="N192" s="144">
        <v>43507.72694444445</v>
      </c>
      <c r="O192" s="87" t="s">
        <v>589</v>
      </c>
      <c r="P192" s="87"/>
      <c r="Q192" s="87"/>
      <c r="R192" s="87" t="s">
        <v>723</v>
      </c>
      <c r="S192" s="87" t="s">
        <v>855</v>
      </c>
      <c r="T192" s="87" t="b">
        <v>0</v>
      </c>
      <c r="U192" s="87">
        <v>1</v>
      </c>
      <c r="V192" s="87" t="s">
        <v>881</v>
      </c>
      <c r="W192" s="87" t="b">
        <v>0</v>
      </c>
      <c r="X192" s="87" t="s">
        <v>914</v>
      </c>
      <c r="Y192" s="87"/>
      <c r="Z192" s="87"/>
      <c r="AA192" s="87" t="b">
        <v>0</v>
      </c>
      <c r="AB192" s="87">
        <v>0</v>
      </c>
      <c r="AC192" s="87"/>
      <c r="AD192" s="87" t="s">
        <v>930</v>
      </c>
      <c r="AE192" s="87" t="b">
        <v>0</v>
      </c>
      <c r="AF192" s="87" t="s">
        <v>855</v>
      </c>
      <c r="AG192" s="87" t="s">
        <v>196</v>
      </c>
      <c r="AH192" s="87">
        <v>0</v>
      </c>
      <c r="AI192" s="87">
        <v>0</v>
      </c>
      <c r="AJ192" s="87" t="s">
        <v>939</v>
      </c>
      <c r="AK192" s="87" t="s">
        <v>943</v>
      </c>
      <c r="AL192" s="87" t="s">
        <v>945</v>
      </c>
      <c r="AM192" s="87" t="s">
        <v>947</v>
      </c>
      <c r="AN192" s="87" t="s">
        <v>951</v>
      </c>
      <c r="AO192" s="87" t="s">
        <v>955</v>
      </c>
      <c r="AP192" s="87" t="s">
        <v>959</v>
      </c>
      <c r="AQ192" s="87" t="s">
        <v>961</v>
      </c>
      <c r="AR192" s="87">
        <v>2</v>
      </c>
      <c r="AS192" s="87">
        <v>4</v>
      </c>
      <c r="AT192" s="87">
        <v>4</v>
      </c>
      <c r="AU192" s="87"/>
      <c r="AV192" s="87"/>
      <c r="AW192" s="87"/>
      <c r="AX192" s="87"/>
      <c r="AY192" s="87"/>
      <c r="AZ192" s="87"/>
      <c r="BA192" s="87"/>
      <c r="BB192" s="87"/>
      <c r="BC192" s="87"/>
      <c r="BD192" s="87" t="s">
        <v>234</v>
      </c>
      <c r="BE192" s="87"/>
      <c r="BF192" s="87">
        <v>0</v>
      </c>
      <c r="BG192" s="87">
        <v>3</v>
      </c>
      <c r="BH192" s="87">
        <v>6</v>
      </c>
      <c r="BI192" s="87">
        <v>0.333333</v>
      </c>
      <c r="BJ192" s="87">
        <v>0</v>
      </c>
      <c r="BK192" s="87">
        <v>1.918905</v>
      </c>
      <c r="BL192" s="87">
        <v>0</v>
      </c>
      <c r="BM192" s="87">
        <v>0</v>
      </c>
      <c r="BN192" s="87" t="s">
        <v>1007</v>
      </c>
      <c r="BO192" s="87">
        <v>702</v>
      </c>
      <c r="BP192" s="87">
        <v>1735</v>
      </c>
      <c r="BQ192" s="87">
        <v>11869</v>
      </c>
      <c r="BR192" s="87">
        <v>9736</v>
      </c>
      <c r="BS192" s="87"/>
      <c r="BT192" s="87" t="s">
        <v>1083</v>
      </c>
      <c r="BU192" s="87" t="s">
        <v>1148</v>
      </c>
      <c r="BV192" s="87" t="s">
        <v>1208</v>
      </c>
      <c r="BW192" s="87"/>
      <c r="BX192" s="144">
        <v>40567.42217592592</v>
      </c>
      <c r="BY192" s="87"/>
      <c r="BZ192" s="87" t="b">
        <v>0</v>
      </c>
      <c r="CA192" s="87" t="b">
        <v>0</v>
      </c>
      <c r="CB192" s="87" t="b">
        <v>1</v>
      </c>
      <c r="CC192" s="87" t="s">
        <v>914</v>
      </c>
      <c r="CD192" s="87">
        <v>40</v>
      </c>
      <c r="CE192" s="87" t="s">
        <v>1312</v>
      </c>
      <c r="CF192" s="87" t="b">
        <v>0</v>
      </c>
      <c r="CG192" s="87" t="s">
        <v>66</v>
      </c>
      <c r="CH192" s="87">
        <v>4</v>
      </c>
      <c r="CI192" s="87"/>
      <c r="CJ192" s="87"/>
      <c r="CK192" s="87"/>
      <c r="CL192" s="87"/>
      <c r="CM192" s="87"/>
      <c r="CN192" s="87"/>
      <c r="CO192" s="87"/>
      <c r="CP192" s="87"/>
      <c r="CQ192" s="87"/>
      <c r="CR192" s="87"/>
      <c r="CS192" s="87"/>
      <c r="CT192" s="87"/>
      <c r="CU192" s="87"/>
      <c r="CV192" s="87" t="s">
        <v>291</v>
      </c>
      <c r="CW192" s="87"/>
      <c r="CX192" s="87">
        <v>1</v>
      </c>
      <c r="CY192" s="87">
        <v>0</v>
      </c>
      <c r="CZ192" s="87">
        <v>0</v>
      </c>
      <c r="DA192" s="87">
        <v>0.2</v>
      </c>
      <c r="DB192" s="87">
        <v>0</v>
      </c>
      <c r="DC192" s="87">
        <v>0.693689</v>
      </c>
      <c r="DD192" s="87">
        <v>0</v>
      </c>
      <c r="DE192" s="87">
        <v>0</v>
      </c>
      <c r="DF192" s="87" t="s">
        <v>1010</v>
      </c>
      <c r="DG192" s="87">
        <v>1013</v>
      </c>
      <c r="DH192" s="87">
        <v>921</v>
      </c>
      <c r="DI192" s="87">
        <v>2876</v>
      </c>
      <c r="DJ192" s="87">
        <v>4931</v>
      </c>
      <c r="DK192" s="87"/>
      <c r="DL192" s="87" t="s">
        <v>1086</v>
      </c>
      <c r="DM192" s="87" t="s">
        <v>1151</v>
      </c>
      <c r="DN192" s="87" t="s">
        <v>1211</v>
      </c>
      <c r="DO192" s="87"/>
      <c r="DP192" s="144">
        <v>42405.62305555555</v>
      </c>
      <c r="DQ192" s="87"/>
      <c r="DR192" s="87" t="b">
        <v>1</v>
      </c>
      <c r="DS192" s="87" t="b">
        <v>0</v>
      </c>
      <c r="DT192" s="87" t="b">
        <v>1</v>
      </c>
      <c r="DU192" s="87" t="s">
        <v>914</v>
      </c>
      <c r="DV192" s="87">
        <v>8</v>
      </c>
      <c r="DW192" s="87"/>
      <c r="DX192" s="87" t="b">
        <v>0</v>
      </c>
      <c r="DY192" s="87" t="s">
        <v>66</v>
      </c>
      <c r="DZ192" s="87">
        <v>4</v>
      </c>
      <c r="EA192" s="87"/>
      <c r="EB192" s="87"/>
      <c r="EC192" s="87"/>
      <c r="ED192" s="87"/>
      <c r="EE192" s="87"/>
      <c r="EF192" s="87"/>
      <c r="EG192" s="87"/>
      <c r="EH192" s="87"/>
      <c r="EI192" s="87"/>
      <c r="EJ192" s="87"/>
      <c r="EK192" s="87"/>
      <c r="EL192" s="87"/>
      <c r="EM192" s="87"/>
      <c r="EN192" s="87">
        <v>80</v>
      </c>
      <c r="EO192" s="87">
        <v>80</v>
      </c>
      <c r="EP192" s="87">
        <v>4</v>
      </c>
      <c r="EQ192" s="87">
        <v>3</v>
      </c>
      <c r="ER192" s="87">
        <v>36</v>
      </c>
      <c r="ES192" s="87">
        <v>36</v>
      </c>
    </row>
    <row r="193" spans="1:149" ht="15">
      <c r="A193" s="87" t="s">
        <v>855</v>
      </c>
      <c r="B193" s="87" t="s">
        <v>1645</v>
      </c>
      <c r="C193" s="87" t="s">
        <v>234</v>
      </c>
      <c r="D193" s="87" t="s">
        <v>290</v>
      </c>
      <c r="E193" s="87"/>
      <c r="F193" s="87" t="s">
        <v>310</v>
      </c>
      <c r="G193" s="144">
        <v>43507.72511574074</v>
      </c>
      <c r="H193" s="87" t="s">
        <v>1571</v>
      </c>
      <c r="I193" s="87"/>
      <c r="J193" s="87"/>
      <c r="K193" s="87"/>
      <c r="L193" s="87" t="s">
        <v>1608</v>
      </c>
      <c r="M193" s="87" t="s">
        <v>1608</v>
      </c>
      <c r="N193" s="144">
        <v>43507.72511574074</v>
      </c>
      <c r="O193" s="87" t="s">
        <v>1620</v>
      </c>
      <c r="P193" s="87"/>
      <c r="Q193" s="87"/>
      <c r="R193" s="87" t="s">
        <v>855</v>
      </c>
      <c r="S193" s="87" t="s">
        <v>1645</v>
      </c>
      <c r="T193" s="87" t="b">
        <v>0</v>
      </c>
      <c r="U193" s="87">
        <v>1</v>
      </c>
      <c r="V193" s="87" t="s">
        <v>1650</v>
      </c>
      <c r="W193" s="87" t="b">
        <v>0</v>
      </c>
      <c r="X193" s="87" t="s">
        <v>914</v>
      </c>
      <c r="Y193" s="87"/>
      <c r="Z193" s="87"/>
      <c r="AA193" s="87" t="b">
        <v>0</v>
      </c>
      <c r="AB193" s="87">
        <v>0</v>
      </c>
      <c r="AC193" s="87"/>
      <c r="AD193" s="87" t="s">
        <v>930</v>
      </c>
      <c r="AE193" s="87" t="b">
        <v>0</v>
      </c>
      <c r="AF193" s="87" t="s">
        <v>1645</v>
      </c>
      <c r="AG193" s="87" t="s">
        <v>1656</v>
      </c>
      <c r="AH193" s="87">
        <v>0</v>
      </c>
      <c r="AI193" s="87">
        <v>0</v>
      </c>
      <c r="AJ193" s="87"/>
      <c r="AK193" s="87"/>
      <c r="AL193" s="87"/>
      <c r="AM193" s="87"/>
      <c r="AN193" s="87"/>
      <c r="AO193" s="87"/>
      <c r="AP193" s="87"/>
      <c r="AQ193" s="87"/>
      <c r="AR193" s="87">
        <v>3</v>
      </c>
      <c r="AS193" s="87">
        <v>4</v>
      </c>
      <c r="AT193" s="87">
        <v>4</v>
      </c>
      <c r="AU193" s="87"/>
      <c r="AV193" s="87"/>
      <c r="AW193" s="87"/>
      <c r="AX193" s="87"/>
      <c r="AY193" s="87"/>
      <c r="AZ193" s="87"/>
      <c r="BA193" s="87"/>
      <c r="BB193" s="87"/>
      <c r="BC193" s="87"/>
      <c r="BD193" s="87" t="s">
        <v>234</v>
      </c>
      <c r="BE193" s="87"/>
      <c r="BF193" s="87">
        <v>0</v>
      </c>
      <c r="BG193" s="87">
        <v>3</v>
      </c>
      <c r="BH193" s="87">
        <v>6</v>
      </c>
      <c r="BI193" s="87">
        <v>0.333333</v>
      </c>
      <c r="BJ193" s="87">
        <v>0</v>
      </c>
      <c r="BK193" s="87">
        <v>1.918905</v>
      </c>
      <c r="BL193" s="87">
        <v>0</v>
      </c>
      <c r="BM193" s="87">
        <v>0</v>
      </c>
      <c r="BN193" s="87" t="s">
        <v>1007</v>
      </c>
      <c r="BO193" s="87">
        <v>702</v>
      </c>
      <c r="BP193" s="87">
        <v>1735</v>
      </c>
      <c r="BQ193" s="87">
        <v>11869</v>
      </c>
      <c r="BR193" s="87">
        <v>9736</v>
      </c>
      <c r="BS193" s="87"/>
      <c r="BT193" s="87" t="s">
        <v>1083</v>
      </c>
      <c r="BU193" s="87" t="s">
        <v>1148</v>
      </c>
      <c r="BV193" s="87" t="s">
        <v>1208</v>
      </c>
      <c r="BW193" s="87"/>
      <c r="BX193" s="144">
        <v>40567.42217592592</v>
      </c>
      <c r="BY193" s="87"/>
      <c r="BZ193" s="87" t="b">
        <v>0</v>
      </c>
      <c r="CA193" s="87" t="b">
        <v>0</v>
      </c>
      <c r="CB193" s="87" t="b">
        <v>1</v>
      </c>
      <c r="CC193" s="87" t="s">
        <v>914</v>
      </c>
      <c r="CD193" s="87">
        <v>40</v>
      </c>
      <c r="CE193" s="87" t="s">
        <v>1312</v>
      </c>
      <c r="CF193" s="87" t="b">
        <v>0</v>
      </c>
      <c r="CG193" s="87" t="s">
        <v>66</v>
      </c>
      <c r="CH193" s="87">
        <v>4</v>
      </c>
      <c r="CI193" s="87"/>
      <c r="CJ193" s="87"/>
      <c r="CK193" s="87"/>
      <c r="CL193" s="87"/>
      <c r="CM193" s="87"/>
      <c r="CN193" s="87"/>
      <c r="CO193" s="87"/>
      <c r="CP193" s="87"/>
      <c r="CQ193" s="87"/>
      <c r="CR193" s="87"/>
      <c r="CS193" s="87"/>
      <c r="CT193" s="87"/>
      <c r="CU193" s="87"/>
      <c r="CV193" s="87" t="s">
        <v>290</v>
      </c>
      <c r="CW193" s="87"/>
      <c r="CX193" s="87">
        <v>1</v>
      </c>
      <c r="CY193" s="87">
        <v>0</v>
      </c>
      <c r="CZ193" s="87">
        <v>0</v>
      </c>
      <c r="DA193" s="87">
        <v>0.2</v>
      </c>
      <c r="DB193" s="87">
        <v>0</v>
      </c>
      <c r="DC193" s="87">
        <v>0.693689</v>
      </c>
      <c r="DD193" s="87">
        <v>0</v>
      </c>
      <c r="DE193" s="87">
        <v>0</v>
      </c>
      <c r="DF193" s="87" t="s">
        <v>1009</v>
      </c>
      <c r="DG193" s="87">
        <v>0</v>
      </c>
      <c r="DH193" s="87">
        <v>6256</v>
      </c>
      <c r="DI193" s="87">
        <v>0</v>
      </c>
      <c r="DJ193" s="87">
        <v>0</v>
      </c>
      <c r="DK193" s="87"/>
      <c r="DL193" s="87" t="s">
        <v>1085</v>
      </c>
      <c r="DM193" s="87" t="s">
        <v>1150</v>
      </c>
      <c r="DN193" s="87" t="s">
        <v>1210</v>
      </c>
      <c r="DO193" s="87"/>
      <c r="DP193" s="144">
        <v>39842.19207175926</v>
      </c>
      <c r="DQ193" s="87"/>
      <c r="DR193" s="87" t="b">
        <v>0</v>
      </c>
      <c r="DS193" s="87" t="b">
        <v>0</v>
      </c>
      <c r="DT193" s="87" t="b">
        <v>0</v>
      </c>
      <c r="DU193" s="87" t="s">
        <v>914</v>
      </c>
      <c r="DV193" s="87">
        <v>113</v>
      </c>
      <c r="DW193" s="87" t="s">
        <v>1312</v>
      </c>
      <c r="DX193" s="87" t="b">
        <v>0</v>
      </c>
      <c r="DY193" s="87" t="s">
        <v>65</v>
      </c>
      <c r="DZ193" s="87">
        <v>4</v>
      </c>
      <c r="EA193" s="87"/>
      <c r="EB193" s="87"/>
      <c r="EC193" s="87"/>
      <c r="ED193" s="87"/>
      <c r="EE193" s="87"/>
      <c r="EF193" s="87"/>
      <c r="EG193" s="87"/>
      <c r="EH193" s="87"/>
      <c r="EI193" s="87"/>
      <c r="EJ193" s="87"/>
      <c r="EK193" s="87"/>
      <c r="EL193" s="87"/>
      <c r="EM193" s="87"/>
      <c r="EN193" s="87">
        <v>80</v>
      </c>
      <c r="EO193" s="87">
        <v>80</v>
      </c>
      <c r="EP193" s="87">
        <v>3</v>
      </c>
      <c r="EQ193" s="87">
        <v>2</v>
      </c>
      <c r="ER193" s="87">
        <v>36</v>
      </c>
      <c r="ES193" s="87">
        <v>36</v>
      </c>
    </row>
    <row r="194" spans="1:149" ht="15">
      <c r="A194" s="87" t="s">
        <v>1646</v>
      </c>
      <c r="B194" s="87" t="s">
        <v>1646</v>
      </c>
      <c r="C194" s="87" t="s">
        <v>234</v>
      </c>
      <c r="D194" s="87" t="s">
        <v>290</v>
      </c>
      <c r="E194" s="87"/>
      <c r="F194" s="87" t="s">
        <v>310</v>
      </c>
      <c r="G194" s="144">
        <v>43507.44615740741</v>
      </c>
      <c r="H194" s="87" t="s">
        <v>1573</v>
      </c>
      <c r="I194" s="87"/>
      <c r="J194" s="87"/>
      <c r="K194" s="87"/>
      <c r="L194" s="87"/>
      <c r="M194" s="87" t="s">
        <v>556</v>
      </c>
      <c r="N194" s="144">
        <v>43507.44615740741</v>
      </c>
      <c r="O194" s="87" t="s">
        <v>1622</v>
      </c>
      <c r="P194" s="87"/>
      <c r="Q194" s="87"/>
      <c r="R194" s="87" t="s">
        <v>1646</v>
      </c>
      <c r="S194" s="87"/>
      <c r="T194" s="87" t="b">
        <v>0</v>
      </c>
      <c r="U194" s="87">
        <v>10</v>
      </c>
      <c r="V194" s="87"/>
      <c r="W194" s="87" t="b">
        <v>0</v>
      </c>
      <c r="X194" s="87" t="s">
        <v>914</v>
      </c>
      <c r="Y194" s="87"/>
      <c r="Z194" s="87"/>
      <c r="AA194" s="87" t="b">
        <v>0</v>
      </c>
      <c r="AB194" s="87">
        <v>1</v>
      </c>
      <c r="AC194" s="87"/>
      <c r="AD194" s="87" t="s">
        <v>930</v>
      </c>
      <c r="AE194" s="87" t="b">
        <v>0</v>
      </c>
      <c r="AF194" s="87" t="s">
        <v>1646</v>
      </c>
      <c r="AG194" s="87" t="s">
        <v>1656</v>
      </c>
      <c r="AH194" s="87">
        <v>0</v>
      </c>
      <c r="AI194" s="87">
        <v>0</v>
      </c>
      <c r="AJ194" s="87" t="s">
        <v>1657</v>
      </c>
      <c r="AK194" s="87" t="s">
        <v>943</v>
      </c>
      <c r="AL194" s="87" t="s">
        <v>945</v>
      </c>
      <c r="AM194" s="87" t="s">
        <v>1660</v>
      </c>
      <c r="AN194" s="87" t="s">
        <v>1663</v>
      </c>
      <c r="AO194" s="87" t="s">
        <v>1666</v>
      </c>
      <c r="AP194" s="87" t="s">
        <v>959</v>
      </c>
      <c r="AQ194" s="87" t="s">
        <v>1669</v>
      </c>
      <c r="AR194" s="87">
        <v>3</v>
      </c>
      <c r="AS194" s="87">
        <v>4</v>
      </c>
      <c r="AT194" s="87">
        <v>4</v>
      </c>
      <c r="AU194" s="87"/>
      <c r="AV194" s="87"/>
      <c r="AW194" s="87"/>
      <c r="AX194" s="87"/>
      <c r="AY194" s="87"/>
      <c r="AZ194" s="87"/>
      <c r="BA194" s="87"/>
      <c r="BB194" s="87"/>
      <c r="BC194" s="87"/>
      <c r="BD194" s="87" t="s">
        <v>234</v>
      </c>
      <c r="BE194" s="87"/>
      <c r="BF194" s="87">
        <v>0</v>
      </c>
      <c r="BG194" s="87">
        <v>3</v>
      </c>
      <c r="BH194" s="87">
        <v>6</v>
      </c>
      <c r="BI194" s="87">
        <v>0.333333</v>
      </c>
      <c r="BJ194" s="87">
        <v>0</v>
      </c>
      <c r="BK194" s="87">
        <v>1.918905</v>
      </c>
      <c r="BL194" s="87">
        <v>0</v>
      </c>
      <c r="BM194" s="87">
        <v>0</v>
      </c>
      <c r="BN194" s="87" t="s">
        <v>1007</v>
      </c>
      <c r="BO194" s="87">
        <v>702</v>
      </c>
      <c r="BP194" s="87">
        <v>1735</v>
      </c>
      <c r="BQ194" s="87">
        <v>11869</v>
      </c>
      <c r="BR194" s="87">
        <v>9736</v>
      </c>
      <c r="BS194" s="87"/>
      <c r="BT194" s="87" t="s">
        <v>1083</v>
      </c>
      <c r="BU194" s="87" t="s">
        <v>1148</v>
      </c>
      <c r="BV194" s="87" t="s">
        <v>1208</v>
      </c>
      <c r="BW194" s="87"/>
      <c r="BX194" s="144">
        <v>40567.42217592592</v>
      </c>
      <c r="BY194" s="87"/>
      <c r="BZ194" s="87" t="b">
        <v>0</v>
      </c>
      <c r="CA194" s="87" t="b">
        <v>0</v>
      </c>
      <c r="CB194" s="87" t="b">
        <v>1</v>
      </c>
      <c r="CC194" s="87" t="s">
        <v>914</v>
      </c>
      <c r="CD194" s="87">
        <v>40</v>
      </c>
      <c r="CE194" s="87" t="s">
        <v>1312</v>
      </c>
      <c r="CF194" s="87" t="b">
        <v>0</v>
      </c>
      <c r="CG194" s="87" t="s">
        <v>66</v>
      </c>
      <c r="CH194" s="87">
        <v>4</v>
      </c>
      <c r="CI194" s="87"/>
      <c r="CJ194" s="87"/>
      <c r="CK194" s="87"/>
      <c r="CL194" s="87"/>
      <c r="CM194" s="87"/>
      <c r="CN194" s="87"/>
      <c r="CO194" s="87"/>
      <c r="CP194" s="87"/>
      <c r="CQ194" s="87"/>
      <c r="CR194" s="87"/>
      <c r="CS194" s="87"/>
      <c r="CT194" s="87"/>
      <c r="CU194" s="87"/>
      <c r="CV194" s="87" t="s">
        <v>290</v>
      </c>
      <c r="CW194" s="87"/>
      <c r="CX194" s="87">
        <v>1</v>
      </c>
      <c r="CY194" s="87">
        <v>0</v>
      </c>
      <c r="CZ194" s="87">
        <v>0</v>
      </c>
      <c r="DA194" s="87">
        <v>0.2</v>
      </c>
      <c r="DB194" s="87">
        <v>0</v>
      </c>
      <c r="DC194" s="87">
        <v>0.693689</v>
      </c>
      <c r="DD194" s="87">
        <v>0</v>
      </c>
      <c r="DE194" s="87">
        <v>0</v>
      </c>
      <c r="DF194" s="87" t="s">
        <v>1009</v>
      </c>
      <c r="DG194" s="87">
        <v>0</v>
      </c>
      <c r="DH194" s="87">
        <v>6256</v>
      </c>
      <c r="DI194" s="87">
        <v>0</v>
      </c>
      <c r="DJ194" s="87">
        <v>0</v>
      </c>
      <c r="DK194" s="87"/>
      <c r="DL194" s="87" t="s">
        <v>1085</v>
      </c>
      <c r="DM194" s="87" t="s">
        <v>1150</v>
      </c>
      <c r="DN194" s="87" t="s">
        <v>1210</v>
      </c>
      <c r="DO194" s="87"/>
      <c r="DP194" s="144">
        <v>39842.19207175926</v>
      </c>
      <c r="DQ194" s="87"/>
      <c r="DR194" s="87" t="b">
        <v>0</v>
      </c>
      <c r="DS194" s="87" t="b">
        <v>0</v>
      </c>
      <c r="DT194" s="87" t="b">
        <v>0</v>
      </c>
      <c r="DU194" s="87" t="s">
        <v>914</v>
      </c>
      <c r="DV194" s="87">
        <v>113</v>
      </c>
      <c r="DW194" s="87" t="s">
        <v>1312</v>
      </c>
      <c r="DX194" s="87" t="b">
        <v>0</v>
      </c>
      <c r="DY194" s="87" t="s">
        <v>65</v>
      </c>
      <c r="DZ194" s="87">
        <v>4</v>
      </c>
      <c r="EA194" s="87"/>
      <c r="EB194" s="87"/>
      <c r="EC194" s="87"/>
      <c r="ED194" s="87"/>
      <c r="EE194" s="87"/>
      <c r="EF194" s="87"/>
      <c r="EG194" s="87"/>
      <c r="EH194" s="87"/>
      <c r="EI194" s="87"/>
      <c r="EJ194" s="87"/>
      <c r="EK194" s="87"/>
      <c r="EL194" s="87"/>
      <c r="EM194" s="87"/>
      <c r="EN194" s="87">
        <v>80</v>
      </c>
      <c r="EO194" s="87">
        <v>80</v>
      </c>
      <c r="EP194" s="87">
        <v>1</v>
      </c>
      <c r="EQ194" s="87">
        <v>1</v>
      </c>
      <c r="ER194" s="87">
        <v>36</v>
      </c>
      <c r="ES194" s="87">
        <v>36</v>
      </c>
    </row>
    <row r="195" spans="1:149" ht="15">
      <c r="A195" s="87" t="s">
        <v>723</v>
      </c>
      <c r="B195" s="87" t="s">
        <v>855</v>
      </c>
      <c r="C195" s="87" t="s">
        <v>234</v>
      </c>
      <c r="D195" s="87" t="s">
        <v>290</v>
      </c>
      <c r="E195" s="87" t="s">
        <v>65</v>
      </c>
      <c r="F195" s="87" t="s">
        <v>310</v>
      </c>
      <c r="G195" s="144">
        <v>43507.72694444445</v>
      </c>
      <c r="H195" s="87" t="s">
        <v>315</v>
      </c>
      <c r="I195" s="87" t="s">
        <v>440</v>
      </c>
      <c r="J195" s="87" t="s">
        <v>474</v>
      </c>
      <c r="K195" s="87" t="s">
        <v>494</v>
      </c>
      <c r="L195" s="87"/>
      <c r="M195" s="87" t="s">
        <v>556</v>
      </c>
      <c r="N195" s="144">
        <v>43507.72694444445</v>
      </c>
      <c r="O195" s="87" t="s">
        <v>589</v>
      </c>
      <c r="P195" s="87"/>
      <c r="Q195" s="87"/>
      <c r="R195" s="87" t="s">
        <v>723</v>
      </c>
      <c r="S195" s="87" t="s">
        <v>855</v>
      </c>
      <c r="T195" s="87" t="b">
        <v>0</v>
      </c>
      <c r="U195" s="87">
        <v>1</v>
      </c>
      <c r="V195" s="87" t="s">
        <v>881</v>
      </c>
      <c r="W195" s="87" t="b">
        <v>0</v>
      </c>
      <c r="X195" s="87" t="s">
        <v>914</v>
      </c>
      <c r="Y195" s="87"/>
      <c r="Z195" s="87"/>
      <c r="AA195" s="87" t="b">
        <v>0</v>
      </c>
      <c r="AB195" s="87">
        <v>0</v>
      </c>
      <c r="AC195" s="87"/>
      <c r="AD195" s="87" t="s">
        <v>930</v>
      </c>
      <c r="AE195" s="87" t="b">
        <v>0</v>
      </c>
      <c r="AF195" s="87" t="s">
        <v>855</v>
      </c>
      <c r="AG195" s="87" t="s">
        <v>196</v>
      </c>
      <c r="AH195" s="87">
        <v>0</v>
      </c>
      <c r="AI195" s="87">
        <v>0</v>
      </c>
      <c r="AJ195" s="87" t="s">
        <v>939</v>
      </c>
      <c r="AK195" s="87" t="s">
        <v>943</v>
      </c>
      <c r="AL195" s="87" t="s">
        <v>945</v>
      </c>
      <c r="AM195" s="87" t="s">
        <v>947</v>
      </c>
      <c r="AN195" s="87" t="s">
        <v>951</v>
      </c>
      <c r="AO195" s="87" t="s">
        <v>955</v>
      </c>
      <c r="AP195" s="87" t="s">
        <v>959</v>
      </c>
      <c r="AQ195" s="87" t="s">
        <v>961</v>
      </c>
      <c r="AR195" s="87">
        <v>3</v>
      </c>
      <c r="AS195" s="87">
        <v>4</v>
      </c>
      <c r="AT195" s="87">
        <v>4</v>
      </c>
      <c r="AU195" s="87"/>
      <c r="AV195" s="87"/>
      <c r="AW195" s="87"/>
      <c r="AX195" s="87"/>
      <c r="AY195" s="87"/>
      <c r="AZ195" s="87"/>
      <c r="BA195" s="87"/>
      <c r="BB195" s="87"/>
      <c r="BC195" s="87"/>
      <c r="BD195" s="87" t="s">
        <v>234</v>
      </c>
      <c r="BE195" s="87"/>
      <c r="BF195" s="87">
        <v>0</v>
      </c>
      <c r="BG195" s="87">
        <v>3</v>
      </c>
      <c r="BH195" s="87">
        <v>6</v>
      </c>
      <c r="BI195" s="87">
        <v>0.333333</v>
      </c>
      <c r="BJ195" s="87">
        <v>0</v>
      </c>
      <c r="BK195" s="87">
        <v>1.918905</v>
      </c>
      <c r="BL195" s="87">
        <v>0</v>
      </c>
      <c r="BM195" s="87">
        <v>0</v>
      </c>
      <c r="BN195" s="87" t="s">
        <v>1007</v>
      </c>
      <c r="BO195" s="87">
        <v>702</v>
      </c>
      <c r="BP195" s="87">
        <v>1735</v>
      </c>
      <c r="BQ195" s="87">
        <v>11869</v>
      </c>
      <c r="BR195" s="87">
        <v>9736</v>
      </c>
      <c r="BS195" s="87"/>
      <c r="BT195" s="87" t="s">
        <v>1083</v>
      </c>
      <c r="BU195" s="87" t="s">
        <v>1148</v>
      </c>
      <c r="BV195" s="87" t="s">
        <v>1208</v>
      </c>
      <c r="BW195" s="87"/>
      <c r="BX195" s="144">
        <v>40567.42217592592</v>
      </c>
      <c r="BY195" s="87"/>
      <c r="BZ195" s="87" t="b">
        <v>0</v>
      </c>
      <c r="CA195" s="87" t="b">
        <v>0</v>
      </c>
      <c r="CB195" s="87" t="b">
        <v>1</v>
      </c>
      <c r="CC195" s="87" t="s">
        <v>914</v>
      </c>
      <c r="CD195" s="87">
        <v>40</v>
      </c>
      <c r="CE195" s="87" t="s">
        <v>1312</v>
      </c>
      <c r="CF195" s="87" t="b">
        <v>0</v>
      </c>
      <c r="CG195" s="87" t="s">
        <v>66</v>
      </c>
      <c r="CH195" s="87">
        <v>4</v>
      </c>
      <c r="CI195" s="87"/>
      <c r="CJ195" s="87"/>
      <c r="CK195" s="87"/>
      <c r="CL195" s="87"/>
      <c r="CM195" s="87"/>
      <c r="CN195" s="87"/>
      <c r="CO195" s="87"/>
      <c r="CP195" s="87"/>
      <c r="CQ195" s="87"/>
      <c r="CR195" s="87"/>
      <c r="CS195" s="87"/>
      <c r="CT195" s="87"/>
      <c r="CU195" s="87"/>
      <c r="CV195" s="87" t="s">
        <v>290</v>
      </c>
      <c r="CW195" s="87"/>
      <c r="CX195" s="87">
        <v>1</v>
      </c>
      <c r="CY195" s="87">
        <v>0</v>
      </c>
      <c r="CZ195" s="87">
        <v>0</v>
      </c>
      <c r="DA195" s="87">
        <v>0.2</v>
      </c>
      <c r="DB195" s="87">
        <v>0</v>
      </c>
      <c r="DC195" s="87">
        <v>0.693689</v>
      </c>
      <c r="DD195" s="87">
        <v>0</v>
      </c>
      <c r="DE195" s="87">
        <v>0</v>
      </c>
      <c r="DF195" s="87" t="s">
        <v>1009</v>
      </c>
      <c r="DG195" s="87">
        <v>0</v>
      </c>
      <c r="DH195" s="87">
        <v>6256</v>
      </c>
      <c r="DI195" s="87">
        <v>0</v>
      </c>
      <c r="DJ195" s="87">
        <v>0</v>
      </c>
      <c r="DK195" s="87"/>
      <c r="DL195" s="87" t="s">
        <v>1085</v>
      </c>
      <c r="DM195" s="87" t="s">
        <v>1150</v>
      </c>
      <c r="DN195" s="87" t="s">
        <v>1210</v>
      </c>
      <c r="DO195" s="87"/>
      <c r="DP195" s="144">
        <v>39842.19207175926</v>
      </c>
      <c r="DQ195" s="87"/>
      <c r="DR195" s="87" t="b">
        <v>0</v>
      </c>
      <c r="DS195" s="87" t="b">
        <v>0</v>
      </c>
      <c r="DT195" s="87" t="b">
        <v>0</v>
      </c>
      <c r="DU195" s="87" t="s">
        <v>914</v>
      </c>
      <c r="DV195" s="87">
        <v>113</v>
      </c>
      <c r="DW195" s="87" t="s">
        <v>1312</v>
      </c>
      <c r="DX195" s="87" t="b">
        <v>0</v>
      </c>
      <c r="DY195" s="87" t="s">
        <v>65</v>
      </c>
      <c r="DZ195" s="87">
        <v>4</v>
      </c>
      <c r="EA195" s="87"/>
      <c r="EB195" s="87"/>
      <c r="EC195" s="87"/>
      <c r="ED195" s="87"/>
      <c r="EE195" s="87"/>
      <c r="EF195" s="87"/>
      <c r="EG195" s="87"/>
      <c r="EH195" s="87"/>
      <c r="EI195" s="87"/>
      <c r="EJ195" s="87"/>
      <c r="EK195" s="87"/>
      <c r="EL195" s="87"/>
      <c r="EM195" s="87"/>
      <c r="EN195" s="87">
        <v>80</v>
      </c>
      <c r="EO195" s="87">
        <v>80</v>
      </c>
      <c r="EP195" s="87">
        <v>4</v>
      </c>
      <c r="EQ195" s="87">
        <v>3</v>
      </c>
      <c r="ER195" s="87">
        <v>36</v>
      </c>
      <c r="ES195" s="87">
        <v>36</v>
      </c>
    </row>
    <row r="196" spans="1:149" ht="15">
      <c r="A196" s="87" t="s">
        <v>855</v>
      </c>
      <c r="B196" s="87" t="s">
        <v>1645</v>
      </c>
      <c r="C196" s="87" t="s">
        <v>234</v>
      </c>
      <c r="D196" s="87" t="s">
        <v>289</v>
      </c>
      <c r="E196" s="87"/>
      <c r="F196" s="87" t="s">
        <v>310</v>
      </c>
      <c r="G196" s="144">
        <v>43507.72511574074</v>
      </c>
      <c r="H196" s="87" t="s">
        <v>1571</v>
      </c>
      <c r="I196" s="87"/>
      <c r="J196" s="87"/>
      <c r="K196" s="87"/>
      <c r="L196" s="87" t="s">
        <v>1608</v>
      </c>
      <c r="M196" s="87" t="s">
        <v>1608</v>
      </c>
      <c r="N196" s="144">
        <v>43507.72511574074</v>
      </c>
      <c r="O196" s="87" t="s">
        <v>1620</v>
      </c>
      <c r="P196" s="87"/>
      <c r="Q196" s="87"/>
      <c r="R196" s="87" t="s">
        <v>855</v>
      </c>
      <c r="S196" s="87" t="s">
        <v>1645</v>
      </c>
      <c r="T196" s="87" t="b">
        <v>0</v>
      </c>
      <c r="U196" s="87">
        <v>1</v>
      </c>
      <c r="V196" s="87" t="s">
        <v>1650</v>
      </c>
      <c r="W196" s="87" t="b">
        <v>0</v>
      </c>
      <c r="X196" s="87" t="s">
        <v>914</v>
      </c>
      <c r="Y196" s="87"/>
      <c r="Z196" s="87"/>
      <c r="AA196" s="87" t="b">
        <v>0</v>
      </c>
      <c r="AB196" s="87">
        <v>0</v>
      </c>
      <c r="AC196" s="87"/>
      <c r="AD196" s="87" t="s">
        <v>930</v>
      </c>
      <c r="AE196" s="87" t="b">
        <v>0</v>
      </c>
      <c r="AF196" s="87" t="s">
        <v>1645</v>
      </c>
      <c r="AG196" s="87" t="s">
        <v>1656</v>
      </c>
      <c r="AH196" s="87">
        <v>0</v>
      </c>
      <c r="AI196" s="87">
        <v>0</v>
      </c>
      <c r="AJ196" s="87"/>
      <c r="AK196" s="87"/>
      <c r="AL196" s="87"/>
      <c r="AM196" s="87"/>
      <c r="AN196" s="87"/>
      <c r="AO196" s="87"/>
      <c r="AP196" s="87"/>
      <c r="AQ196" s="87"/>
      <c r="AR196" s="87">
        <v>2</v>
      </c>
      <c r="AS196" s="87">
        <v>4</v>
      </c>
      <c r="AT196" s="87">
        <v>4</v>
      </c>
      <c r="AU196" s="87"/>
      <c r="AV196" s="87"/>
      <c r="AW196" s="87"/>
      <c r="AX196" s="87"/>
      <c r="AY196" s="87"/>
      <c r="AZ196" s="87"/>
      <c r="BA196" s="87"/>
      <c r="BB196" s="87"/>
      <c r="BC196" s="87"/>
      <c r="BD196" s="87" t="s">
        <v>234</v>
      </c>
      <c r="BE196" s="87"/>
      <c r="BF196" s="87">
        <v>0</v>
      </c>
      <c r="BG196" s="87">
        <v>3</v>
      </c>
      <c r="BH196" s="87">
        <v>6</v>
      </c>
      <c r="BI196" s="87">
        <v>0.333333</v>
      </c>
      <c r="BJ196" s="87">
        <v>0</v>
      </c>
      <c r="BK196" s="87">
        <v>1.918905</v>
      </c>
      <c r="BL196" s="87">
        <v>0</v>
      </c>
      <c r="BM196" s="87">
        <v>0</v>
      </c>
      <c r="BN196" s="87" t="s">
        <v>1007</v>
      </c>
      <c r="BO196" s="87">
        <v>702</v>
      </c>
      <c r="BP196" s="87">
        <v>1735</v>
      </c>
      <c r="BQ196" s="87">
        <v>11869</v>
      </c>
      <c r="BR196" s="87">
        <v>9736</v>
      </c>
      <c r="BS196" s="87"/>
      <c r="BT196" s="87" t="s">
        <v>1083</v>
      </c>
      <c r="BU196" s="87" t="s">
        <v>1148</v>
      </c>
      <c r="BV196" s="87" t="s">
        <v>1208</v>
      </c>
      <c r="BW196" s="87"/>
      <c r="BX196" s="144">
        <v>40567.42217592592</v>
      </c>
      <c r="BY196" s="87"/>
      <c r="BZ196" s="87" t="b">
        <v>0</v>
      </c>
      <c r="CA196" s="87" t="b">
        <v>0</v>
      </c>
      <c r="CB196" s="87" t="b">
        <v>1</v>
      </c>
      <c r="CC196" s="87" t="s">
        <v>914</v>
      </c>
      <c r="CD196" s="87">
        <v>40</v>
      </c>
      <c r="CE196" s="87" t="s">
        <v>1312</v>
      </c>
      <c r="CF196" s="87" t="b">
        <v>0</v>
      </c>
      <c r="CG196" s="87" t="s">
        <v>66</v>
      </c>
      <c r="CH196" s="87">
        <v>4</v>
      </c>
      <c r="CI196" s="87"/>
      <c r="CJ196" s="87"/>
      <c r="CK196" s="87"/>
      <c r="CL196" s="87"/>
      <c r="CM196" s="87"/>
      <c r="CN196" s="87"/>
      <c r="CO196" s="87"/>
      <c r="CP196" s="87"/>
      <c r="CQ196" s="87"/>
      <c r="CR196" s="87"/>
      <c r="CS196" s="87"/>
      <c r="CT196" s="87"/>
      <c r="CU196" s="87"/>
      <c r="CV196" s="87" t="s">
        <v>289</v>
      </c>
      <c r="CW196" s="87"/>
      <c r="CX196" s="87">
        <v>1</v>
      </c>
      <c r="CY196" s="87">
        <v>0</v>
      </c>
      <c r="CZ196" s="87">
        <v>0</v>
      </c>
      <c r="DA196" s="87">
        <v>0.2</v>
      </c>
      <c r="DB196" s="87">
        <v>0</v>
      </c>
      <c r="DC196" s="87">
        <v>0.693689</v>
      </c>
      <c r="DD196" s="87">
        <v>0</v>
      </c>
      <c r="DE196" s="87">
        <v>0</v>
      </c>
      <c r="DF196" s="87" t="s">
        <v>1008</v>
      </c>
      <c r="DG196" s="87">
        <v>1464</v>
      </c>
      <c r="DH196" s="87">
        <v>1589</v>
      </c>
      <c r="DI196" s="87">
        <v>340</v>
      </c>
      <c r="DJ196" s="87">
        <v>1</v>
      </c>
      <c r="DK196" s="87"/>
      <c r="DL196" s="87" t="s">
        <v>1084</v>
      </c>
      <c r="DM196" s="87" t="s">
        <v>1149</v>
      </c>
      <c r="DN196" s="87" t="s">
        <v>1209</v>
      </c>
      <c r="DO196" s="87"/>
      <c r="DP196" s="144">
        <v>41933.803298611114</v>
      </c>
      <c r="DQ196" s="87" t="s">
        <v>1265</v>
      </c>
      <c r="DR196" s="87" t="b">
        <v>0</v>
      </c>
      <c r="DS196" s="87" t="b">
        <v>0</v>
      </c>
      <c r="DT196" s="87" t="b">
        <v>0</v>
      </c>
      <c r="DU196" s="87" t="s">
        <v>914</v>
      </c>
      <c r="DV196" s="87">
        <v>20</v>
      </c>
      <c r="DW196" s="87" t="s">
        <v>1312</v>
      </c>
      <c r="DX196" s="87" t="b">
        <v>0</v>
      </c>
      <c r="DY196" s="87" t="s">
        <v>65</v>
      </c>
      <c r="DZ196" s="87">
        <v>4</v>
      </c>
      <c r="EA196" s="87"/>
      <c r="EB196" s="87"/>
      <c r="EC196" s="87"/>
      <c r="ED196" s="87"/>
      <c r="EE196" s="87"/>
      <c r="EF196" s="87"/>
      <c r="EG196" s="87"/>
      <c r="EH196" s="87"/>
      <c r="EI196" s="87"/>
      <c r="EJ196" s="87"/>
      <c r="EK196" s="87"/>
      <c r="EL196" s="87"/>
      <c r="EM196" s="87"/>
      <c r="EN196" s="87">
        <v>80</v>
      </c>
      <c r="EO196" s="87">
        <v>80</v>
      </c>
      <c r="EP196" s="87">
        <v>3</v>
      </c>
      <c r="EQ196" s="87">
        <v>2</v>
      </c>
      <c r="ER196" s="87">
        <v>36</v>
      </c>
      <c r="ES196" s="87">
        <v>36</v>
      </c>
    </row>
    <row r="197" spans="1:149" ht="15">
      <c r="A197" s="87" t="s">
        <v>723</v>
      </c>
      <c r="B197" s="87" t="s">
        <v>855</v>
      </c>
      <c r="C197" s="87" t="s">
        <v>234</v>
      </c>
      <c r="D197" s="87" t="s">
        <v>289</v>
      </c>
      <c r="E197" s="87" t="s">
        <v>65</v>
      </c>
      <c r="F197" s="87" t="s">
        <v>310</v>
      </c>
      <c r="G197" s="144">
        <v>43507.72694444445</v>
      </c>
      <c r="H197" s="87" t="s">
        <v>315</v>
      </c>
      <c r="I197" s="87" t="s">
        <v>440</v>
      </c>
      <c r="J197" s="87" t="s">
        <v>474</v>
      </c>
      <c r="K197" s="87" t="s">
        <v>494</v>
      </c>
      <c r="L197" s="87"/>
      <c r="M197" s="87" t="s">
        <v>556</v>
      </c>
      <c r="N197" s="144">
        <v>43507.72694444445</v>
      </c>
      <c r="O197" s="87" t="s">
        <v>589</v>
      </c>
      <c r="P197" s="87"/>
      <c r="Q197" s="87"/>
      <c r="R197" s="87" t="s">
        <v>723</v>
      </c>
      <c r="S197" s="87" t="s">
        <v>855</v>
      </c>
      <c r="T197" s="87" t="b">
        <v>0</v>
      </c>
      <c r="U197" s="87">
        <v>1</v>
      </c>
      <c r="V197" s="87" t="s">
        <v>881</v>
      </c>
      <c r="W197" s="87" t="b">
        <v>0</v>
      </c>
      <c r="X197" s="87" t="s">
        <v>914</v>
      </c>
      <c r="Y197" s="87"/>
      <c r="Z197" s="87"/>
      <c r="AA197" s="87" t="b">
        <v>0</v>
      </c>
      <c r="AB197" s="87">
        <v>0</v>
      </c>
      <c r="AC197" s="87"/>
      <c r="AD197" s="87" t="s">
        <v>930</v>
      </c>
      <c r="AE197" s="87" t="b">
        <v>0</v>
      </c>
      <c r="AF197" s="87" t="s">
        <v>855</v>
      </c>
      <c r="AG197" s="87" t="s">
        <v>196</v>
      </c>
      <c r="AH197" s="87">
        <v>0</v>
      </c>
      <c r="AI197" s="87">
        <v>0</v>
      </c>
      <c r="AJ197" s="87" t="s">
        <v>939</v>
      </c>
      <c r="AK197" s="87" t="s">
        <v>943</v>
      </c>
      <c r="AL197" s="87" t="s">
        <v>945</v>
      </c>
      <c r="AM197" s="87" t="s">
        <v>947</v>
      </c>
      <c r="AN197" s="87" t="s">
        <v>951</v>
      </c>
      <c r="AO197" s="87" t="s">
        <v>955</v>
      </c>
      <c r="AP197" s="87" t="s">
        <v>959</v>
      </c>
      <c r="AQ197" s="87" t="s">
        <v>961</v>
      </c>
      <c r="AR197" s="87">
        <v>2</v>
      </c>
      <c r="AS197" s="87">
        <v>4</v>
      </c>
      <c r="AT197" s="87">
        <v>4</v>
      </c>
      <c r="AU197" s="87"/>
      <c r="AV197" s="87"/>
      <c r="AW197" s="87"/>
      <c r="AX197" s="87"/>
      <c r="AY197" s="87"/>
      <c r="AZ197" s="87"/>
      <c r="BA197" s="87"/>
      <c r="BB197" s="87"/>
      <c r="BC197" s="87"/>
      <c r="BD197" s="87" t="s">
        <v>234</v>
      </c>
      <c r="BE197" s="87"/>
      <c r="BF197" s="87">
        <v>0</v>
      </c>
      <c r="BG197" s="87">
        <v>3</v>
      </c>
      <c r="BH197" s="87">
        <v>6</v>
      </c>
      <c r="BI197" s="87">
        <v>0.333333</v>
      </c>
      <c r="BJ197" s="87">
        <v>0</v>
      </c>
      <c r="BK197" s="87">
        <v>1.918905</v>
      </c>
      <c r="BL197" s="87">
        <v>0</v>
      </c>
      <c r="BM197" s="87">
        <v>0</v>
      </c>
      <c r="BN197" s="87" t="s">
        <v>1007</v>
      </c>
      <c r="BO197" s="87">
        <v>702</v>
      </c>
      <c r="BP197" s="87">
        <v>1735</v>
      </c>
      <c r="BQ197" s="87">
        <v>11869</v>
      </c>
      <c r="BR197" s="87">
        <v>9736</v>
      </c>
      <c r="BS197" s="87"/>
      <c r="BT197" s="87" t="s">
        <v>1083</v>
      </c>
      <c r="BU197" s="87" t="s">
        <v>1148</v>
      </c>
      <c r="BV197" s="87" t="s">
        <v>1208</v>
      </c>
      <c r="BW197" s="87"/>
      <c r="BX197" s="144">
        <v>40567.42217592592</v>
      </c>
      <c r="BY197" s="87"/>
      <c r="BZ197" s="87" t="b">
        <v>0</v>
      </c>
      <c r="CA197" s="87" t="b">
        <v>0</v>
      </c>
      <c r="CB197" s="87" t="b">
        <v>1</v>
      </c>
      <c r="CC197" s="87" t="s">
        <v>914</v>
      </c>
      <c r="CD197" s="87">
        <v>40</v>
      </c>
      <c r="CE197" s="87" t="s">
        <v>1312</v>
      </c>
      <c r="CF197" s="87" t="b">
        <v>0</v>
      </c>
      <c r="CG197" s="87" t="s">
        <v>66</v>
      </c>
      <c r="CH197" s="87">
        <v>4</v>
      </c>
      <c r="CI197" s="87"/>
      <c r="CJ197" s="87"/>
      <c r="CK197" s="87"/>
      <c r="CL197" s="87"/>
      <c r="CM197" s="87"/>
      <c r="CN197" s="87"/>
      <c r="CO197" s="87"/>
      <c r="CP197" s="87"/>
      <c r="CQ197" s="87"/>
      <c r="CR197" s="87"/>
      <c r="CS197" s="87"/>
      <c r="CT197" s="87"/>
      <c r="CU197" s="87"/>
      <c r="CV197" s="87" t="s">
        <v>289</v>
      </c>
      <c r="CW197" s="87"/>
      <c r="CX197" s="87">
        <v>1</v>
      </c>
      <c r="CY197" s="87">
        <v>0</v>
      </c>
      <c r="CZ197" s="87">
        <v>0</v>
      </c>
      <c r="DA197" s="87">
        <v>0.2</v>
      </c>
      <c r="DB197" s="87">
        <v>0</v>
      </c>
      <c r="DC197" s="87">
        <v>0.693689</v>
      </c>
      <c r="DD197" s="87">
        <v>0</v>
      </c>
      <c r="DE197" s="87">
        <v>0</v>
      </c>
      <c r="DF197" s="87" t="s">
        <v>1008</v>
      </c>
      <c r="DG197" s="87">
        <v>1464</v>
      </c>
      <c r="DH197" s="87">
        <v>1589</v>
      </c>
      <c r="DI197" s="87">
        <v>340</v>
      </c>
      <c r="DJ197" s="87">
        <v>1</v>
      </c>
      <c r="DK197" s="87"/>
      <c r="DL197" s="87" t="s">
        <v>1084</v>
      </c>
      <c r="DM197" s="87" t="s">
        <v>1149</v>
      </c>
      <c r="DN197" s="87" t="s">
        <v>1209</v>
      </c>
      <c r="DO197" s="87"/>
      <c r="DP197" s="144">
        <v>41933.803298611114</v>
      </c>
      <c r="DQ197" s="87" t="s">
        <v>1265</v>
      </c>
      <c r="DR197" s="87" t="b">
        <v>0</v>
      </c>
      <c r="DS197" s="87" t="b">
        <v>0</v>
      </c>
      <c r="DT197" s="87" t="b">
        <v>0</v>
      </c>
      <c r="DU197" s="87" t="s">
        <v>914</v>
      </c>
      <c r="DV197" s="87">
        <v>20</v>
      </c>
      <c r="DW197" s="87" t="s">
        <v>1312</v>
      </c>
      <c r="DX197" s="87" t="b">
        <v>0</v>
      </c>
      <c r="DY197" s="87" t="s">
        <v>65</v>
      </c>
      <c r="DZ197" s="87">
        <v>4</v>
      </c>
      <c r="EA197" s="87"/>
      <c r="EB197" s="87"/>
      <c r="EC197" s="87"/>
      <c r="ED197" s="87"/>
      <c r="EE197" s="87"/>
      <c r="EF197" s="87"/>
      <c r="EG197" s="87"/>
      <c r="EH197" s="87"/>
      <c r="EI197" s="87"/>
      <c r="EJ197" s="87"/>
      <c r="EK197" s="87"/>
      <c r="EL197" s="87"/>
      <c r="EM197" s="87"/>
      <c r="EN197" s="87">
        <v>80</v>
      </c>
      <c r="EO197" s="87">
        <v>80</v>
      </c>
      <c r="EP197" s="87">
        <v>4</v>
      </c>
      <c r="EQ197" s="87">
        <v>3</v>
      </c>
      <c r="ER197" s="87">
        <v>36</v>
      </c>
      <c r="ES197" s="87">
        <v>36</v>
      </c>
    </row>
    <row r="198" spans="1:149" ht="15">
      <c r="A198" s="87" t="s">
        <v>857</v>
      </c>
      <c r="B198" s="87" t="s">
        <v>857</v>
      </c>
      <c r="C198" s="87" t="s">
        <v>250</v>
      </c>
      <c r="D198" s="87" t="s">
        <v>250</v>
      </c>
      <c r="E198" s="87"/>
      <c r="F198" s="87" t="s">
        <v>196</v>
      </c>
      <c r="G198" s="144">
        <v>43147.59600694444</v>
      </c>
      <c r="H198" s="87" t="s">
        <v>1588</v>
      </c>
      <c r="I198" s="87"/>
      <c r="J198" s="87"/>
      <c r="K198" s="87"/>
      <c r="L198" s="87"/>
      <c r="M198" s="87" t="s">
        <v>570</v>
      </c>
      <c r="N198" s="144">
        <v>43147.59600694444</v>
      </c>
      <c r="O198" s="87" t="s">
        <v>1637</v>
      </c>
      <c r="P198" s="87"/>
      <c r="Q198" s="87"/>
      <c r="R198" s="87" t="s">
        <v>857</v>
      </c>
      <c r="S198" s="87"/>
      <c r="T198" s="87" t="b">
        <v>0</v>
      </c>
      <c r="U198" s="87">
        <v>35</v>
      </c>
      <c r="V198" s="87"/>
      <c r="W198" s="87" t="b">
        <v>0</v>
      </c>
      <c r="X198" s="87" t="s">
        <v>914</v>
      </c>
      <c r="Y198" s="87"/>
      <c r="Z198" s="87"/>
      <c r="AA198" s="87" t="b">
        <v>0</v>
      </c>
      <c r="AB198" s="87">
        <v>3</v>
      </c>
      <c r="AC198" s="87"/>
      <c r="AD198" s="87" t="s">
        <v>936</v>
      </c>
      <c r="AE198" s="87" t="b">
        <v>0</v>
      </c>
      <c r="AF198" s="87" t="s">
        <v>857</v>
      </c>
      <c r="AG198" s="87" t="s">
        <v>1656</v>
      </c>
      <c r="AH198" s="87">
        <v>0</v>
      </c>
      <c r="AI198" s="87">
        <v>0</v>
      </c>
      <c r="AJ198" s="87"/>
      <c r="AK198" s="87"/>
      <c r="AL198" s="87"/>
      <c r="AM198" s="87"/>
      <c r="AN198" s="87"/>
      <c r="AO198" s="87"/>
      <c r="AP198" s="87"/>
      <c r="AQ198" s="87"/>
      <c r="AR198" s="87">
        <v>50</v>
      </c>
      <c r="AS198" s="87">
        <v>1</v>
      </c>
      <c r="AT198" s="87">
        <v>1</v>
      </c>
      <c r="AU198" s="87"/>
      <c r="AV198" s="87"/>
      <c r="AW198" s="87"/>
      <c r="AX198" s="87"/>
      <c r="AY198" s="87"/>
      <c r="AZ198" s="87"/>
      <c r="BA198" s="87"/>
      <c r="BB198" s="87"/>
      <c r="BC198" s="87"/>
      <c r="BD198" s="87" t="s">
        <v>250</v>
      </c>
      <c r="BE198" s="87"/>
      <c r="BF198" s="87">
        <v>19</v>
      </c>
      <c r="BG198" s="87">
        <v>32</v>
      </c>
      <c r="BH198" s="87">
        <v>2826</v>
      </c>
      <c r="BI198" s="87">
        <v>0.012821</v>
      </c>
      <c r="BJ198" s="87">
        <v>0.129145</v>
      </c>
      <c r="BK198" s="87">
        <v>13.522608</v>
      </c>
      <c r="BL198" s="87">
        <v>0.00634920634920635</v>
      </c>
      <c r="BM198" s="87">
        <v>0.361111111111111</v>
      </c>
      <c r="BN198" s="87" t="s">
        <v>1006</v>
      </c>
      <c r="BO198" s="87">
        <v>7670</v>
      </c>
      <c r="BP198" s="87">
        <v>11984</v>
      </c>
      <c r="BQ198" s="87">
        <v>18497</v>
      </c>
      <c r="BR198" s="87">
        <v>3074</v>
      </c>
      <c r="BS198" s="87"/>
      <c r="BT198" s="87" t="s">
        <v>1082</v>
      </c>
      <c r="BU198" s="87" t="s">
        <v>942</v>
      </c>
      <c r="BV198" s="87" t="s">
        <v>1207</v>
      </c>
      <c r="BW198" s="87"/>
      <c r="BX198" s="144">
        <v>40499.605729166666</v>
      </c>
      <c r="BY198" s="87"/>
      <c r="BZ198" s="87" t="b">
        <v>0</v>
      </c>
      <c r="CA198" s="87" t="b">
        <v>0</v>
      </c>
      <c r="CB198" s="87" t="b">
        <v>1</v>
      </c>
      <c r="CC198" s="87" t="s">
        <v>914</v>
      </c>
      <c r="CD198" s="87">
        <v>248</v>
      </c>
      <c r="CE198" s="87" t="s">
        <v>1312</v>
      </c>
      <c r="CF198" s="87" t="b">
        <v>0</v>
      </c>
      <c r="CG198" s="87" t="s">
        <v>66</v>
      </c>
      <c r="CH198" s="87">
        <v>1</v>
      </c>
      <c r="CI198" s="87"/>
      <c r="CJ198" s="87"/>
      <c r="CK198" s="87"/>
      <c r="CL198" s="87"/>
      <c r="CM198" s="87"/>
      <c r="CN198" s="87"/>
      <c r="CO198" s="87"/>
      <c r="CP198" s="87"/>
      <c r="CQ198" s="87"/>
      <c r="CR198" s="87"/>
      <c r="CS198" s="87"/>
      <c r="CT198" s="87"/>
      <c r="CU198" s="87"/>
      <c r="CV198" s="87" t="s">
        <v>250</v>
      </c>
      <c r="CW198" s="87"/>
      <c r="CX198" s="87">
        <v>19</v>
      </c>
      <c r="CY198" s="87">
        <v>32</v>
      </c>
      <c r="CZ198" s="87">
        <v>2826</v>
      </c>
      <c r="DA198" s="87">
        <v>0.012821</v>
      </c>
      <c r="DB198" s="87">
        <v>0.129145</v>
      </c>
      <c r="DC198" s="87">
        <v>13.522608</v>
      </c>
      <c r="DD198" s="87">
        <v>0.00634920634920635</v>
      </c>
      <c r="DE198" s="87">
        <v>0.361111111111111</v>
      </c>
      <c r="DF198" s="87" t="s">
        <v>1006</v>
      </c>
      <c r="DG198" s="87">
        <v>7670</v>
      </c>
      <c r="DH198" s="87">
        <v>11984</v>
      </c>
      <c r="DI198" s="87">
        <v>18497</v>
      </c>
      <c r="DJ198" s="87">
        <v>3074</v>
      </c>
      <c r="DK198" s="87"/>
      <c r="DL198" s="87" t="s">
        <v>1082</v>
      </c>
      <c r="DM198" s="87" t="s">
        <v>942</v>
      </c>
      <c r="DN198" s="87" t="s">
        <v>1207</v>
      </c>
      <c r="DO198" s="87"/>
      <c r="DP198" s="144">
        <v>40499.605729166666</v>
      </c>
      <c r="DQ198" s="87"/>
      <c r="DR198" s="87" t="b">
        <v>0</v>
      </c>
      <c r="DS198" s="87" t="b">
        <v>0</v>
      </c>
      <c r="DT198" s="87" t="b">
        <v>1</v>
      </c>
      <c r="DU198" s="87" t="s">
        <v>914</v>
      </c>
      <c r="DV198" s="87">
        <v>248</v>
      </c>
      <c r="DW198" s="87" t="s">
        <v>1312</v>
      </c>
      <c r="DX198" s="87" t="b">
        <v>0</v>
      </c>
      <c r="DY198" s="87" t="s">
        <v>66</v>
      </c>
      <c r="DZ198" s="87">
        <v>1</v>
      </c>
      <c r="EA198" s="87"/>
      <c r="EB198" s="87"/>
      <c r="EC198" s="87"/>
      <c r="ED198" s="87"/>
      <c r="EE198" s="87"/>
      <c r="EF198" s="87"/>
      <c r="EG198" s="87"/>
      <c r="EH198" s="87"/>
      <c r="EI198" s="87"/>
      <c r="EJ198" s="87"/>
      <c r="EK198" s="87"/>
      <c r="EL198" s="87"/>
      <c r="EM198" s="87"/>
      <c r="EN198" s="87">
        <v>75</v>
      </c>
      <c r="EO198" s="87">
        <v>75</v>
      </c>
      <c r="EP198" s="87">
        <v>1</v>
      </c>
      <c r="EQ198" s="87">
        <v>1</v>
      </c>
      <c r="ER198" s="87">
        <v>31</v>
      </c>
      <c r="ES198" s="87">
        <v>31</v>
      </c>
    </row>
    <row r="199" spans="1:149" ht="15">
      <c r="A199" s="87" t="s">
        <v>838</v>
      </c>
      <c r="B199" s="87" t="s">
        <v>838</v>
      </c>
      <c r="C199" s="87" t="s">
        <v>250</v>
      </c>
      <c r="D199" s="87" t="s">
        <v>250</v>
      </c>
      <c r="E199" s="87" t="s">
        <v>65</v>
      </c>
      <c r="F199" s="87" t="s">
        <v>196</v>
      </c>
      <c r="G199" s="144">
        <v>43514.88806712963</v>
      </c>
      <c r="H199" s="87" t="s">
        <v>421</v>
      </c>
      <c r="I199" s="87"/>
      <c r="J199" s="87"/>
      <c r="K199" s="87" t="s">
        <v>525</v>
      </c>
      <c r="L199" s="87" t="s">
        <v>550</v>
      </c>
      <c r="M199" s="87" t="s">
        <v>550</v>
      </c>
      <c r="N199" s="144">
        <v>43514.88806712963</v>
      </c>
      <c r="O199" s="87" t="s">
        <v>704</v>
      </c>
      <c r="P199" s="87"/>
      <c r="Q199" s="87"/>
      <c r="R199" s="87" t="s">
        <v>838</v>
      </c>
      <c r="S199" s="87"/>
      <c r="T199" s="87" t="b">
        <v>0</v>
      </c>
      <c r="U199" s="87">
        <v>5</v>
      </c>
      <c r="V199" s="87"/>
      <c r="W199" s="87" t="b">
        <v>0</v>
      </c>
      <c r="X199" s="87" t="s">
        <v>914</v>
      </c>
      <c r="Y199" s="87"/>
      <c r="Z199" s="87"/>
      <c r="AA199" s="87" t="b">
        <v>0</v>
      </c>
      <c r="AB199" s="87">
        <v>1</v>
      </c>
      <c r="AC199" s="87"/>
      <c r="AD199" s="87" t="s">
        <v>928</v>
      </c>
      <c r="AE199" s="87" t="b">
        <v>0</v>
      </c>
      <c r="AF199" s="87" t="s">
        <v>838</v>
      </c>
      <c r="AG199" s="87" t="s">
        <v>196</v>
      </c>
      <c r="AH199" s="87">
        <v>0</v>
      </c>
      <c r="AI199" s="87">
        <v>0</v>
      </c>
      <c r="AJ199" s="87" t="s">
        <v>941</v>
      </c>
      <c r="AK199" s="87" t="s">
        <v>942</v>
      </c>
      <c r="AL199" s="87" t="s">
        <v>944</v>
      </c>
      <c r="AM199" s="87" t="s">
        <v>949</v>
      </c>
      <c r="AN199" s="87" t="s">
        <v>953</v>
      </c>
      <c r="AO199" s="87" t="s">
        <v>957</v>
      </c>
      <c r="AP199" s="87" t="s">
        <v>958</v>
      </c>
      <c r="AQ199" s="87" t="s">
        <v>963</v>
      </c>
      <c r="AR199" s="87">
        <v>50</v>
      </c>
      <c r="AS199" s="87">
        <v>1</v>
      </c>
      <c r="AT199" s="87">
        <v>1</v>
      </c>
      <c r="AU199" s="87"/>
      <c r="AV199" s="87"/>
      <c r="AW199" s="87"/>
      <c r="AX199" s="87"/>
      <c r="AY199" s="87"/>
      <c r="AZ199" s="87"/>
      <c r="BA199" s="87"/>
      <c r="BB199" s="87"/>
      <c r="BC199" s="87"/>
      <c r="BD199" s="87" t="s">
        <v>250</v>
      </c>
      <c r="BE199" s="87"/>
      <c r="BF199" s="87">
        <v>19</v>
      </c>
      <c r="BG199" s="87">
        <v>32</v>
      </c>
      <c r="BH199" s="87">
        <v>2826</v>
      </c>
      <c r="BI199" s="87">
        <v>0.012821</v>
      </c>
      <c r="BJ199" s="87">
        <v>0.129145</v>
      </c>
      <c r="BK199" s="87">
        <v>13.522608</v>
      </c>
      <c r="BL199" s="87">
        <v>0.00634920634920635</v>
      </c>
      <c r="BM199" s="87">
        <v>0.361111111111111</v>
      </c>
      <c r="BN199" s="87" t="s">
        <v>1006</v>
      </c>
      <c r="BO199" s="87">
        <v>7670</v>
      </c>
      <c r="BP199" s="87">
        <v>11984</v>
      </c>
      <c r="BQ199" s="87">
        <v>18497</v>
      </c>
      <c r="BR199" s="87">
        <v>3074</v>
      </c>
      <c r="BS199" s="87"/>
      <c r="BT199" s="87" t="s">
        <v>1082</v>
      </c>
      <c r="BU199" s="87" t="s">
        <v>942</v>
      </c>
      <c r="BV199" s="87" t="s">
        <v>1207</v>
      </c>
      <c r="BW199" s="87"/>
      <c r="BX199" s="144">
        <v>40499.605729166666</v>
      </c>
      <c r="BY199" s="87"/>
      <c r="BZ199" s="87" t="b">
        <v>0</v>
      </c>
      <c r="CA199" s="87" t="b">
        <v>0</v>
      </c>
      <c r="CB199" s="87" t="b">
        <v>1</v>
      </c>
      <c r="CC199" s="87" t="s">
        <v>914</v>
      </c>
      <c r="CD199" s="87">
        <v>248</v>
      </c>
      <c r="CE199" s="87" t="s">
        <v>1312</v>
      </c>
      <c r="CF199" s="87" t="b">
        <v>0</v>
      </c>
      <c r="CG199" s="87" t="s">
        <v>66</v>
      </c>
      <c r="CH199" s="87">
        <v>1</v>
      </c>
      <c r="CI199" s="87"/>
      <c r="CJ199" s="87"/>
      <c r="CK199" s="87"/>
      <c r="CL199" s="87"/>
      <c r="CM199" s="87"/>
      <c r="CN199" s="87"/>
      <c r="CO199" s="87"/>
      <c r="CP199" s="87"/>
      <c r="CQ199" s="87"/>
      <c r="CR199" s="87"/>
      <c r="CS199" s="87"/>
      <c r="CT199" s="87"/>
      <c r="CU199" s="87"/>
      <c r="CV199" s="87" t="s">
        <v>250</v>
      </c>
      <c r="CW199" s="87"/>
      <c r="CX199" s="87">
        <v>19</v>
      </c>
      <c r="CY199" s="87">
        <v>32</v>
      </c>
      <c r="CZ199" s="87">
        <v>2826</v>
      </c>
      <c r="DA199" s="87">
        <v>0.012821</v>
      </c>
      <c r="DB199" s="87">
        <v>0.129145</v>
      </c>
      <c r="DC199" s="87">
        <v>13.522608</v>
      </c>
      <c r="DD199" s="87">
        <v>0.00634920634920635</v>
      </c>
      <c r="DE199" s="87">
        <v>0.361111111111111</v>
      </c>
      <c r="DF199" s="87" t="s">
        <v>1006</v>
      </c>
      <c r="DG199" s="87">
        <v>7670</v>
      </c>
      <c r="DH199" s="87">
        <v>11984</v>
      </c>
      <c r="DI199" s="87">
        <v>18497</v>
      </c>
      <c r="DJ199" s="87">
        <v>3074</v>
      </c>
      <c r="DK199" s="87"/>
      <c r="DL199" s="87" t="s">
        <v>1082</v>
      </c>
      <c r="DM199" s="87" t="s">
        <v>942</v>
      </c>
      <c r="DN199" s="87" t="s">
        <v>1207</v>
      </c>
      <c r="DO199" s="87"/>
      <c r="DP199" s="144">
        <v>40499.605729166666</v>
      </c>
      <c r="DQ199" s="87"/>
      <c r="DR199" s="87" t="b">
        <v>0</v>
      </c>
      <c r="DS199" s="87" t="b">
        <v>0</v>
      </c>
      <c r="DT199" s="87" t="b">
        <v>1</v>
      </c>
      <c r="DU199" s="87" t="s">
        <v>914</v>
      </c>
      <c r="DV199" s="87">
        <v>248</v>
      </c>
      <c r="DW199" s="87" t="s">
        <v>1312</v>
      </c>
      <c r="DX199" s="87" t="b">
        <v>0</v>
      </c>
      <c r="DY199" s="87" t="s">
        <v>66</v>
      </c>
      <c r="DZ199" s="87">
        <v>1</v>
      </c>
      <c r="EA199" s="87"/>
      <c r="EB199" s="87"/>
      <c r="EC199" s="87"/>
      <c r="ED199" s="87"/>
      <c r="EE199" s="87"/>
      <c r="EF199" s="87"/>
      <c r="EG199" s="87"/>
      <c r="EH199" s="87"/>
      <c r="EI199" s="87"/>
      <c r="EJ199" s="87"/>
      <c r="EK199" s="87"/>
      <c r="EL199" s="87"/>
      <c r="EM199" s="87"/>
      <c r="EN199" s="87">
        <v>81</v>
      </c>
      <c r="EO199" s="87">
        <v>81</v>
      </c>
      <c r="EP199" s="87">
        <v>1</v>
      </c>
      <c r="EQ199" s="87">
        <v>1</v>
      </c>
      <c r="ER199" s="87">
        <v>37</v>
      </c>
      <c r="ES199" s="87">
        <v>37</v>
      </c>
    </row>
    <row r="200" spans="1:149" ht="15">
      <c r="A200" s="87" t="s">
        <v>837</v>
      </c>
      <c r="B200" s="87" t="s">
        <v>837</v>
      </c>
      <c r="C200" s="87" t="s">
        <v>250</v>
      </c>
      <c r="D200" s="87" t="s">
        <v>250</v>
      </c>
      <c r="E200" s="87" t="s">
        <v>65</v>
      </c>
      <c r="F200" s="87" t="s">
        <v>196</v>
      </c>
      <c r="G200" s="144">
        <v>43510.8084375</v>
      </c>
      <c r="H200" s="87" t="s">
        <v>420</v>
      </c>
      <c r="I200" s="87" t="s">
        <v>468</v>
      </c>
      <c r="J200" s="87" t="s">
        <v>473</v>
      </c>
      <c r="K200" s="87" t="s">
        <v>524</v>
      </c>
      <c r="L200" s="87"/>
      <c r="M200" s="87" t="s">
        <v>570</v>
      </c>
      <c r="N200" s="144">
        <v>43510.8084375</v>
      </c>
      <c r="O200" s="87" t="s">
        <v>703</v>
      </c>
      <c r="P200" s="87"/>
      <c r="Q200" s="87"/>
      <c r="R200" s="87" t="s">
        <v>837</v>
      </c>
      <c r="S200" s="87"/>
      <c r="T200" s="87" t="b">
        <v>0</v>
      </c>
      <c r="U200" s="87">
        <v>5</v>
      </c>
      <c r="V200" s="87"/>
      <c r="W200" s="87" t="b">
        <v>1</v>
      </c>
      <c r="X200" s="87" t="s">
        <v>914</v>
      </c>
      <c r="Y200" s="87"/>
      <c r="Z200" s="87" t="s">
        <v>927</v>
      </c>
      <c r="AA200" s="87" t="b">
        <v>0</v>
      </c>
      <c r="AB200" s="87">
        <v>3</v>
      </c>
      <c r="AC200" s="87"/>
      <c r="AD200" s="87" t="s">
        <v>928</v>
      </c>
      <c r="AE200" s="87" t="b">
        <v>0</v>
      </c>
      <c r="AF200" s="87" t="s">
        <v>837</v>
      </c>
      <c r="AG200" s="87" t="s">
        <v>196</v>
      </c>
      <c r="AH200" s="87">
        <v>0</v>
      </c>
      <c r="AI200" s="87">
        <v>0</v>
      </c>
      <c r="AJ200" s="87"/>
      <c r="AK200" s="87"/>
      <c r="AL200" s="87"/>
      <c r="AM200" s="87"/>
      <c r="AN200" s="87"/>
      <c r="AO200" s="87"/>
      <c r="AP200" s="87"/>
      <c r="AQ200" s="87"/>
      <c r="AR200" s="87">
        <v>50</v>
      </c>
      <c r="AS200" s="87">
        <v>1</v>
      </c>
      <c r="AT200" s="87">
        <v>1</v>
      </c>
      <c r="AU200" s="87"/>
      <c r="AV200" s="87"/>
      <c r="AW200" s="87"/>
      <c r="AX200" s="87"/>
      <c r="AY200" s="87"/>
      <c r="AZ200" s="87"/>
      <c r="BA200" s="87"/>
      <c r="BB200" s="87"/>
      <c r="BC200" s="87"/>
      <c r="BD200" s="87" t="s">
        <v>250</v>
      </c>
      <c r="BE200" s="87"/>
      <c r="BF200" s="87">
        <v>19</v>
      </c>
      <c r="BG200" s="87">
        <v>32</v>
      </c>
      <c r="BH200" s="87">
        <v>2826</v>
      </c>
      <c r="BI200" s="87">
        <v>0.012821</v>
      </c>
      <c r="BJ200" s="87">
        <v>0.129145</v>
      </c>
      <c r="BK200" s="87">
        <v>13.522608</v>
      </c>
      <c r="BL200" s="87">
        <v>0.00634920634920635</v>
      </c>
      <c r="BM200" s="87">
        <v>0.361111111111111</v>
      </c>
      <c r="BN200" s="87" t="s">
        <v>1006</v>
      </c>
      <c r="BO200" s="87">
        <v>7670</v>
      </c>
      <c r="BP200" s="87">
        <v>11984</v>
      </c>
      <c r="BQ200" s="87">
        <v>18497</v>
      </c>
      <c r="BR200" s="87">
        <v>3074</v>
      </c>
      <c r="BS200" s="87"/>
      <c r="BT200" s="87" t="s">
        <v>1082</v>
      </c>
      <c r="BU200" s="87" t="s">
        <v>942</v>
      </c>
      <c r="BV200" s="87" t="s">
        <v>1207</v>
      </c>
      <c r="BW200" s="87"/>
      <c r="BX200" s="144">
        <v>40499.605729166666</v>
      </c>
      <c r="BY200" s="87"/>
      <c r="BZ200" s="87" t="b">
        <v>0</v>
      </c>
      <c r="CA200" s="87" t="b">
        <v>0</v>
      </c>
      <c r="CB200" s="87" t="b">
        <v>1</v>
      </c>
      <c r="CC200" s="87" t="s">
        <v>914</v>
      </c>
      <c r="CD200" s="87">
        <v>248</v>
      </c>
      <c r="CE200" s="87" t="s">
        <v>1312</v>
      </c>
      <c r="CF200" s="87" t="b">
        <v>0</v>
      </c>
      <c r="CG200" s="87" t="s">
        <v>66</v>
      </c>
      <c r="CH200" s="87">
        <v>1</v>
      </c>
      <c r="CI200" s="87"/>
      <c r="CJ200" s="87"/>
      <c r="CK200" s="87"/>
      <c r="CL200" s="87"/>
      <c r="CM200" s="87"/>
      <c r="CN200" s="87"/>
      <c r="CO200" s="87"/>
      <c r="CP200" s="87"/>
      <c r="CQ200" s="87"/>
      <c r="CR200" s="87"/>
      <c r="CS200" s="87"/>
      <c r="CT200" s="87"/>
      <c r="CU200" s="87"/>
      <c r="CV200" s="87" t="s">
        <v>250</v>
      </c>
      <c r="CW200" s="87"/>
      <c r="CX200" s="87">
        <v>19</v>
      </c>
      <c r="CY200" s="87">
        <v>32</v>
      </c>
      <c r="CZ200" s="87">
        <v>2826</v>
      </c>
      <c r="DA200" s="87">
        <v>0.012821</v>
      </c>
      <c r="DB200" s="87">
        <v>0.129145</v>
      </c>
      <c r="DC200" s="87">
        <v>13.522608</v>
      </c>
      <c r="DD200" s="87">
        <v>0.00634920634920635</v>
      </c>
      <c r="DE200" s="87">
        <v>0.361111111111111</v>
      </c>
      <c r="DF200" s="87" t="s">
        <v>1006</v>
      </c>
      <c r="DG200" s="87">
        <v>7670</v>
      </c>
      <c r="DH200" s="87">
        <v>11984</v>
      </c>
      <c r="DI200" s="87">
        <v>18497</v>
      </c>
      <c r="DJ200" s="87">
        <v>3074</v>
      </c>
      <c r="DK200" s="87"/>
      <c r="DL200" s="87" t="s">
        <v>1082</v>
      </c>
      <c r="DM200" s="87" t="s">
        <v>942</v>
      </c>
      <c r="DN200" s="87" t="s">
        <v>1207</v>
      </c>
      <c r="DO200" s="87"/>
      <c r="DP200" s="144">
        <v>40499.605729166666</v>
      </c>
      <c r="DQ200" s="87"/>
      <c r="DR200" s="87" t="b">
        <v>0</v>
      </c>
      <c r="DS200" s="87" t="b">
        <v>0</v>
      </c>
      <c r="DT200" s="87" t="b">
        <v>1</v>
      </c>
      <c r="DU200" s="87" t="s">
        <v>914</v>
      </c>
      <c r="DV200" s="87">
        <v>248</v>
      </c>
      <c r="DW200" s="87" t="s">
        <v>1312</v>
      </c>
      <c r="DX200" s="87" t="b">
        <v>0</v>
      </c>
      <c r="DY200" s="87" t="s">
        <v>66</v>
      </c>
      <c r="DZ200" s="87">
        <v>1</v>
      </c>
      <c r="EA200" s="87"/>
      <c r="EB200" s="87"/>
      <c r="EC200" s="87"/>
      <c r="ED200" s="87"/>
      <c r="EE200" s="87"/>
      <c r="EF200" s="87"/>
      <c r="EG200" s="87"/>
      <c r="EH200" s="87"/>
      <c r="EI200" s="87"/>
      <c r="EJ200" s="87"/>
      <c r="EK200" s="87"/>
      <c r="EL200" s="87"/>
      <c r="EM200" s="87"/>
      <c r="EN200" s="87">
        <v>26</v>
      </c>
      <c r="EO200" s="87">
        <v>26</v>
      </c>
      <c r="EP200" s="87">
        <v>1</v>
      </c>
      <c r="EQ200" s="87">
        <v>1</v>
      </c>
      <c r="ER200" s="87">
        <v>-18</v>
      </c>
      <c r="ES200" s="87">
        <v>-18</v>
      </c>
    </row>
    <row r="201" spans="1:149" ht="15">
      <c r="A201" s="87" t="s">
        <v>836</v>
      </c>
      <c r="B201" s="87" t="s">
        <v>836</v>
      </c>
      <c r="C201" s="87" t="s">
        <v>250</v>
      </c>
      <c r="D201" s="87" t="s">
        <v>250</v>
      </c>
      <c r="E201" s="87" t="s">
        <v>65</v>
      </c>
      <c r="F201" s="87" t="s">
        <v>196</v>
      </c>
      <c r="G201" s="144">
        <v>43510.75114583333</v>
      </c>
      <c r="H201" s="87" t="s">
        <v>419</v>
      </c>
      <c r="I201" s="87" t="s">
        <v>467</v>
      </c>
      <c r="J201" s="87" t="s">
        <v>491</v>
      </c>
      <c r="K201" s="87" t="s">
        <v>523</v>
      </c>
      <c r="L201" s="87"/>
      <c r="M201" s="87" t="s">
        <v>570</v>
      </c>
      <c r="N201" s="144">
        <v>43510.75114583333</v>
      </c>
      <c r="O201" s="87" t="s">
        <v>702</v>
      </c>
      <c r="P201" s="87"/>
      <c r="Q201" s="87"/>
      <c r="R201" s="87" t="s">
        <v>836</v>
      </c>
      <c r="S201" s="87"/>
      <c r="T201" s="87" t="b">
        <v>0</v>
      </c>
      <c r="U201" s="87">
        <v>3</v>
      </c>
      <c r="V201" s="87"/>
      <c r="W201" s="87" t="b">
        <v>1</v>
      </c>
      <c r="X201" s="87" t="s">
        <v>914</v>
      </c>
      <c r="Y201" s="87"/>
      <c r="Z201" s="87" t="s">
        <v>926</v>
      </c>
      <c r="AA201" s="87" t="b">
        <v>0</v>
      </c>
      <c r="AB201" s="87">
        <v>1</v>
      </c>
      <c r="AC201" s="87"/>
      <c r="AD201" s="87" t="s">
        <v>928</v>
      </c>
      <c r="AE201" s="87" t="b">
        <v>0</v>
      </c>
      <c r="AF201" s="87" t="s">
        <v>836</v>
      </c>
      <c r="AG201" s="87" t="s">
        <v>196</v>
      </c>
      <c r="AH201" s="87">
        <v>0</v>
      </c>
      <c r="AI201" s="87">
        <v>0</v>
      </c>
      <c r="AJ201" s="87"/>
      <c r="AK201" s="87"/>
      <c r="AL201" s="87"/>
      <c r="AM201" s="87"/>
      <c r="AN201" s="87"/>
      <c r="AO201" s="87"/>
      <c r="AP201" s="87"/>
      <c r="AQ201" s="87"/>
      <c r="AR201" s="87">
        <v>50</v>
      </c>
      <c r="AS201" s="87">
        <v>1</v>
      </c>
      <c r="AT201" s="87">
        <v>1</v>
      </c>
      <c r="AU201" s="87"/>
      <c r="AV201" s="87"/>
      <c r="AW201" s="87"/>
      <c r="AX201" s="87"/>
      <c r="AY201" s="87"/>
      <c r="AZ201" s="87"/>
      <c r="BA201" s="87"/>
      <c r="BB201" s="87"/>
      <c r="BC201" s="87"/>
      <c r="BD201" s="87" t="s">
        <v>250</v>
      </c>
      <c r="BE201" s="87"/>
      <c r="BF201" s="87">
        <v>19</v>
      </c>
      <c r="BG201" s="87">
        <v>32</v>
      </c>
      <c r="BH201" s="87">
        <v>2826</v>
      </c>
      <c r="BI201" s="87">
        <v>0.012821</v>
      </c>
      <c r="BJ201" s="87">
        <v>0.129145</v>
      </c>
      <c r="BK201" s="87">
        <v>13.522608</v>
      </c>
      <c r="BL201" s="87">
        <v>0.00634920634920635</v>
      </c>
      <c r="BM201" s="87">
        <v>0.361111111111111</v>
      </c>
      <c r="BN201" s="87" t="s">
        <v>1006</v>
      </c>
      <c r="BO201" s="87">
        <v>7670</v>
      </c>
      <c r="BP201" s="87">
        <v>11984</v>
      </c>
      <c r="BQ201" s="87">
        <v>18497</v>
      </c>
      <c r="BR201" s="87">
        <v>3074</v>
      </c>
      <c r="BS201" s="87"/>
      <c r="BT201" s="87" t="s">
        <v>1082</v>
      </c>
      <c r="BU201" s="87" t="s">
        <v>942</v>
      </c>
      <c r="BV201" s="87" t="s">
        <v>1207</v>
      </c>
      <c r="BW201" s="87"/>
      <c r="BX201" s="144">
        <v>40499.605729166666</v>
      </c>
      <c r="BY201" s="87"/>
      <c r="BZ201" s="87" t="b">
        <v>0</v>
      </c>
      <c r="CA201" s="87" t="b">
        <v>0</v>
      </c>
      <c r="CB201" s="87" t="b">
        <v>1</v>
      </c>
      <c r="CC201" s="87" t="s">
        <v>914</v>
      </c>
      <c r="CD201" s="87">
        <v>248</v>
      </c>
      <c r="CE201" s="87" t="s">
        <v>1312</v>
      </c>
      <c r="CF201" s="87" t="b">
        <v>0</v>
      </c>
      <c r="CG201" s="87" t="s">
        <v>66</v>
      </c>
      <c r="CH201" s="87">
        <v>1</v>
      </c>
      <c r="CI201" s="87"/>
      <c r="CJ201" s="87"/>
      <c r="CK201" s="87"/>
      <c r="CL201" s="87"/>
      <c r="CM201" s="87"/>
      <c r="CN201" s="87"/>
      <c r="CO201" s="87"/>
      <c r="CP201" s="87"/>
      <c r="CQ201" s="87"/>
      <c r="CR201" s="87"/>
      <c r="CS201" s="87"/>
      <c r="CT201" s="87"/>
      <c r="CU201" s="87"/>
      <c r="CV201" s="87" t="s">
        <v>250</v>
      </c>
      <c r="CW201" s="87"/>
      <c r="CX201" s="87">
        <v>19</v>
      </c>
      <c r="CY201" s="87">
        <v>32</v>
      </c>
      <c r="CZ201" s="87">
        <v>2826</v>
      </c>
      <c r="DA201" s="87">
        <v>0.012821</v>
      </c>
      <c r="DB201" s="87">
        <v>0.129145</v>
      </c>
      <c r="DC201" s="87">
        <v>13.522608</v>
      </c>
      <c r="DD201" s="87">
        <v>0.00634920634920635</v>
      </c>
      <c r="DE201" s="87">
        <v>0.361111111111111</v>
      </c>
      <c r="DF201" s="87" t="s">
        <v>1006</v>
      </c>
      <c r="DG201" s="87">
        <v>7670</v>
      </c>
      <c r="DH201" s="87">
        <v>11984</v>
      </c>
      <c r="DI201" s="87">
        <v>18497</v>
      </c>
      <c r="DJ201" s="87">
        <v>3074</v>
      </c>
      <c r="DK201" s="87"/>
      <c r="DL201" s="87" t="s">
        <v>1082</v>
      </c>
      <c r="DM201" s="87" t="s">
        <v>942</v>
      </c>
      <c r="DN201" s="87" t="s">
        <v>1207</v>
      </c>
      <c r="DO201" s="87"/>
      <c r="DP201" s="144">
        <v>40499.605729166666</v>
      </c>
      <c r="DQ201" s="87"/>
      <c r="DR201" s="87" t="b">
        <v>0</v>
      </c>
      <c r="DS201" s="87" t="b">
        <v>0</v>
      </c>
      <c r="DT201" s="87" t="b">
        <v>1</v>
      </c>
      <c r="DU201" s="87" t="s">
        <v>914</v>
      </c>
      <c r="DV201" s="87">
        <v>248</v>
      </c>
      <c r="DW201" s="87" t="s">
        <v>1312</v>
      </c>
      <c r="DX201" s="87" t="b">
        <v>0</v>
      </c>
      <c r="DY201" s="87" t="s">
        <v>66</v>
      </c>
      <c r="DZ201" s="87">
        <v>1</v>
      </c>
      <c r="EA201" s="87"/>
      <c r="EB201" s="87"/>
      <c r="EC201" s="87"/>
      <c r="ED201" s="87"/>
      <c r="EE201" s="87"/>
      <c r="EF201" s="87"/>
      <c r="EG201" s="87"/>
      <c r="EH201" s="87"/>
      <c r="EI201" s="87"/>
      <c r="EJ201" s="87"/>
      <c r="EK201" s="87"/>
      <c r="EL201" s="87"/>
      <c r="EM201" s="87"/>
      <c r="EN201" s="87">
        <v>31</v>
      </c>
      <c r="EO201" s="87">
        <v>31</v>
      </c>
      <c r="EP201" s="87">
        <v>1</v>
      </c>
      <c r="EQ201" s="87">
        <v>1</v>
      </c>
      <c r="ER201" s="87">
        <v>-13</v>
      </c>
      <c r="ES201" s="87">
        <v>-13</v>
      </c>
    </row>
    <row r="202" spans="1:149" ht="15">
      <c r="A202" s="87" t="s">
        <v>835</v>
      </c>
      <c r="B202" s="87" t="s">
        <v>835</v>
      </c>
      <c r="C202" s="87" t="s">
        <v>250</v>
      </c>
      <c r="D202" s="87" t="s">
        <v>250</v>
      </c>
      <c r="E202" s="87" t="s">
        <v>65</v>
      </c>
      <c r="F202" s="87" t="s">
        <v>196</v>
      </c>
      <c r="G202" s="144">
        <v>43510.7475462963</v>
      </c>
      <c r="H202" s="87" t="s">
        <v>418</v>
      </c>
      <c r="I202" s="87" t="s">
        <v>466</v>
      </c>
      <c r="J202" s="87" t="s">
        <v>490</v>
      </c>
      <c r="K202" s="87" t="s">
        <v>522</v>
      </c>
      <c r="L202" s="87"/>
      <c r="M202" s="87" t="s">
        <v>570</v>
      </c>
      <c r="N202" s="144">
        <v>43510.7475462963</v>
      </c>
      <c r="O202" s="87" t="s">
        <v>701</v>
      </c>
      <c r="P202" s="87"/>
      <c r="Q202" s="87"/>
      <c r="R202" s="87" t="s">
        <v>835</v>
      </c>
      <c r="S202" s="87"/>
      <c r="T202" s="87" t="b">
        <v>0</v>
      </c>
      <c r="U202" s="87">
        <v>1</v>
      </c>
      <c r="V202" s="87"/>
      <c r="W202" s="87" t="b">
        <v>1</v>
      </c>
      <c r="X202" s="87" t="s">
        <v>914</v>
      </c>
      <c r="Y202" s="87"/>
      <c r="Z202" s="87" t="s">
        <v>925</v>
      </c>
      <c r="AA202" s="87" t="b">
        <v>0</v>
      </c>
      <c r="AB202" s="87">
        <v>0</v>
      </c>
      <c r="AC202" s="87"/>
      <c r="AD202" s="87" t="s">
        <v>928</v>
      </c>
      <c r="AE202" s="87" t="b">
        <v>0</v>
      </c>
      <c r="AF202" s="87" t="s">
        <v>835</v>
      </c>
      <c r="AG202" s="87" t="s">
        <v>196</v>
      </c>
      <c r="AH202" s="87">
        <v>0</v>
      </c>
      <c r="AI202" s="87">
        <v>0</v>
      </c>
      <c r="AJ202" s="87"/>
      <c r="AK202" s="87"/>
      <c r="AL202" s="87"/>
      <c r="AM202" s="87"/>
      <c r="AN202" s="87"/>
      <c r="AO202" s="87"/>
      <c r="AP202" s="87"/>
      <c r="AQ202" s="87"/>
      <c r="AR202" s="87">
        <v>50</v>
      </c>
      <c r="AS202" s="87">
        <v>1</v>
      </c>
      <c r="AT202" s="87">
        <v>1</v>
      </c>
      <c r="AU202" s="87"/>
      <c r="AV202" s="87"/>
      <c r="AW202" s="87"/>
      <c r="AX202" s="87"/>
      <c r="AY202" s="87"/>
      <c r="AZ202" s="87"/>
      <c r="BA202" s="87"/>
      <c r="BB202" s="87"/>
      <c r="BC202" s="87"/>
      <c r="BD202" s="87" t="s">
        <v>250</v>
      </c>
      <c r="BE202" s="87"/>
      <c r="BF202" s="87">
        <v>19</v>
      </c>
      <c r="BG202" s="87">
        <v>32</v>
      </c>
      <c r="BH202" s="87">
        <v>2826</v>
      </c>
      <c r="BI202" s="87">
        <v>0.012821</v>
      </c>
      <c r="BJ202" s="87">
        <v>0.129145</v>
      </c>
      <c r="BK202" s="87">
        <v>13.522608</v>
      </c>
      <c r="BL202" s="87">
        <v>0.00634920634920635</v>
      </c>
      <c r="BM202" s="87">
        <v>0.361111111111111</v>
      </c>
      <c r="BN202" s="87" t="s">
        <v>1006</v>
      </c>
      <c r="BO202" s="87">
        <v>7670</v>
      </c>
      <c r="BP202" s="87">
        <v>11984</v>
      </c>
      <c r="BQ202" s="87">
        <v>18497</v>
      </c>
      <c r="BR202" s="87">
        <v>3074</v>
      </c>
      <c r="BS202" s="87"/>
      <c r="BT202" s="87" t="s">
        <v>1082</v>
      </c>
      <c r="BU202" s="87" t="s">
        <v>942</v>
      </c>
      <c r="BV202" s="87" t="s">
        <v>1207</v>
      </c>
      <c r="BW202" s="87"/>
      <c r="BX202" s="144">
        <v>40499.605729166666</v>
      </c>
      <c r="BY202" s="87"/>
      <c r="BZ202" s="87" t="b">
        <v>0</v>
      </c>
      <c r="CA202" s="87" t="b">
        <v>0</v>
      </c>
      <c r="CB202" s="87" t="b">
        <v>1</v>
      </c>
      <c r="CC202" s="87" t="s">
        <v>914</v>
      </c>
      <c r="CD202" s="87">
        <v>248</v>
      </c>
      <c r="CE202" s="87" t="s">
        <v>1312</v>
      </c>
      <c r="CF202" s="87" t="b">
        <v>0</v>
      </c>
      <c r="CG202" s="87" t="s">
        <v>66</v>
      </c>
      <c r="CH202" s="87">
        <v>1</v>
      </c>
      <c r="CI202" s="87"/>
      <c r="CJ202" s="87"/>
      <c r="CK202" s="87"/>
      <c r="CL202" s="87"/>
      <c r="CM202" s="87"/>
      <c r="CN202" s="87"/>
      <c r="CO202" s="87"/>
      <c r="CP202" s="87"/>
      <c r="CQ202" s="87"/>
      <c r="CR202" s="87"/>
      <c r="CS202" s="87"/>
      <c r="CT202" s="87"/>
      <c r="CU202" s="87"/>
      <c r="CV202" s="87" t="s">
        <v>250</v>
      </c>
      <c r="CW202" s="87"/>
      <c r="CX202" s="87">
        <v>19</v>
      </c>
      <c r="CY202" s="87">
        <v>32</v>
      </c>
      <c r="CZ202" s="87">
        <v>2826</v>
      </c>
      <c r="DA202" s="87">
        <v>0.012821</v>
      </c>
      <c r="DB202" s="87">
        <v>0.129145</v>
      </c>
      <c r="DC202" s="87">
        <v>13.522608</v>
      </c>
      <c r="DD202" s="87">
        <v>0.00634920634920635</v>
      </c>
      <c r="DE202" s="87">
        <v>0.361111111111111</v>
      </c>
      <c r="DF202" s="87" t="s">
        <v>1006</v>
      </c>
      <c r="DG202" s="87">
        <v>7670</v>
      </c>
      <c r="DH202" s="87">
        <v>11984</v>
      </c>
      <c r="DI202" s="87">
        <v>18497</v>
      </c>
      <c r="DJ202" s="87">
        <v>3074</v>
      </c>
      <c r="DK202" s="87"/>
      <c r="DL202" s="87" t="s">
        <v>1082</v>
      </c>
      <c r="DM202" s="87" t="s">
        <v>942</v>
      </c>
      <c r="DN202" s="87" t="s">
        <v>1207</v>
      </c>
      <c r="DO202" s="87"/>
      <c r="DP202" s="144">
        <v>40499.605729166666</v>
      </c>
      <c r="DQ202" s="87"/>
      <c r="DR202" s="87" t="b">
        <v>0</v>
      </c>
      <c r="DS202" s="87" t="b">
        <v>0</v>
      </c>
      <c r="DT202" s="87" t="b">
        <v>1</v>
      </c>
      <c r="DU202" s="87" t="s">
        <v>914</v>
      </c>
      <c r="DV202" s="87">
        <v>248</v>
      </c>
      <c r="DW202" s="87" t="s">
        <v>1312</v>
      </c>
      <c r="DX202" s="87" t="b">
        <v>0</v>
      </c>
      <c r="DY202" s="87" t="s">
        <v>66</v>
      </c>
      <c r="DZ202" s="87">
        <v>1</v>
      </c>
      <c r="EA202" s="87"/>
      <c r="EB202" s="87"/>
      <c r="EC202" s="87"/>
      <c r="ED202" s="87"/>
      <c r="EE202" s="87"/>
      <c r="EF202" s="87"/>
      <c r="EG202" s="87"/>
      <c r="EH202" s="87"/>
      <c r="EI202" s="87"/>
      <c r="EJ202" s="87"/>
      <c r="EK202" s="87"/>
      <c r="EL202" s="87"/>
      <c r="EM202" s="87"/>
      <c r="EN202" s="87">
        <v>82</v>
      </c>
      <c r="EO202" s="87">
        <v>82</v>
      </c>
      <c r="EP202" s="87">
        <v>1</v>
      </c>
      <c r="EQ202" s="87">
        <v>1</v>
      </c>
      <c r="ER202" s="87">
        <v>38</v>
      </c>
      <c r="ES202" s="87">
        <v>38</v>
      </c>
    </row>
    <row r="203" spans="1:149" ht="15">
      <c r="A203" s="87" t="s">
        <v>834</v>
      </c>
      <c r="B203" s="87" t="s">
        <v>834</v>
      </c>
      <c r="C203" s="87" t="s">
        <v>250</v>
      </c>
      <c r="D203" s="87" t="s">
        <v>250</v>
      </c>
      <c r="E203" s="87" t="s">
        <v>65</v>
      </c>
      <c r="F203" s="87" t="s">
        <v>196</v>
      </c>
      <c r="G203" s="144">
        <v>43510.74554398148</v>
      </c>
      <c r="H203" s="87" t="s">
        <v>417</v>
      </c>
      <c r="I203" s="87" t="s">
        <v>465</v>
      </c>
      <c r="J203" s="87" t="s">
        <v>473</v>
      </c>
      <c r="K203" s="87"/>
      <c r="L203" s="87"/>
      <c r="M203" s="87" t="s">
        <v>570</v>
      </c>
      <c r="N203" s="144">
        <v>43510.74554398148</v>
      </c>
      <c r="O203" s="87" t="s">
        <v>700</v>
      </c>
      <c r="P203" s="87"/>
      <c r="Q203" s="87"/>
      <c r="R203" s="87" t="s">
        <v>834</v>
      </c>
      <c r="S203" s="87"/>
      <c r="T203" s="87" t="b">
        <v>0</v>
      </c>
      <c r="U203" s="87">
        <v>0</v>
      </c>
      <c r="V203" s="87"/>
      <c r="W203" s="87" t="b">
        <v>1</v>
      </c>
      <c r="X203" s="87" t="s">
        <v>915</v>
      </c>
      <c r="Y203" s="87"/>
      <c r="Z203" s="87" t="s">
        <v>924</v>
      </c>
      <c r="AA203" s="87" t="b">
        <v>0</v>
      </c>
      <c r="AB203" s="87">
        <v>0</v>
      </c>
      <c r="AC203" s="87"/>
      <c r="AD203" s="87" t="s">
        <v>928</v>
      </c>
      <c r="AE203" s="87" t="b">
        <v>0</v>
      </c>
      <c r="AF203" s="87" t="s">
        <v>834</v>
      </c>
      <c r="AG203" s="87" t="s">
        <v>196</v>
      </c>
      <c r="AH203" s="87">
        <v>0</v>
      </c>
      <c r="AI203" s="87">
        <v>0</v>
      </c>
      <c r="AJ203" s="87"/>
      <c r="AK203" s="87"/>
      <c r="AL203" s="87"/>
      <c r="AM203" s="87"/>
      <c r="AN203" s="87"/>
      <c r="AO203" s="87"/>
      <c r="AP203" s="87"/>
      <c r="AQ203" s="87"/>
      <c r="AR203" s="87">
        <v>50</v>
      </c>
      <c r="AS203" s="87">
        <v>1</v>
      </c>
      <c r="AT203" s="87">
        <v>1</v>
      </c>
      <c r="AU203" s="87"/>
      <c r="AV203" s="87"/>
      <c r="AW203" s="87"/>
      <c r="AX203" s="87"/>
      <c r="AY203" s="87"/>
      <c r="AZ203" s="87"/>
      <c r="BA203" s="87"/>
      <c r="BB203" s="87"/>
      <c r="BC203" s="87"/>
      <c r="BD203" s="87" t="s">
        <v>250</v>
      </c>
      <c r="BE203" s="87"/>
      <c r="BF203" s="87">
        <v>19</v>
      </c>
      <c r="BG203" s="87">
        <v>32</v>
      </c>
      <c r="BH203" s="87">
        <v>2826</v>
      </c>
      <c r="BI203" s="87">
        <v>0.012821</v>
      </c>
      <c r="BJ203" s="87">
        <v>0.129145</v>
      </c>
      <c r="BK203" s="87">
        <v>13.522608</v>
      </c>
      <c r="BL203" s="87">
        <v>0.00634920634920635</v>
      </c>
      <c r="BM203" s="87">
        <v>0.361111111111111</v>
      </c>
      <c r="BN203" s="87" t="s">
        <v>1006</v>
      </c>
      <c r="BO203" s="87">
        <v>7670</v>
      </c>
      <c r="BP203" s="87">
        <v>11984</v>
      </c>
      <c r="BQ203" s="87">
        <v>18497</v>
      </c>
      <c r="BR203" s="87">
        <v>3074</v>
      </c>
      <c r="BS203" s="87"/>
      <c r="BT203" s="87" t="s">
        <v>1082</v>
      </c>
      <c r="BU203" s="87" t="s">
        <v>942</v>
      </c>
      <c r="BV203" s="87" t="s">
        <v>1207</v>
      </c>
      <c r="BW203" s="87"/>
      <c r="BX203" s="144">
        <v>40499.605729166666</v>
      </c>
      <c r="BY203" s="87"/>
      <c r="BZ203" s="87" t="b">
        <v>0</v>
      </c>
      <c r="CA203" s="87" t="b">
        <v>0</v>
      </c>
      <c r="CB203" s="87" t="b">
        <v>1</v>
      </c>
      <c r="CC203" s="87" t="s">
        <v>914</v>
      </c>
      <c r="CD203" s="87">
        <v>248</v>
      </c>
      <c r="CE203" s="87" t="s">
        <v>1312</v>
      </c>
      <c r="CF203" s="87" t="b">
        <v>0</v>
      </c>
      <c r="CG203" s="87" t="s">
        <v>66</v>
      </c>
      <c r="CH203" s="87">
        <v>1</v>
      </c>
      <c r="CI203" s="87"/>
      <c r="CJ203" s="87"/>
      <c r="CK203" s="87"/>
      <c r="CL203" s="87"/>
      <c r="CM203" s="87"/>
      <c r="CN203" s="87"/>
      <c r="CO203" s="87"/>
      <c r="CP203" s="87"/>
      <c r="CQ203" s="87"/>
      <c r="CR203" s="87"/>
      <c r="CS203" s="87"/>
      <c r="CT203" s="87"/>
      <c r="CU203" s="87"/>
      <c r="CV203" s="87" t="s">
        <v>250</v>
      </c>
      <c r="CW203" s="87"/>
      <c r="CX203" s="87">
        <v>19</v>
      </c>
      <c r="CY203" s="87">
        <v>32</v>
      </c>
      <c r="CZ203" s="87">
        <v>2826</v>
      </c>
      <c r="DA203" s="87">
        <v>0.012821</v>
      </c>
      <c r="DB203" s="87">
        <v>0.129145</v>
      </c>
      <c r="DC203" s="87">
        <v>13.522608</v>
      </c>
      <c r="DD203" s="87">
        <v>0.00634920634920635</v>
      </c>
      <c r="DE203" s="87">
        <v>0.361111111111111</v>
      </c>
      <c r="DF203" s="87" t="s">
        <v>1006</v>
      </c>
      <c r="DG203" s="87">
        <v>7670</v>
      </c>
      <c r="DH203" s="87">
        <v>11984</v>
      </c>
      <c r="DI203" s="87">
        <v>18497</v>
      </c>
      <c r="DJ203" s="87">
        <v>3074</v>
      </c>
      <c r="DK203" s="87"/>
      <c r="DL203" s="87" t="s">
        <v>1082</v>
      </c>
      <c r="DM203" s="87" t="s">
        <v>942</v>
      </c>
      <c r="DN203" s="87" t="s">
        <v>1207</v>
      </c>
      <c r="DO203" s="87"/>
      <c r="DP203" s="144">
        <v>40499.605729166666</v>
      </c>
      <c r="DQ203" s="87"/>
      <c r="DR203" s="87" t="b">
        <v>0</v>
      </c>
      <c r="DS203" s="87" t="b">
        <v>0</v>
      </c>
      <c r="DT203" s="87" t="b">
        <v>1</v>
      </c>
      <c r="DU203" s="87" t="s">
        <v>914</v>
      </c>
      <c r="DV203" s="87">
        <v>248</v>
      </c>
      <c r="DW203" s="87" t="s">
        <v>1312</v>
      </c>
      <c r="DX203" s="87" t="b">
        <v>0</v>
      </c>
      <c r="DY203" s="87" t="s">
        <v>66</v>
      </c>
      <c r="DZ203" s="87">
        <v>1</v>
      </c>
      <c r="EA203" s="87"/>
      <c r="EB203" s="87"/>
      <c r="EC203" s="87"/>
      <c r="ED203" s="87"/>
      <c r="EE203" s="87"/>
      <c r="EF203" s="87"/>
      <c r="EG203" s="87"/>
      <c r="EH203" s="87"/>
      <c r="EI203" s="87"/>
      <c r="EJ203" s="87"/>
      <c r="EK203" s="87"/>
      <c r="EL203" s="87"/>
      <c r="EM203" s="87"/>
      <c r="EN203" s="87">
        <v>83</v>
      </c>
      <c r="EO203" s="87">
        <v>83</v>
      </c>
      <c r="EP203" s="87">
        <v>1</v>
      </c>
      <c r="EQ203" s="87">
        <v>1</v>
      </c>
      <c r="ER203" s="87">
        <v>39</v>
      </c>
      <c r="ES203" s="87">
        <v>39</v>
      </c>
    </row>
    <row r="204" spans="1:149" ht="15">
      <c r="A204" s="87" t="s">
        <v>833</v>
      </c>
      <c r="B204" s="87" t="s">
        <v>833</v>
      </c>
      <c r="C204" s="87" t="s">
        <v>250</v>
      </c>
      <c r="D204" s="87" t="s">
        <v>250</v>
      </c>
      <c r="E204" s="87" t="s">
        <v>65</v>
      </c>
      <c r="F204" s="87" t="s">
        <v>196</v>
      </c>
      <c r="G204" s="144">
        <v>43507.9008912037</v>
      </c>
      <c r="H204" s="87" t="s">
        <v>416</v>
      </c>
      <c r="I204" s="87" t="s">
        <v>464</v>
      </c>
      <c r="J204" s="87" t="s">
        <v>487</v>
      </c>
      <c r="K204" s="87" t="s">
        <v>521</v>
      </c>
      <c r="L204" s="87" t="s">
        <v>549</v>
      </c>
      <c r="M204" s="87" t="s">
        <v>549</v>
      </c>
      <c r="N204" s="144">
        <v>43507.9008912037</v>
      </c>
      <c r="O204" s="87" t="s">
        <v>699</v>
      </c>
      <c r="P204" s="87"/>
      <c r="Q204" s="87"/>
      <c r="R204" s="87" t="s">
        <v>833</v>
      </c>
      <c r="S204" s="87"/>
      <c r="T204" s="87" t="b">
        <v>0</v>
      </c>
      <c r="U204" s="87">
        <v>1</v>
      </c>
      <c r="V204" s="87"/>
      <c r="W204" s="87" t="b">
        <v>0</v>
      </c>
      <c r="X204" s="87" t="s">
        <v>914</v>
      </c>
      <c r="Y204" s="87"/>
      <c r="Z204" s="87"/>
      <c r="AA204" s="87" t="b">
        <v>0</v>
      </c>
      <c r="AB204" s="87">
        <v>1</v>
      </c>
      <c r="AC204" s="87"/>
      <c r="AD204" s="87" t="s">
        <v>928</v>
      </c>
      <c r="AE204" s="87" t="b">
        <v>0</v>
      </c>
      <c r="AF204" s="87" t="s">
        <v>833</v>
      </c>
      <c r="AG204" s="87" t="s">
        <v>196</v>
      </c>
      <c r="AH204" s="87">
        <v>0</v>
      </c>
      <c r="AI204" s="87">
        <v>0</v>
      </c>
      <c r="AJ204" s="87" t="s">
        <v>941</v>
      </c>
      <c r="AK204" s="87" t="s">
        <v>942</v>
      </c>
      <c r="AL204" s="87" t="s">
        <v>944</v>
      </c>
      <c r="AM204" s="87" t="s">
        <v>949</v>
      </c>
      <c r="AN204" s="87" t="s">
        <v>953</v>
      </c>
      <c r="AO204" s="87" t="s">
        <v>957</v>
      </c>
      <c r="AP204" s="87" t="s">
        <v>958</v>
      </c>
      <c r="AQ204" s="87" t="s">
        <v>963</v>
      </c>
      <c r="AR204" s="87">
        <v>50</v>
      </c>
      <c r="AS204" s="87">
        <v>1</v>
      </c>
      <c r="AT204" s="87">
        <v>1</v>
      </c>
      <c r="AU204" s="87"/>
      <c r="AV204" s="87"/>
      <c r="AW204" s="87"/>
      <c r="AX204" s="87"/>
      <c r="AY204" s="87"/>
      <c r="AZ204" s="87"/>
      <c r="BA204" s="87"/>
      <c r="BB204" s="87"/>
      <c r="BC204" s="87"/>
      <c r="BD204" s="87" t="s">
        <v>250</v>
      </c>
      <c r="BE204" s="87"/>
      <c r="BF204" s="87">
        <v>19</v>
      </c>
      <c r="BG204" s="87">
        <v>32</v>
      </c>
      <c r="BH204" s="87">
        <v>2826</v>
      </c>
      <c r="BI204" s="87">
        <v>0.012821</v>
      </c>
      <c r="BJ204" s="87">
        <v>0.129145</v>
      </c>
      <c r="BK204" s="87">
        <v>13.522608</v>
      </c>
      <c r="BL204" s="87">
        <v>0.00634920634920635</v>
      </c>
      <c r="BM204" s="87">
        <v>0.361111111111111</v>
      </c>
      <c r="BN204" s="87" t="s">
        <v>1006</v>
      </c>
      <c r="BO204" s="87">
        <v>7670</v>
      </c>
      <c r="BP204" s="87">
        <v>11984</v>
      </c>
      <c r="BQ204" s="87">
        <v>18497</v>
      </c>
      <c r="BR204" s="87">
        <v>3074</v>
      </c>
      <c r="BS204" s="87"/>
      <c r="BT204" s="87" t="s">
        <v>1082</v>
      </c>
      <c r="BU204" s="87" t="s">
        <v>942</v>
      </c>
      <c r="BV204" s="87" t="s">
        <v>1207</v>
      </c>
      <c r="BW204" s="87"/>
      <c r="BX204" s="144">
        <v>40499.605729166666</v>
      </c>
      <c r="BY204" s="87"/>
      <c r="BZ204" s="87" t="b">
        <v>0</v>
      </c>
      <c r="CA204" s="87" t="b">
        <v>0</v>
      </c>
      <c r="CB204" s="87" t="b">
        <v>1</v>
      </c>
      <c r="CC204" s="87" t="s">
        <v>914</v>
      </c>
      <c r="CD204" s="87">
        <v>248</v>
      </c>
      <c r="CE204" s="87" t="s">
        <v>1312</v>
      </c>
      <c r="CF204" s="87" t="b">
        <v>0</v>
      </c>
      <c r="CG204" s="87" t="s">
        <v>66</v>
      </c>
      <c r="CH204" s="87">
        <v>1</v>
      </c>
      <c r="CI204" s="87"/>
      <c r="CJ204" s="87"/>
      <c r="CK204" s="87"/>
      <c r="CL204" s="87"/>
      <c r="CM204" s="87"/>
      <c r="CN204" s="87"/>
      <c r="CO204" s="87"/>
      <c r="CP204" s="87"/>
      <c r="CQ204" s="87"/>
      <c r="CR204" s="87"/>
      <c r="CS204" s="87"/>
      <c r="CT204" s="87"/>
      <c r="CU204" s="87"/>
      <c r="CV204" s="87" t="s">
        <v>250</v>
      </c>
      <c r="CW204" s="87"/>
      <c r="CX204" s="87">
        <v>19</v>
      </c>
      <c r="CY204" s="87">
        <v>32</v>
      </c>
      <c r="CZ204" s="87">
        <v>2826</v>
      </c>
      <c r="DA204" s="87">
        <v>0.012821</v>
      </c>
      <c r="DB204" s="87">
        <v>0.129145</v>
      </c>
      <c r="DC204" s="87">
        <v>13.522608</v>
      </c>
      <c r="DD204" s="87">
        <v>0.00634920634920635</v>
      </c>
      <c r="DE204" s="87">
        <v>0.361111111111111</v>
      </c>
      <c r="DF204" s="87" t="s">
        <v>1006</v>
      </c>
      <c r="DG204" s="87">
        <v>7670</v>
      </c>
      <c r="DH204" s="87">
        <v>11984</v>
      </c>
      <c r="DI204" s="87">
        <v>18497</v>
      </c>
      <c r="DJ204" s="87">
        <v>3074</v>
      </c>
      <c r="DK204" s="87"/>
      <c r="DL204" s="87" t="s">
        <v>1082</v>
      </c>
      <c r="DM204" s="87" t="s">
        <v>942</v>
      </c>
      <c r="DN204" s="87" t="s">
        <v>1207</v>
      </c>
      <c r="DO204" s="87"/>
      <c r="DP204" s="144">
        <v>40499.605729166666</v>
      </c>
      <c r="DQ204" s="87"/>
      <c r="DR204" s="87" t="b">
        <v>0</v>
      </c>
      <c r="DS204" s="87" t="b">
        <v>0</v>
      </c>
      <c r="DT204" s="87" t="b">
        <v>1</v>
      </c>
      <c r="DU204" s="87" t="s">
        <v>914</v>
      </c>
      <c r="DV204" s="87">
        <v>248</v>
      </c>
      <c r="DW204" s="87" t="s">
        <v>1312</v>
      </c>
      <c r="DX204" s="87" t="b">
        <v>0</v>
      </c>
      <c r="DY204" s="87" t="s">
        <v>66</v>
      </c>
      <c r="DZ204" s="87">
        <v>1</v>
      </c>
      <c r="EA204" s="87"/>
      <c r="EB204" s="87"/>
      <c r="EC204" s="87"/>
      <c r="ED204" s="87"/>
      <c r="EE204" s="87"/>
      <c r="EF204" s="87"/>
      <c r="EG204" s="87"/>
      <c r="EH204" s="87"/>
      <c r="EI204" s="87"/>
      <c r="EJ204" s="87"/>
      <c r="EK204" s="87"/>
      <c r="EL204" s="87"/>
      <c r="EM204" s="87"/>
      <c r="EN204" s="87">
        <v>84</v>
      </c>
      <c r="EO204" s="87">
        <v>84</v>
      </c>
      <c r="EP204" s="87">
        <v>1</v>
      </c>
      <c r="EQ204" s="87">
        <v>1</v>
      </c>
      <c r="ER204" s="87">
        <v>40</v>
      </c>
      <c r="ES204" s="87">
        <v>40</v>
      </c>
    </row>
    <row r="205" spans="1:149" ht="15">
      <c r="A205" s="87" t="s">
        <v>832</v>
      </c>
      <c r="B205" s="87" t="s">
        <v>832</v>
      </c>
      <c r="C205" s="87" t="s">
        <v>250</v>
      </c>
      <c r="D205" s="87" t="s">
        <v>250</v>
      </c>
      <c r="E205" s="87" t="s">
        <v>65</v>
      </c>
      <c r="F205" s="87" t="s">
        <v>196</v>
      </c>
      <c r="G205" s="144">
        <v>43507.851493055554</v>
      </c>
      <c r="H205" s="87" t="s">
        <v>415</v>
      </c>
      <c r="I205" s="87" t="s">
        <v>463</v>
      </c>
      <c r="J205" s="87" t="s">
        <v>473</v>
      </c>
      <c r="K205" s="87"/>
      <c r="L205" s="87"/>
      <c r="M205" s="87" t="s">
        <v>570</v>
      </c>
      <c r="N205" s="144">
        <v>43507.851493055554</v>
      </c>
      <c r="O205" s="87" t="s">
        <v>698</v>
      </c>
      <c r="P205" s="87"/>
      <c r="Q205" s="87"/>
      <c r="R205" s="87" t="s">
        <v>832</v>
      </c>
      <c r="S205" s="87"/>
      <c r="T205" s="87" t="b">
        <v>0</v>
      </c>
      <c r="U205" s="87">
        <v>3</v>
      </c>
      <c r="V205" s="87"/>
      <c r="W205" s="87" t="b">
        <v>1</v>
      </c>
      <c r="X205" s="87" t="s">
        <v>914</v>
      </c>
      <c r="Y205" s="87"/>
      <c r="Z205" s="87" t="s">
        <v>864</v>
      </c>
      <c r="AA205" s="87" t="b">
        <v>0</v>
      </c>
      <c r="AB205" s="87">
        <v>1</v>
      </c>
      <c r="AC205" s="87"/>
      <c r="AD205" s="87" t="s">
        <v>935</v>
      </c>
      <c r="AE205" s="87" t="b">
        <v>0</v>
      </c>
      <c r="AF205" s="87" t="s">
        <v>832</v>
      </c>
      <c r="AG205" s="87" t="s">
        <v>196</v>
      </c>
      <c r="AH205" s="87">
        <v>0</v>
      </c>
      <c r="AI205" s="87">
        <v>0</v>
      </c>
      <c r="AJ205" s="87"/>
      <c r="AK205" s="87"/>
      <c r="AL205" s="87"/>
      <c r="AM205" s="87"/>
      <c r="AN205" s="87"/>
      <c r="AO205" s="87"/>
      <c r="AP205" s="87"/>
      <c r="AQ205" s="87"/>
      <c r="AR205" s="87">
        <v>50</v>
      </c>
      <c r="AS205" s="87">
        <v>1</v>
      </c>
      <c r="AT205" s="87">
        <v>1</v>
      </c>
      <c r="AU205" s="87"/>
      <c r="AV205" s="87"/>
      <c r="AW205" s="87"/>
      <c r="AX205" s="87"/>
      <c r="AY205" s="87"/>
      <c r="AZ205" s="87"/>
      <c r="BA205" s="87"/>
      <c r="BB205" s="87"/>
      <c r="BC205" s="87"/>
      <c r="BD205" s="87" t="s">
        <v>250</v>
      </c>
      <c r="BE205" s="87"/>
      <c r="BF205" s="87">
        <v>19</v>
      </c>
      <c r="BG205" s="87">
        <v>32</v>
      </c>
      <c r="BH205" s="87">
        <v>2826</v>
      </c>
      <c r="BI205" s="87">
        <v>0.012821</v>
      </c>
      <c r="BJ205" s="87">
        <v>0.129145</v>
      </c>
      <c r="BK205" s="87">
        <v>13.522608</v>
      </c>
      <c r="BL205" s="87">
        <v>0.00634920634920635</v>
      </c>
      <c r="BM205" s="87">
        <v>0.361111111111111</v>
      </c>
      <c r="BN205" s="87" t="s">
        <v>1006</v>
      </c>
      <c r="BO205" s="87">
        <v>7670</v>
      </c>
      <c r="BP205" s="87">
        <v>11984</v>
      </c>
      <c r="BQ205" s="87">
        <v>18497</v>
      </c>
      <c r="BR205" s="87">
        <v>3074</v>
      </c>
      <c r="BS205" s="87"/>
      <c r="BT205" s="87" t="s">
        <v>1082</v>
      </c>
      <c r="BU205" s="87" t="s">
        <v>942</v>
      </c>
      <c r="BV205" s="87" t="s">
        <v>1207</v>
      </c>
      <c r="BW205" s="87"/>
      <c r="BX205" s="144">
        <v>40499.605729166666</v>
      </c>
      <c r="BY205" s="87"/>
      <c r="BZ205" s="87" t="b">
        <v>0</v>
      </c>
      <c r="CA205" s="87" t="b">
        <v>0</v>
      </c>
      <c r="CB205" s="87" t="b">
        <v>1</v>
      </c>
      <c r="CC205" s="87" t="s">
        <v>914</v>
      </c>
      <c r="CD205" s="87">
        <v>248</v>
      </c>
      <c r="CE205" s="87" t="s">
        <v>1312</v>
      </c>
      <c r="CF205" s="87" t="b">
        <v>0</v>
      </c>
      <c r="CG205" s="87" t="s">
        <v>66</v>
      </c>
      <c r="CH205" s="87">
        <v>1</v>
      </c>
      <c r="CI205" s="87"/>
      <c r="CJ205" s="87"/>
      <c r="CK205" s="87"/>
      <c r="CL205" s="87"/>
      <c r="CM205" s="87"/>
      <c r="CN205" s="87"/>
      <c r="CO205" s="87"/>
      <c r="CP205" s="87"/>
      <c r="CQ205" s="87"/>
      <c r="CR205" s="87"/>
      <c r="CS205" s="87"/>
      <c r="CT205" s="87"/>
      <c r="CU205" s="87"/>
      <c r="CV205" s="87" t="s">
        <v>250</v>
      </c>
      <c r="CW205" s="87"/>
      <c r="CX205" s="87">
        <v>19</v>
      </c>
      <c r="CY205" s="87">
        <v>32</v>
      </c>
      <c r="CZ205" s="87">
        <v>2826</v>
      </c>
      <c r="DA205" s="87">
        <v>0.012821</v>
      </c>
      <c r="DB205" s="87">
        <v>0.129145</v>
      </c>
      <c r="DC205" s="87">
        <v>13.522608</v>
      </c>
      <c r="DD205" s="87">
        <v>0.00634920634920635</v>
      </c>
      <c r="DE205" s="87">
        <v>0.361111111111111</v>
      </c>
      <c r="DF205" s="87" t="s">
        <v>1006</v>
      </c>
      <c r="DG205" s="87">
        <v>7670</v>
      </c>
      <c r="DH205" s="87">
        <v>11984</v>
      </c>
      <c r="DI205" s="87">
        <v>18497</v>
      </c>
      <c r="DJ205" s="87">
        <v>3074</v>
      </c>
      <c r="DK205" s="87"/>
      <c r="DL205" s="87" t="s">
        <v>1082</v>
      </c>
      <c r="DM205" s="87" t="s">
        <v>942</v>
      </c>
      <c r="DN205" s="87" t="s">
        <v>1207</v>
      </c>
      <c r="DO205" s="87"/>
      <c r="DP205" s="144">
        <v>40499.605729166666</v>
      </c>
      <c r="DQ205" s="87"/>
      <c r="DR205" s="87" t="b">
        <v>0</v>
      </c>
      <c r="DS205" s="87" t="b">
        <v>0</v>
      </c>
      <c r="DT205" s="87" t="b">
        <v>1</v>
      </c>
      <c r="DU205" s="87" t="s">
        <v>914</v>
      </c>
      <c r="DV205" s="87">
        <v>248</v>
      </c>
      <c r="DW205" s="87" t="s">
        <v>1312</v>
      </c>
      <c r="DX205" s="87" t="b">
        <v>0</v>
      </c>
      <c r="DY205" s="87" t="s">
        <v>66</v>
      </c>
      <c r="DZ205" s="87">
        <v>1</v>
      </c>
      <c r="EA205" s="87"/>
      <c r="EB205" s="87"/>
      <c r="EC205" s="87"/>
      <c r="ED205" s="87"/>
      <c r="EE205" s="87"/>
      <c r="EF205" s="87"/>
      <c r="EG205" s="87"/>
      <c r="EH205" s="87"/>
      <c r="EI205" s="87"/>
      <c r="EJ205" s="87"/>
      <c r="EK205" s="87"/>
      <c r="EL205" s="87"/>
      <c r="EM205" s="87"/>
      <c r="EN205" s="87">
        <v>85</v>
      </c>
      <c r="EO205" s="87">
        <v>85</v>
      </c>
      <c r="EP205" s="87">
        <v>1</v>
      </c>
      <c r="EQ205" s="87">
        <v>1</v>
      </c>
      <c r="ER205" s="87">
        <v>41</v>
      </c>
      <c r="ES205" s="87">
        <v>41</v>
      </c>
    </row>
    <row r="206" spans="1:149" ht="15">
      <c r="A206" s="87" t="s">
        <v>764</v>
      </c>
      <c r="B206" s="87" t="s">
        <v>763</v>
      </c>
      <c r="C206" s="87" t="s">
        <v>250</v>
      </c>
      <c r="D206" s="87" t="s">
        <v>253</v>
      </c>
      <c r="E206" s="87" t="s">
        <v>65</v>
      </c>
      <c r="F206" s="87" t="s">
        <v>312</v>
      </c>
      <c r="G206" s="144">
        <v>43507.68733796296</v>
      </c>
      <c r="H206" s="87" t="s">
        <v>355</v>
      </c>
      <c r="I206" s="87"/>
      <c r="J206" s="87"/>
      <c r="K206" s="87" t="s">
        <v>504</v>
      </c>
      <c r="L206" s="87"/>
      <c r="M206" s="87" t="s">
        <v>570</v>
      </c>
      <c r="N206" s="144">
        <v>43507.68733796296</v>
      </c>
      <c r="O206" s="87" t="s">
        <v>630</v>
      </c>
      <c r="P206" s="87"/>
      <c r="Q206" s="87"/>
      <c r="R206" s="87" t="s">
        <v>764</v>
      </c>
      <c r="S206" s="87"/>
      <c r="T206" s="87" t="b">
        <v>0</v>
      </c>
      <c r="U206" s="87">
        <v>0</v>
      </c>
      <c r="V206" s="87"/>
      <c r="W206" s="87" t="b">
        <v>0</v>
      </c>
      <c r="X206" s="87" t="s">
        <v>914</v>
      </c>
      <c r="Y206" s="87"/>
      <c r="Z206" s="87"/>
      <c r="AA206" s="87" t="b">
        <v>0</v>
      </c>
      <c r="AB206" s="87">
        <v>1</v>
      </c>
      <c r="AC206" s="87" t="s">
        <v>763</v>
      </c>
      <c r="AD206" s="87" t="s">
        <v>928</v>
      </c>
      <c r="AE206" s="87" t="b">
        <v>0</v>
      </c>
      <c r="AF206" s="87" t="s">
        <v>763</v>
      </c>
      <c r="AG206" s="87" t="s">
        <v>196</v>
      </c>
      <c r="AH206" s="87">
        <v>0</v>
      </c>
      <c r="AI206" s="87">
        <v>0</v>
      </c>
      <c r="AJ206" s="87"/>
      <c r="AK206" s="87"/>
      <c r="AL206" s="87"/>
      <c r="AM206" s="87"/>
      <c r="AN206" s="87"/>
      <c r="AO206" s="87"/>
      <c r="AP206" s="87"/>
      <c r="AQ206" s="87"/>
      <c r="AR206" s="87">
        <v>1</v>
      </c>
      <c r="AS206" s="87">
        <v>1</v>
      </c>
      <c r="AT206" s="87">
        <v>2</v>
      </c>
      <c r="AU206" s="87"/>
      <c r="AV206" s="87"/>
      <c r="AW206" s="87"/>
      <c r="AX206" s="87"/>
      <c r="AY206" s="87"/>
      <c r="AZ206" s="87"/>
      <c r="BA206" s="87"/>
      <c r="BB206" s="87"/>
      <c r="BC206" s="87"/>
      <c r="BD206" s="87" t="s">
        <v>250</v>
      </c>
      <c r="BE206" s="87"/>
      <c r="BF206" s="87">
        <v>19</v>
      </c>
      <c r="BG206" s="87">
        <v>32</v>
      </c>
      <c r="BH206" s="87">
        <v>2826</v>
      </c>
      <c r="BI206" s="87">
        <v>0.012821</v>
      </c>
      <c r="BJ206" s="87">
        <v>0.129145</v>
      </c>
      <c r="BK206" s="87">
        <v>13.522608</v>
      </c>
      <c r="BL206" s="87">
        <v>0.00634920634920635</v>
      </c>
      <c r="BM206" s="87">
        <v>0.361111111111111</v>
      </c>
      <c r="BN206" s="87" t="s">
        <v>1006</v>
      </c>
      <c r="BO206" s="87">
        <v>7670</v>
      </c>
      <c r="BP206" s="87">
        <v>11984</v>
      </c>
      <c r="BQ206" s="87">
        <v>18497</v>
      </c>
      <c r="BR206" s="87">
        <v>3074</v>
      </c>
      <c r="BS206" s="87"/>
      <c r="BT206" s="87" t="s">
        <v>1082</v>
      </c>
      <c r="BU206" s="87" t="s">
        <v>942</v>
      </c>
      <c r="BV206" s="87" t="s">
        <v>1207</v>
      </c>
      <c r="BW206" s="87"/>
      <c r="BX206" s="144">
        <v>40499.605729166666</v>
      </c>
      <c r="BY206" s="87"/>
      <c r="BZ206" s="87" t="b">
        <v>0</v>
      </c>
      <c r="CA206" s="87" t="b">
        <v>0</v>
      </c>
      <c r="CB206" s="87" t="b">
        <v>1</v>
      </c>
      <c r="CC206" s="87" t="s">
        <v>914</v>
      </c>
      <c r="CD206" s="87">
        <v>248</v>
      </c>
      <c r="CE206" s="87" t="s">
        <v>1312</v>
      </c>
      <c r="CF206" s="87" t="b">
        <v>0</v>
      </c>
      <c r="CG206" s="87" t="s">
        <v>66</v>
      </c>
      <c r="CH206" s="87">
        <v>1</v>
      </c>
      <c r="CI206" s="87"/>
      <c r="CJ206" s="87"/>
      <c r="CK206" s="87"/>
      <c r="CL206" s="87"/>
      <c r="CM206" s="87"/>
      <c r="CN206" s="87"/>
      <c r="CO206" s="87"/>
      <c r="CP206" s="87"/>
      <c r="CQ206" s="87"/>
      <c r="CR206" s="87"/>
      <c r="CS206" s="87"/>
      <c r="CT206" s="87"/>
      <c r="CU206" s="87"/>
      <c r="CV206" s="87" t="s">
        <v>253</v>
      </c>
      <c r="CW206" s="87"/>
      <c r="CX206" s="87">
        <v>3</v>
      </c>
      <c r="CY206" s="87">
        <v>1</v>
      </c>
      <c r="CZ206" s="87">
        <v>0</v>
      </c>
      <c r="DA206" s="87">
        <v>0.008621</v>
      </c>
      <c r="DB206" s="87">
        <v>0.027713</v>
      </c>
      <c r="DC206" s="87">
        <v>1.165082</v>
      </c>
      <c r="DD206" s="87">
        <v>0.5</v>
      </c>
      <c r="DE206" s="87">
        <v>0</v>
      </c>
      <c r="DF206" s="87" t="s">
        <v>1005</v>
      </c>
      <c r="DG206" s="87">
        <v>381</v>
      </c>
      <c r="DH206" s="87">
        <v>10946</v>
      </c>
      <c r="DI206" s="87">
        <v>3058</v>
      </c>
      <c r="DJ206" s="87">
        <v>687</v>
      </c>
      <c r="DK206" s="87"/>
      <c r="DL206" s="87" t="s">
        <v>1081</v>
      </c>
      <c r="DM206" s="87" t="s">
        <v>1136</v>
      </c>
      <c r="DN206" s="87" t="s">
        <v>1206</v>
      </c>
      <c r="DO206" s="87"/>
      <c r="DP206" s="144">
        <v>39909.849953703706</v>
      </c>
      <c r="DQ206" s="87" t="s">
        <v>1264</v>
      </c>
      <c r="DR206" s="87" t="b">
        <v>0</v>
      </c>
      <c r="DS206" s="87" t="b">
        <v>0</v>
      </c>
      <c r="DT206" s="87" t="b">
        <v>0</v>
      </c>
      <c r="DU206" s="87" t="s">
        <v>914</v>
      </c>
      <c r="DV206" s="87">
        <v>193</v>
      </c>
      <c r="DW206" s="87" t="s">
        <v>1312</v>
      </c>
      <c r="DX206" s="87" t="b">
        <v>0</v>
      </c>
      <c r="DY206" s="87" t="s">
        <v>66</v>
      </c>
      <c r="DZ206" s="87">
        <v>2</v>
      </c>
      <c r="EA206" s="87"/>
      <c r="EB206" s="87"/>
      <c r="EC206" s="87"/>
      <c r="ED206" s="87"/>
      <c r="EE206" s="87"/>
      <c r="EF206" s="87"/>
      <c r="EG206" s="87"/>
      <c r="EH206" s="87"/>
      <c r="EI206" s="87"/>
      <c r="EJ206" s="87"/>
      <c r="EK206" s="87"/>
      <c r="EL206" s="87"/>
      <c r="EM206" s="87"/>
      <c r="EN206" s="87">
        <v>86</v>
      </c>
      <c r="EO206" s="87">
        <v>86</v>
      </c>
      <c r="EP206" s="87">
        <v>2</v>
      </c>
      <c r="EQ206" s="87">
        <v>1</v>
      </c>
      <c r="ER206" s="87">
        <v>42</v>
      </c>
      <c r="ES206" s="87">
        <v>42</v>
      </c>
    </row>
    <row r="207" spans="1:149" ht="15">
      <c r="A207" s="87" t="s">
        <v>722</v>
      </c>
      <c r="B207" s="87" t="s">
        <v>722</v>
      </c>
      <c r="C207" s="87" t="s">
        <v>233</v>
      </c>
      <c r="D207" s="87" t="s">
        <v>250</v>
      </c>
      <c r="E207" s="87" t="s">
        <v>65</v>
      </c>
      <c r="F207" s="87" t="s">
        <v>310</v>
      </c>
      <c r="G207" s="144">
        <v>43506.54033564815</v>
      </c>
      <c r="H207" s="87" t="s">
        <v>314</v>
      </c>
      <c r="I207" s="87" t="s">
        <v>439</v>
      </c>
      <c r="J207" s="87" t="s">
        <v>473</v>
      </c>
      <c r="K207" s="87"/>
      <c r="L207" s="87"/>
      <c r="M207" s="87" t="s">
        <v>555</v>
      </c>
      <c r="N207" s="144">
        <v>43506.54033564815</v>
      </c>
      <c r="O207" s="87" t="s">
        <v>588</v>
      </c>
      <c r="P207" s="87"/>
      <c r="Q207" s="87"/>
      <c r="R207" s="87" t="s">
        <v>722</v>
      </c>
      <c r="S207" s="87"/>
      <c r="T207" s="87" t="b">
        <v>0</v>
      </c>
      <c r="U207" s="87">
        <v>0</v>
      </c>
      <c r="V207" s="87" t="s">
        <v>880</v>
      </c>
      <c r="W207" s="87" t="b">
        <v>1</v>
      </c>
      <c r="X207" s="87" t="s">
        <v>915</v>
      </c>
      <c r="Y207" s="87"/>
      <c r="Z207" s="87" t="s">
        <v>921</v>
      </c>
      <c r="AA207" s="87" t="b">
        <v>0</v>
      </c>
      <c r="AB207" s="87">
        <v>0</v>
      </c>
      <c r="AC207" s="87"/>
      <c r="AD207" s="87" t="s">
        <v>929</v>
      </c>
      <c r="AE207" s="87" t="b">
        <v>0</v>
      </c>
      <c r="AF207" s="87" t="s">
        <v>722</v>
      </c>
      <c r="AG207" s="87" t="s">
        <v>196</v>
      </c>
      <c r="AH207" s="87">
        <v>0</v>
      </c>
      <c r="AI207" s="87">
        <v>0</v>
      </c>
      <c r="AJ207" s="87" t="s">
        <v>938</v>
      </c>
      <c r="AK207" s="87" t="s">
        <v>942</v>
      </c>
      <c r="AL207" s="87" t="s">
        <v>944</v>
      </c>
      <c r="AM207" s="87" t="s">
        <v>946</v>
      </c>
      <c r="AN207" s="87" t="s">
        <v>950</v>
      </c>
      <c r="AO207" s="87" t="s">
        <v>954</v>
      </c>
      <c r="AP207" s="87" t="s">
        <v>958</v>
      </c>
      <c r="AQ207" s="87" t="s">
        <v>960</v>
      </c>
      <c r="AR207" s="87">
        <v>1</v>
      </c>
      <c r="AS207" s="87">
        <v>2</v>
      </c>
      <c r="AT207" s="87">
        <v>1</v>
      </c>
      <c r="AU207" s="87"/>
      <c r="AV207" s="87"/>
      <c r="AW207" s="87"/>
      <c r="AX207" s="87"/>
      <c r="AY207" s="87"/>
      <c r="AZ207" s="87"/>
      <c r="BA207" s="87"/>
      <c r="BB207" s="87"/>
      <c r="BC207" s="87"/>
      <c r="BD207" s="87" t="s">
        <v>233</v>
      </c>
      <c r="BE207" s="87"/>
      <c r="BF207" s="87">
        <v>0</v>
      </c>
      <c r="BG207" s="87">
        <v>19</v>
      </c>
      <c r="BH207" s="87">
        <v>1632</v>
      </c>
      <c r="BI207" s="87">
        <v>0.010101</v>
      </c>
      <c r="BJ207" s="87">
        <v>0.03508</v>
      </c>
      <c r="BK207" s="87">
        <v>8.367203</v>
      </c>
      <c r="BL207" s="87">
        <v>0.00292397660818713</v>
      </c>
      <c r="BM207" s="87">
        <v>0</v>
      </c>
      <c r="BN207" s="87" t="s">
        <v>987</v>
      </c>
      <c r="BO207" s="87">
        <v>943</v>
      </c>
      <c r="BP207" s="87">
        <v>353</v>
      </c>
      <c r="BQ207" s="87">
        <v>5659</v>
      </c>
      <c r="BR207" s="87">
        <v>4353</v>
      </c>
      <c r="BS207" s="87"/>
      <c r="BT207" s="87"/>
      <c r="BU207" s="87"/>
      <c r="BV207" s="87"/>
      <c r="BW207" s="87"/>
      <c r="BX207" s="144">
        <v>41827.82225694445</v>
      </c>
      <c r="BY207" s="87" t="s">
        <v>1248</v>
      </c>
      <c r="BZ207" s="87" t="b">
        <v>1</v>
      </c>
      <c r="CA207" s="87" t="b">
        <v>0</v>
      </c>
      <c r="CB207" s="87" t="b">
        <v>1</v>
      </c>
      <c r="CC207" s="87" t="s">
        <v>914</v>
      </c>
      <c r="CD207" s="87">
        <v>68</v>
      </c>
      <c r="CE207" s="87" t="s">
        <v>1312</v>
      </c>
      <c r="CF207" s="87" t="b">
        <v>0</v>
      </c>
      <c r="CG207" s="87" t="s">
        <v>66</v>
      </c>
      <c r="CH207" s="87">
        <v>2</v>
      </c>
      <c r="CI207" s="87"/>
      <c r="CJ207" s="87"/>
      <c r="CK207" s="87"/>
      <c r="CL207" s="87"/>
      <c r="CM207" s="87"/>
      <c r="CN207" s="87"/>
      <c r="CO207" s="87"/>
      <c r="CP207" s="87"/>
      <c r="CQ207" s="87"/>
      <c r="CR207" s="87"/>
      <c r="CS207" s="87"/>
      <c r="CT207" s="87"/>
      <c r="CU207" s="87"/>
      <c r="CV207" s="87" t="s">
        <v>250</v>
      </c>
      <c r="CW207" s="87"/>
      <c r="CX207" s="87">
        <v>19</v>
      </c>
      <c r="CY207" s="87">
        <v>32</v>
      </c>
      <c r="CZ207" s="87">
        <v>2826</v>
      </c>
      <c r="DA207" s="87">
        <v>0.012821</v>
      </c>
      <c r="DB207" s="87">
        <v>0.129145</v>
      </c>
      <c r="DC207" s="87">
        <v>13.522608</v>
      </c>
      <c r="DD207" s="87">
        <v>0.00634920634920635</v>
      </c>
      <c r="DE207" s="87">
        <v>0.361111111111111</v>
      </c>
      <c r="DF207" s="87" t="s">
        <v>1006</v>
      </c>
      <c r="DG207" s="87">
        <v>7670</v>
      </c>
      <c r="DH207" s="87">
        <v>11984</v>
      </c>
      <c r="DI207" s="87">
        <v>18497</v>
      </c>
      <c r="DJ207" s="87">
        <v>3074</v>
      </c>
      <c r="DK207" s="87"/>
      <c r="DL207" s="87" t="s">
        <v>1082</v>
      </c>
      <c r="DM207" s="87" t="s">
        <v>942</v>
      </c>
      <c r="DN207" s="87" t="s">
        <v>1207</v>
      </c>
      <c r="DO207" s="87"/>
      <c r="DP207" s="144">
        <v>40499.605729166666</v>
      </c>
      <c r="DQ207" s="87"/>
      <c r="DR207" s="87" t="b">
        <v>0</v>
      </c>
      <c r="DS207" s="87" t="b">
        <v>0</v>
      </c>
      <c r="DT207" s="87" t="b">
        <v>1</v>
      </c>
      <c r="DU207" s="87" t="s">
        <v>914</v>
      </c>
      <c r="DV207" s="87">
        <v>248</v>
      </c>
      <c r="DW207" s="87" t="s">
        <v>1312</v>
      </c>
      <c r="DX207" s="87" t="b">
        <v>0</v>
      </c>
      <c r="DY207" s="87" t="s">
        <v>66</v>
      </c>
      <c r="DZ207" s="87">
        <v>1</v>
      </c>
      <c r="EA207" s="87"/>
      <c r="EB207" s="87"/>
      <c r="EC207" s="87"/>
      <c r="ED207" s="87"/>
      <c r="EE207" s="87"/>
      <c r="EF207" s="87"/>
      <c r="EG207" s="87"/>
      <c r="EH207" s="87"/>
      <c r="EI207" s="87"/>
      <c r="EJ207" s="87"/>
      <c r="EK207" s="87"/>
      <c r="EL207" s="87"/>
      <c r="EM207" s="87"/>
      <c r="EN207" s="87">
        <v>87</v>
      </c>
      <c r="EO207" s="87">
        <v>87</v>
      </c>
      <c r="EP207" s="87">
        <v>1</v>
      </c>
      <c r="EQ207" s="87">
        <v>1</v>
      </c>
      <c r="ER207" s="87">
        <v>43</v>
      </c>
      <c r="ES207" s="87">
        <v>43</v>
      </c>
    </row>
    <row r="208" spans="1:149" ht="15">
      <c r="A208" s="87" t="s">
        <v>763</v>
      </c>
      <c r="B208" s="87" t="s">
        <v>763</v>
      </c>
      <c r="C208" s="87" t="s">
        <v>253</v>
      </c>
      <c r="D208" s="87" t="s">
        <v>253</v>
      </c>
      <c r="E208" s="87" t="s">
        <v>65</v>
      </c>
      <c r="F208" s="87" t="s">
        <v>196</v>
      </c>
      <c r="G208" s="144">
        <v>43507.6850462963</v>
      </c>
      <c r="H208" s="87" t="s">
        <v>355</v>
      </c>
      <c r="I208" s="87" t="s">
        <v>453</v>
      </c>
      <c r="J208" s="87" t="s">
        <v>483</v>
      </c>
      <c r="K208" s="87" t="s">
        <v>504</v>
      </c>
      <c r="L208" s="87" t="s">
        <v>542</v>
      </c>
      <c r="M208" s="87" t="s">
        <v>542</v>
      </c>
      <c r="N208" s="144">
        <v>43507.6850462963</v>
      </c>
      <c r="O208" s="87" t="s">
        <v>629</v>
      </c>
      <c r="P208" s="87"/>
      <c r="Q208" s="87"/>
      <c r="R208" s="87" t="s">
        <v>763</v>
      </c>
      <c r="S208" s="87"/>
      <c r="T208" s="87" t="b">
        <v>0</v>
      </c>
      <c r="U208" s="87">
        <v>5</v>
      </c>
      <c r="V208" s="87"/>
      <c r="W208" s="87" t="b">
        <v>0</v>
      </c>
      <c r="X208" s="87" t="s">
        <v>914</v>
      </c>
      <c r="Y208" s="87"/>
      <c r="Z208" s="87"/>
      <c r="AA208" s="87" t="b">
        <v>0</v>
      </c>
      <c r="AB208" s="87">
        <v>1</v>
      </c>
      <c r="AC208" s="87"/>
      <c r="AD208" s="87" t="s">
        <v>928</v>
      </c>
      <c r="AE208" s="87" t="b">
        <v>0</v>
      </c>
      <c r="AF208" s="87" t="s">
        <v>763</v>
      </c>
      <c r="AG208" s="87" t="s">
        <v>312</v>
      </c>
      <c r="AH208" s="87">
        <v>0</v>
      </c>
      <c r="AI208" s="87">
        <v>0</v>
      </c>
      <c r="AJ208" s="87"/>
      <c r="AK208" s="87"/>
      <c r="AL208" s="87"/>
      <c r="AM208" s="87"/>
      <c r="AN208" s="87"/>
      <c r="AO208" s="87"/>
      <c r="AP208" s="87"/>
      <c r="AQ208" s="87"/>
      <c r="AR208" s="87">
        <v>1</v>
      </c>
      <c r="AS208" s="87">
        <v>2</v>
      </c>
      <c r="AT208" s="87">
        <v>2</v>
      </c>
      <c r="AU208" s="87"/>
      <c r="AV208" s="87"/>
      <c r="AW208" s="87"/>
      <c r="AX208" s="87"/>
      <c r="AY208" s="87"/>
      <c r="AZ208" s="87"/>
      <c r="BA208" s="87"/>
      <c r="BB208" s="87"/>
      <c r="BC208" s="87"/>
      <c r="BD208" s="87" t="s">
        <v>253</v>
      </c>
      <c r="BE208" s="87"/>
      <c r="BF208" s="87">
        <v>3</v>
      </c>
      <c r="BG208" s="87">
        <v>1</v>
      </c>
      <c r="BH208" s="87">
        <v>0</v>
      </c>
      <c r="BI208" s="87">
        <v>0.008621</v>
      </c>
      <c r="BJ208" s="87">
        <v>0.027713</v>
      </c>
      <c r="BK208" s="87">
        <v>1.165082</v>
      </c>
      <c r="BL208" s="87">
        <v>0.5</v>
      </c>
      <c r="BM208" s="87">
        <v>0</v>
      </c>
      <c r="BN208" s="87" t="s">
        <v>1005</v>
      </c>
      <c r="BO208" s="87">
        <v>381</v>
      </c>
      <c r="BP208" s="87">
        <v>10946</v>
      </c>
      <c r="BQ208" s="87">
        <v>3058</v>
      </c>
      <c r="BR208" s="87">
        <v>687</v>
      </c>
      <c r="BS208" s="87"/>
      <c r="BT208" s="87" t="s">
        <v>1081</v>
      </c>
      <c r="BU208" s="87" t="s">
        <v>1136</v>
      </c>
      <c r="BV208" s="87" t="s">
        <v>1206</v>
      </c>
      <c r="BW208" s="87"/>
      <c r="BX208" s="144">
        <v>39909.849953703706</v>
      </c>
      <c r="BY208" s="87" t="s">
        <v>1264</v>
      </c>
      <c r="BZ208" s="87" t="b">
        <v>0</v>
      </c>
      <c r="CA208" s="87" t="b">
        <v>0</v>
      </c>
      <c r="CB208" s="87" t="b">
        <v>0</v>
      </c>
      <c r="CC208" s="87" t="s">
        <v>914</v>
      </c>
      <c r="CD208" s="87">
        <v>193</v>
      </c>
      <c r="CE208" s="87" t="s">
        <v>1312</v>
      </c>
      <c r="CF208" s="87" t="b">
        <v>0</v>
      </c>
      <c r="CG208" s="87" t="s">
        <v>66</v>
      </c>
      <c r="CH208" s="87">
        <v>2</v>
      </c>
      <c r="CI208" s="87"/>
      <c r="CJ208" s="87"/>
      <c r="CK208" s="87"/>
      <c r="CL208" s="87"/>
      <c r="CM208" s="87"/>
      <c r="CN208" s="87"/>
      <c r="CO208" s="87"/>
      <c r="CP208" s="87"/>
      <c r="CQ208" s="87"/>
      <c r="CR208" s="87"/>
      <c r="CS208" s="87"/>
      <c r="CT208" s="87"/>
      <c r="CU208" s="87"/>
      <c r="CV208" s="87" t="s">
        <v>253</v>
      </c>
      <c r="CW208" s="87"/>
      <c r="CX208" s="87">
        <v>3</v>
      </c>
      <c r="CY208" s="87">
        <v>1</v>
      </c>
      <c r="CZ208" s="87">
        <v>0</v>
      </c>
      <c r="DA208" s="87">
        <v>0.008621</v>
      </c>
      <c r="DB208" s="87">
        <v>0.027713</v>
      </c>
      <c r="DC208" s="87">
        <v>1.165082</v>
      </c>
      <c r="DD208" s="87">
        <v>0.5</v>
      </c>
      <c r="DE208" s="87">
        <v>0</v>
      </c>
      <c r="DF208" s="87" t="s">
        <v>1005</v>
      </c>
      <c r="DG208" s="87">
        <v>381</v>
      </c>
      <c r="DH208" s="87">
        <v>10946</v>
      </c>
      <c r="DI208" s="87">
        <v>3058</v>
      </c>
      <c r="DJ208" s="87">
        <v>687</v>
      </c>
      <c r="DK208" s="87"/>
      <c r="DL208" s="87" t="s">
        <v>1081</v>
      </c>
      <c r="DM208" s="87" t="s">
        <v>1136</v>
      </c>
      <c r="DN208" s="87" t="s">
        <v>1206</v>
      </c>
      <c r="DO208" s="87"/>
      <c r="DP208" s="144">
        <v>39909.849953703706</v>
      </c>
      <c r="DQ208" s="87" t="s">
        <v>1264</v>
      </c>
      <c r="DR208" s="87" t="b">
        <v>0</v>
      </c>
      <c r="DS208" s="87" t="b">
        <v>0</v>
      </c>
      <c r="DT208" s="87" t="b">
        <v>0</v>
      </c>
      <c r="DU208" s="87" t="s">
        <v>914</v>
      </c>
      <c r="DV208" s="87">
        <v>193</v>
      </c>
      <c r="DW208" s="87" t="s">
        <v>1312</v>
      </c>
      <c r="DX208" s="87" t="b">
        <v>0</v>
      </c>
      <c r="DY208" s="87" t="s">
        <v>66</v>
      </c>
      <c r="DZ208" s="87">
        <v>2</v>
      </c>
      <c r="EA208" s="87"/>
      <c r="EB208" s="87"/>
      <c r="EC208" s="87"/>
      <c r="ED208" s="87"/>
      <c r="EE208" s="87"/>
      <c r="EF208" s="87"/>
      <c r="EG208" s="87"/>
      <c r="EH208" s="87"/>
      <c r="EI208" s="87"/>
      <c r="EJ208" s="87"/>
      <c r="EK208" s="87"/>
      <c r="EL208" s="87"/>
      <c r="EM208" s="87"/>
      <c r="EN208" s="87">
        <v>86</v>
      </c>
      <c r="EO208" s="87">
        <v>86</v>
      </c>
      <c r="EP208" s="87">
        <v>1</v>
      </c>
      <c r="EQ208" s="87">
        <v>1</v>
      </c>
      <c r="ER208" s="87">
        <v>42</v>
      </c>
      <c r="ES208" s="87">
        <v>42</v>
      </c>
    </row>
    <row r="209" spans="1:149" ht="15">
      <c r="A209" s="87" t="s">
        <v>722</v>
      </c>
      <c r="B209" s="87" t="s">
        <v>722</v>
      </c>
      <c r="C209" s="87" t="s">
        <v>233</v>
      </c>
      <c r="D209" s="87" t="s">
        <v>253</v>
      </c>
      <c r="E209" s="87" t="s">
        <v>65</v>
      </c>
      <c r="F209" s="87" t="s">
        <v>310</v>
      </c>
      <c r="G209" s="144">
        <v>43506.54033564815</v>
      </c>
      <c r="H209" s="87" t="s">
        <v>314</v>
      </c>
      <c r="I209" s="87" t="s">
        <v>439</v>
      </c>
      <c r="J209" s="87" t="s">
        <v>473</v>
      </c>
      <c r="K209" s="87"/>
      <c r="L209" s="87"/>
      <c r="M209" s="87" t="s">
        <v>555</v>
      </c>
      <c r="N209" s="144">
        <v>43506.54033564815</v>
      </c>
      <c r="O209" s="87" t="s">
        <v>588</v>
      </c>
      <c r="P209" s="87"/>
      <c r="Q209" s="87"/>
      <c r="R209" s="87" t="s">
        <v>722</v>
      </c>
      <c r="S209" s="87"/>
      <c r="T209" s="87" t="b">
        <v>0</v>
      </c>
      <c r="U209" s="87">
        <v>0</v>
      </c>
      <c r="V209" s="87" t="s">
        <v>880</v>
      </c>
      <c r="W209" s="87" t="b">
        <v>1</v>
      </c>
      <c r="X209" s="87" t="s">
        <v>915</v>
      </c>
      <c r="Y209" s="87"/>
      <c r="Z209" s="87" t="s">
        <v>921</v>
      </c>
      <c r="AA209" s="87" t="b">
        <v>0</v>
      </c>
      <c r="AB209" s="87">
        <v>0</v>
      </c>
      <c r="AC209" s="87"/>
      <c r="AD209" s="87" t="s">
        <v>929</v>
      </c>
      <c r="AE209" s="87" t="b">
        <v>0</v>
      </c>
      <c r="AF209" s="87" t="s">
        <v>722</v>
      </c>
      <c r="AG209" s="87" t="s">
        <v>196</v>
      </c>
      <c r="AH209" s="87">
        <v>0</v>
      </c>
      <c r="AI209" s="87">
        <v>0</v>
      </c>
      <c r="AJ209" s="87" t="s">
        <v>938</v>
      </c>
      <c r="AK209" s="87" t="s">
        <v>942</v>
      </c>
      <c r="AL209" s="87" t="s">
        <v>944</v>
      </c>
      <c r="AM209" s="87" t="s">
        <v>946</v>
      </c>
      <c r="AN209" s="87" t="s">
        <v>950</v>
      </c>
      <c r="AO209" s="87" t="s">
        <v>954</v>
      </c>
      <c r="AP209" s="87" t="s">
        <v>958</v>
      </c>
      <c r="AQ209" s="87" t="s">
        <v>960</v>
      </c>
      <c r="AR209" s="87">
        <v>1</v>
      </c>
      <c r="AS209" s="87">
        <v>2</v>
      </c>
      <c r="AT209" s="87">
        <v>2</v>
      </c>
      <c r="AU209" s="87"/>
      <c r="AV209" s="87"/>
      <c r="AW209" s="87"/>
      <c r="AX209" s="87"/>
      <c r="AY209" s="87"/>
      <c r="AZ209" s="87"/>
      <c r="BA209" s="87"/>
      <c r="BB209" s="87"/>
      <c r="BC209" s="87"/>
      <c r="BD209" s="87" t="s">
        <v>233</v>
      </c>
      <c r="BE209" s="87"/>
      <c r="BF209" s="87">
        <v>0</v>
      </c>
      <c r="BG209" s="87">
        <v>19</v>
      </c>
      <c r="BH209" s="87">
        <v>1632</v>
      </c>
      <c r="BI209" s="87">
        <v>0.010101</v>
      </c>
      <c r="BJ209" s="87">
        <v>0.03508</v>
      </c>
      <c r="BK209" s="87">
        <v>8.367203</v>
      </c>
      <c r="BL209" s="87">
        <v>0.00292397660818713</v>
      </c>
      <c r="BM209" s="87">
        <v>0</v>
      </c>
      <c r="BN209" s="87" t="s">
        <v>987</v>
      </c>
      <c r="BO209" s="87">
        <v>943</v>
      </c>
      <c r="BP209" s="87">
        <v>353</v>
      </c>
      <c r="BQ209" s="87">
        <v>5659</v>
      </c>
      <c r="BR209" s="87">
        <v>4353</v>
      </c>
      <c r="BS209" s="87"/>
      <c r="BT209" s="87"/>
      <c r="BU209" s="87"/>
      <c r="BV209" s="87"/>
      <c r="BW209" s="87"/>
      <c r="BX209" s="144">
        <v>41827.82225694445</v>
      </c>
      <c r="BY209" s="87" t="s">
        <v>1248</v>
      </c>
      <c r="BZ209" s="87" t="b">
        <v>1</v>
      </c>
      <c r="CA209" s="87" t="b">
        <v>0</v>
      </c>
      <c r="CB209" s="87" t="b">
        <v>1</v>
      </c>
      <c r="CC209" s="87" t="s">
        <v>914</v>
      </c>
      <c r="CD209" s="87">
        <v>68</v>
      </c>
      <c r="CE209" s="87" t="s">
        <v>1312</v>
      </c>
      <c r="CF209" s="87" t="b">
        <v>0</v>
      </c>
      <c r="CG209" s="87" t="s">
        <v>66</v>
      </c>
      <c r="CH209" s="87">
        <v>2</v>
      </c>
      <c r="CI209" s="87"/>
      <c r="CJ209" s="87"/>
      <c r="CK209" s="87"/>
      <c r="CL209" s="87"/>
      <c r="CM209" s="87"/>
      <c r="CN209" s="87"/>
      <c r="CO209" s="87"/>
      <c r="CP209" s="87"/>
      <c r="CQ209" s="87"/>
      <c r="CR209" s="87"/>
      <c r="CS209" s="87"/>
      <c r="CT209" s="87"/>
      <c r="CU209" s="87"/>
      <c r="CV209" s="87" t="s">
        <v>253</v>
      </c>
      <c r="CW209" s="87"/>
      <c r="CX209" s="87">
        <v>3</v>
      </c>
      <c r="CY209" s="87">
        <v>1</v>
      </c>
      <c r="CZ209" s="87">
        <v>0</v>
      </c>
      <c r="DA209" s="87">
        <v>0.008621</v>
      </c>
      <c r="DB209" s="87">
        <v>0.027713</v>
      </c>
      <c r="DC209" s="87">
        <v>1.165082</v>
      </c>
      <c r="DD209" s="87">
        <v>0.5</v>
      </c>
      <c r="DE209" s="87">
        <v>0</v>
      </c>
      <c r="DF209" s="87" t="s">
        <v>1005</v>
      </c>
      <c r="DG209" s="87">
        <v>381</v>
      </c>
      <c r="DH209" s="87">
        <v>10946</v>
      </c>
      <c r="DI209" s="87">
        <v>3058</v>
      </c>
      <c r="DJ209" s="87">
        <v>687</v>
      </c>
      <c r="DK209" s="87"/>
      <c r="DL209" s="87" t="s">
        <v>1081</v>
      </c>
      <c r="DM209" s="87" t="s">
        <v>1136</v>
      </c>
      <c r="DN209" s="87" t="s">
        <v>1206</v>
      </c>
      <c r="DO209" s="87"/>
      <c r="DP209" s="144">
        <v>39909.849953703706</v>
      </c>
      <c r="DQ209" s="87" t="s">
        <v>1264</v>
      </c>
      <c r="DR209" s="87" t="b">
        <v>0</v>
      </c>
      <c r="DS209" s="87" t="b">
        <v>0</v>
      </c>
      <c r="DT209" s="87" t="b">
        <v>0</v>
      </c>
      <c r="DU209" s="87" t="s">
        <v>914</v>
      </c>
      <c r="DV209" s="87">
        <v>193</v>
      </c>
      <c r="DW209" s="87" t="s">
        <v>1312</v>
      </c>
      <c r="DX209" s="87" t="b">
        <v>0</v>
      </c>
      <c r="DY209" s="87" t="s">
        <v>66</v>
      </c>
      <c r="DZ209" s="87">
        <v>2</v>
      </c>
      <c r="EA209" s="87"/>
      <c r="EB209" s="87"/>
      <c r="EC209" s="87"/>
      <c r="ED209" s="87"/>
      <c r="EE209" s="87"/>
      <c r="EF209" s="87"/>
      <c r="EG209" s="87"/>
      <c r="EH209" s="87"/>
      <c r="EI209" s="87"/>
      <c r="EJ209" s="87"/>
      <c r="EK209" s="87"/>
      <c r="EL209" s="87"/>
      <c r="EM209" s="87"/>
      <c r="EN209" s="87">
        <v>87</v>
      </c>
      <c r="EO209" s="87">
        <v>87</v>
      </c>
      <c r="EP209" s="87">
        <v>1</v>
      </c>
      <c r="EQ209" s="87">
        <v>1</v>
      </c>
      <c r="ER209" s="87">
        <v>43</v>
      </c>
      <c r="ES209" s="87">
        <v>43</v>
      </c>
    </row>
    <row r="210" spans="1:149" ht="15">
      <c r="A210" s="87" t="s">
        <v>722</v>
      </c>
      <c r="B210" s="87" t="s">
        <v>722</v>
      </c>
      <c r="C210" s="87" t="s">
        <v>233</v>
      </c>
      <c r="D210" s="87" t="s">
        <v>288</v>
      </c>
      <c r="E210" s="87" t="s">
        <v>65</v>
      </c>
      <c r="F210" s="87" t="s">
        <v>311</v>
      </c>
      <c r="G210" s="144">
        <v>43506.54033564815</v>
      </c>
      <c r="H210" s="87" t="s">
        <v>314</v>
      </c>
      <c r="I210" s="87" t="s">
        <v>439</v>
      </c>
      <c r="J210" s="87" t="s">
        <v>473</v>
      </c>
      <c r="K210" s="87"/>
      <c r="L210" s="87"/>
      <c r="M210" s="87" t="s">
        <v>555</v>
      </c>
      <c r="N210" s="144">
        <v>43506.54033564815</v>
      </c>
      <c r="O210" s="87" t="s">
        <v>588</v>
      </c>
      <c r="P210" s="87"/>
      <c r="Q210" s="87"/>
      <c r="R210" s="87" t="s">
        <v>722</v>
      </c>
      <c r="S210" s="87"/>
      <c r="T210" s="87" t="b">
        <v>0</v>
      </c>
      <c r="U210" s="87">
        <v>0</v>
      </c>
      <c r="V210" s="87" t="s">
        <v>880</v>
      </c>
      <c r="W210" s="87" t="b">
        <v>1</v>
      </c>
      <c r="X210" s="87" t="s">
        <v>915</v>
      </c>
      <c r="Y210" s="87"/>
      <c r="Z210" s="87" t="s">
        <v>921</v>
      </c>
      <c r="AA210" s="87" t="b">
        <v>0</v>
      </c>
      <c r="AB210" s="87">
        <v>0</v>
      </c>
      <c r="AC210" s="87"/>
      <c r="AD210" s="87" t="s">
        <v>929</v>
      </c>
      <c r="AE210" s="87" t="b">
        <v>0</v>
      </c>
      <c r="AF210" s="87" t="s">
        <v>722</v>
      </c>
      <c r="AG210" s="87" t="s">
        <v>196</v>
      </c>
      <c r="AH210" s="87">
        <v>0</v>
      </c>
      <c r="AI210" s="87">
        <v>0</v>
      </c>
      <c r="AJ210" s="87" t="s">
        <v>938</v>
      </c>
      <c r="AK210" s="87" t="s">
        <v>942</v>
      </c>
      <c r="AL210" s="87" t="s">
        <v>944</v>
      </c>
      <c r="AM210" s="87" t="s">
        <v>946</v>
      </c>
      <c r="AN210" s="87" t="s">
        <v>950</v>
      </c>
      <c r="AO210" s="87" t="s">
        <v>954</v>
      </c>
      <c r="AP210" s="87" t="s">
        <v>958</v>
      </c>
      <c r="AQ210" s="87" t="s">
        <v>960</v>
      </c>
      <c r="AR210" s="87">
        <v>1</v>
      </c>
      <c r="AS210" s="87">
        <v>2</v>
      </c>
      <c r="AT210" s="87">
        <v>2</v>
      </c>
      <c r="AU210" s="87"/>
      <c r="AV210" s="87"/>
      <c r="AW210" s="87"/>
      <c r="AX210" s="87"/>
      <c r="AY210" s="87"/>
      <c r="AZ210" s="87"/>
      <c r="BA210" s="87"/>
      <c r="BB210" s="87"/>
      <c r="BC210" s="87"/>
      <c r="BD210" s="87" t="s">
        <v>233</v>
      </c>
      <c r="BE210" s="87"/>
      <c r="BF210" s="87">
        <v>0</v>
      </c>
      <c r="BG210" s="87">
        <v>19</v>
      </c>
      <c r="BH210" s="87">
        <v>1632</v>
      </c>
      <c r="BI210" s="87">
        <v>0.010101</v>
      </c>
      <c r="BJ210" s="87">
        <v>0.03508</v>
      </c>
      <c r="BK210" s="87">
        <v>8.367203</v>
      </c>
      <c r="BL210" s="87">
        <v>0.00292397660818713</v>
      </c>
      <c r="BM210" s="87">
        <v>0</v>
      </c>
      <c r="BN210" s="87" t="s">
        <v>987</v>
      </c>
      <c r="BO210" s="87">
        <v>943</v>
      </c>
      <c r="BP210" s="87">
        <v>353</v>
      </c>
      <c r="BQ210" s="87">
        <v>5659</v>
      </c>
      <c r="BR210" s="87">
        <v>4353</v>
      </c>
      <c r="BS210" s="87"/>
      <c r="BT210" s="87"/>
      <c r="BU210" s="87"/>
      <c r="BV210" s="87"/>
      <c r="BW210" s="87"/>
      <c r="BX210" s="144">
        <v>41827.82225694445</v>
      </c>
      <c r="BY210" s="87" t="s">
        <v>1248</v>
      </c>
      <c r="BZ210" s="87" t="b">
        <v>1</v>
      </c>
      <c r="CA210" s="87" t="b">
        <v>0</v>
      </c>
      <c r="CB210" s="87" t="b">
        <v>1</v>
      </c>
      <c r="CC210" s="87" t="s">
        <v>914</v>
      </c>
      <c r="CD210" s="87">
        <v>68</v>
      </c>
      <c r="CE210" s="87" t="s">
        <v>1312</v>
      </c>
      <c r="CF210" s="87" t="b">
        <v>0</v>
      </c>
      <c r="CG210" s="87" t="s">
        <v>66</v>
      </c>
      <c r="CH210" s="87">
        <v>2</v>
      </c>
      <c r="CI210" s="87"/>
      <c r="CJ210" s="87"/>
      <c r="CK210" s="87"/>
      <c r="CL210" s="87"/>
      <c r="CM210" s="87"/>
      <c r="CN210" s="87"/>
      <c r="CO210" s="87"/>
      <c r="CP210" s="87"/>
      <c r="CQ210" s="87"/>
      <c r="CR210" s="87"/>
      <c r="CS210" s="87"/>
      <c r="CT210" s="87"/>
      <c r="CU210" s="87"/>
      <c r="CV210" s="87" t="s">
        <v>288</v>
      </c>
      <c r="CW210" s="87"/>
      <c r="CX210" s="87">
        <v>1</v>
      </c>
      <c r="CY210" s="87">
        <v>0</v>
      </c>
      <c r="CZ210" s="87">
        <v>0</v>
      </c>
      <c r="DA210" s="87">
        <v>0.006452</v>
      </c>
      <c r="DB210" s="87">
        <v>0.005065</v>
      </c>
      <c r="DC210" s="87">
        <v>0.524322</v>
      </c>
      <c r="DD210" s="87">
        <v>0</v>
      </c>
      <c r="DE210" s="87">
        <v>0</v>
      </c>
      <c r="DF210" s="87" t="s">
        <v>1004</v>
      </c>
      <c r="DG210" s="87">
        <v>587</v>
      </c>
      <c r="DH210" s="87">
        <v>7926</v>
      </c>
      <c r="DI210" s="87">
        <v>2457</v>
      </c>
      <c r="DJ210" s="87">
        <v>437</v>
      </c>
      <c r="DK210" s="87"/>
      <c r="DL210" s="87" t="s">
        <v>1080</v>
      </c>
      <c r="DM210" s="87" t="s">
        <v>1147</v>
      </c>
      <c r="DN210" s="87" t="s">
        <v>1205</v>
      </c>
      <c r="DO210" s="87"/>
      <c r="DP210" s="144">
        <v>39898.91869212963</v>
      </c>
      <c r="DQ210" s="87" t="s">
        <v>1263</v>
      </c>
      <c r="DR210" s="87" t="b">
        <v>0</v>
      </c>
      <c r="DS210" s="87" t="b">
        <v>0</v>
      </c>
      <c r="DT210" s="87" t="b">
        <v>0</v>
      </c>
      <c r="DU210" s="87" t="s">
        <v>914</v>
      </c>
      <c r="DV210" s="87">
        <v>114</v>
      </c>
      <c r="DW210" s="87" t="s">
        <v>1312</v>
      </c>
      <c r="DX210" s="87" t="b">
        <v>0</v>
      </c>
      <c r="DY210" s="87" t="s">
        <v>65</v>
      </c>
      <c r="DZ210" s="87">
        <v>2</v>
      </c>
      <c r="EA210" s="87"/>
      <c r="EB210" s="87"/>
      <c r="EC210" s="87"/>
      <c r="ED210" s="87"/>
      <c r="EE210" s="87"/>
      <c r="EF210" s="87"/>
      <c r="EG210" s="87"/>
      <c r="EH210" s="87"/>
      <c r="EI210" s="87"/>
      <c r="EJ210" s="87"/>
      <c r="EK210" s="87"/>
      <c r="EL210" s="87"/>
      <c r="EM210" s="87"/>
      <c r="EN210" s="87">
        <v>87</v>
      </c>
      <c r="EO210" s="87">
        <v>87</v>
      </c>
      <c r="EP210" s="87">
        <v>1</v>
      </c>
      <c r="EQ210" s="87">
        <v>1</v>
      </c>
      <c r="ER210" s="87">
        <v>43</v>
      </c>
      <c r="ES210" s="87">
        <v>43</v>
      </c>
    </row>
    <row r="211" spans="1:149" ht="15">
      <c r="A211" s="87" t="s">
        <v>722</v>
      </c>
      <c r="B211" s="87" t="s">
        <v>722</v>
      </c>
      <c r="C211" s="87" t="s">
        <v>233</v>
      </c>
      <c r="D211" s="87" t="s">
        <v>287</v>
      </c>
      <c r="E211" s="87" t="s">
        <v>65</v>
      </c>
      <c r="F211" s="87" t="s">
        <v>310</v>
      </c>
      <c r="G211" s="144">
        <v>43506.54033564815</v>
      </c>
      <c r="H211" s="87" t="s">
        <v>314</v>
      </c>
      <c r="I211" s="87" t="s">
        <v>439</v>
      </c>
      <c r="J211" s="87" t="s">
        <v>473</v>
      </c>
      <c r="K211" s="87"/>
      <c r="L211" s="87"/>
      <c r="M211" s="87" t="s">
        <v>555</v>
      </c>
      <c r="N211" s="144">
        <v>43506.54033564815</v>
      </c>
      <c r="O211" s="87" t="s">
        <v>588</v>
      </c>
      <c r="P211" s="87"/>
      <c r="Q211" s="87"/>
      <c r="R211" s="87" t="s">
        <v>722</v>
      </c>
      <c r="S211" s="87"/>
      <c r="T211" s="87" t="b">
        <v>0</v>
      </c>
      <c r="U211" s="87">
        <v>0</v>
      </c>
      <c r="V211" s="87" t="s">
        <v>880</v>
      </c>
      <c r="W211" s="87" t="b">
        <v>1</v>
      </c>
      <c r="X211" s="87" t="s">
        <v>915</v>
      </c>
      <c r="Y211" s="87"/>
      <c r="Z211" s="87" t="s">
        <v>921</v>
      </c>
      <c r="AA211" s="87" t="b">
        <v>0</v>
      </c>
      <c r="AB211" s="87">
        <v>0</v>
      </c>
      <c r="AC211" s="87"/>
      <c r="AD211" s="87" t="s">
        <v>929</v>
      </c>
      <c r="AE211" s="87" t="b">
        <v>0</v>
      </c>
      <c r="AF211" s="87" t="s">
        <v>722</v>
      </c>
      <c r="AG211" s="87" t="s">
        <v>196</v>
      </c>
      <c r="AH211" s="87">
        <v>0</v>
      </c>
      <c r="AI211" s="87">
        <v>0</v>
      </c>
      <c r="AJ211" s="87" t="s">
        <v>938</v>
      </c>
      <c r="AK211" s="87" t="s">
        <v>942</v>
      </c>
      <c r="AL211" s="87" t="s">
        <v>944</v>
      </c>
      <c r="AM211" s="87" t="s">
        <v>946</v>
      </c>
      <c r="AN211" s="87" t="s">
        <v>950</v>
      </c>
      <c r="AO211" s="87" t="s">
        <v>954</v>
      </c>
      <c r="AP211" s="87" t="s">
        <v>958</v>
      </c>
      <c r="AQ211" s="87" t="s">
        <v>960</v>
      </c>
      <c r="AR211" s="87">
        <v>1</v>
      </c>
      <c r="AS211" s="87">
        <v>2</v>
      </c>
      <c r="AT211" s="87">
        <v>2</v>
      </c>
      <c r="AU211" s="87"/>
      <c r="AV211" s="87"/>
      <c r="AW211" s="87"/>
      <c r="AX211" s="87"/>
      <c r="AY211" s="87"/>
      <c r="AZ211" s="87"/>
      <c r="BA211" s="87"/>
      <c r="BB211" s="87"/>
      <c r="BC211" s="87"/>
      <c r="BD211" s="87" t="s">
        <v>233</v>
      </c>
      <c r="BE211" s="87"/>
      <c r="BF211" s="87">
        <v>0</v>
      </c>
      <c r="BG211" s="87">
        <v>19</v>
      </c>
      <c r="BH211" s="87">
        <v>1632</v>
      </c>
      <c r="BI211" s="87">
        <v>0.010101</v>
      </c>
      <c r="BJ211" s="87">
        <v>0.03508</v>
      </c>
      <c r="BK211" s="87">
        <v>8.367203</v>
      </c>
      <c r="BL211" s="87">
        <v>0.00292397660818713</v>
      </c>
      <c r="BM211" s="87">
        <v>0</v>
      </c>
      <c r="BN211" s="87" t="s">
        <v>987</v>
      </c>
      <c r="BO211" s="87">
        <v>943</v>
      </c>
      <c r="BP211" s="87">
        <v>353</v>
      </c>
      <c r="BQ211" s="87">
        <v>5659</v>
      </c>
      <c r="BR211" s="87">
        <v>4353</v>
      </c>
      <c r="BS211" s="87"/>
      <c r="BT211" s="87"/>
      <c r="BU211" s="87"/>
      <c r="BV211" s="87"/>
      <c r="BW211" s="87"/>
      <c r="BX211" s="144">
        <v>41827.82225694445</v>
      </c>
      <c r="BY211" s="87" t="s">
        <v>1248</v>
      </c>
      <c r="BZ211" s="87" t="b">
        <v>1</v>
      </c>
      <c r="CA211" s="87" t="b">
        <v>0</v>
      </c>
      <c r="CB211" s="87" t="b">
        <v>1</v>
      </c>
      <c r="CC211" s="87" t="s">
        <v>914</v>
      </c>
      <c r="CD211" s="87">
        <v>68</v>
      </c>
      <c r="CE211" s="87" t="s">
        <v>1312</v>
      </c>
      <c r="CF211" s="87" t="b">
        <v>0</v>
      </c>
      <c r="CG211" s="87" t="s">
        <v>66</v>
      </c>
      <c r="CH211" s="87">
        <v>2</v>
      </c>
      <c r="CI211" s="87"/>
      <c r="CJ211" s="87"/>
      <c r="CK211" s="87"/>
      <c r="CL211" s="87"/>
      <c r="CM211" s="87"/>
      <c r="CN211" s="87"/>
      <c r="CO211" s="87"/>
      <c r="CP211" s="87"/>
      <c r="CQ211" s="87"/>
      <c r="CR211" s="87"/>
      <c r="CS211" s="87"/>
      <c r="CT211" s="87"/>
      <c r="CU211" s="87"/>
      <c r="CV211" s="87" t="s">
        <v>287</v>
      </c>
      <c r="CW211" s="87"/>
      <c r="CX211" s="87">
        <v>1</v>
      </c>
      <c r="CY211" s="87">
        <v>0</v>
      </c>
      <c r="CZ211" s="87">
        <v>0</v>
      </c>
      <c r="DA211" s="87">
        <v>0.006452</v>
      </c>
      <c r="DB211" s="87">
        <v>0.005065</v>
      </c>
      <c r="DC211" s="87">
        <v>0.524322</v>
      </c>
      <c r="DD211" s="87">
        <v>0</v>
      </c>
      <c r="DE211" s="87">
        <v>0</v>
      </c>
      <c r="DF211" s="87" t="s">
        <v>1003</v>
      </c>
      <c r="DG211" s="87">
        <v>130</v>
      </c>
      <c r="DH211" s="87">
        <v>2143</v>
      </c>
      <c r="DI211" s="87">
        <v>3471</v>
      </c>
      <c r="DJ211" s="87">
        <v>229</v>
      </c>
      <c r="DK211" s="87"/>
      <c r="DL211" s="87" t="s">
        <v>1079</v>
      </c>
      <c r="DM211" s="87" t="s">
        <v>1135</v>
      </c>
      <c r="DN211" s="87" t="s">
        <v>1204</v>
      </c>
      <c r="DO211" s="87"/>
      <c r="DP211" s="144">
        <v>39841.64082175926</v>
      </c>
      <c r="DQ211" s="87" t="s">
        <v>1262</v>
      </c>
      <c r="DR211" s="87" t="b">
        <v>0</v>
      </c>
      <c r="DS211" s="87" t="b">
        <v>0</v>
      </c>
      <c r="DT211" s="87" t="b">
        <v>1</v>
      </c>
      <c r="DU211" s="87" t="s">
        <v>914</v>
      </c>
      <c r="DV211" s="87">
        <v>69</v>
      </c>
      <c r="DW211" s="87" t="s">
        <v>1312</v>
      </c>
      <c r="DX211" s="87" t="b">
        <v>0</v>
      </c>
      <c r="DY211" s="87" t="s">
        <v>65</v>
      </c>
      <c r="DZ211" s="87">
        <v>2</v>
      </c>
      <c r="EA211" s="87"/>
      <c r="EB211" s="87"/>
      <c r="EC211" s="87"/>
      <c r="ED211" s="87"/>
      <c r="EE211" s="87"/>
      <c r="EF211" s="87"/>
      <c r="EG211" s="87"/>
      <c r="EH211" s="87"/>
      <c r="EI211" s="87"/>
      <c r="EJ211" s="87"/>
      <c r="EK211" s="87"/>
      <c r="EL211" s="87"/>
      <c r="EM211" s="87"/>
      <c r="EN211" s="87">
        <v>87</v>
      </c>
      <c r="EO211" s="87">
        <v>87</v>
      </c>
      <c r="EP211" s="87">
        <v>1</v>
      </c>
      <c r="EQ211" s="87">
        <v>1</v>
      </c>
      <c r="ER211" s="87">
        <v>43</v>
      </c>
      <c r="ES211" s="87">
        <v>43</v>
      </c>
    </row>
    <row r="212" spans="1:149" ht="15">
      <c r="A212" s="87" t="s">
        <v>722</v>
      </c>
      <c r="B212" s="87" t="s">
        <v>722</v>
      </c>
      <c r="C212" s="87" t="s">
        <v>233</v>
      </c>
      <c r="D212" s="87" t="s">
        <v>286</v>
      </c>
      <c r="E212" s="87" t="s">
        <v>65</v>
      </c>
      <c r="F212" s="87" t="s">
        <v>310</v>
      </c>
      <c r="G212" s="144">
        <v>43506.54033564815</v>
      </c>
      <c r="H212" s="87" t="s">
        <v>314</v>
      </c>
      <c r="I212" s="87" t="s">
        <v>439</v>
      </c>
      <c r="J212" s="87" t="s">
        <v>473</v>
      </c>
      <c r="K212" s="87"/>
      <c r="L212" s="87"/>
      <c r="M212" s="87" t="s">
        <v>555</v>
      </c>
      <c r="N212" s="144">
        <v>43506.54033564815</v>
      </c>
      <c r="O212" s="87" t="s">
        <v>588</v>
      </c>
      <c r="P212" s="87"/>
      <c r="Q212" s="87"/>
      <c r="R212" s="87" t="s">
        <v>722</v>
      </c>
      <c r="S212" s="87"/>
      <c r="T212" s="87" t="b">
        <v>0</v>
      </c>
      <c r="U212" s="87">
        <v>0</v>
      </c>
      <c r="V212" s="87" t="s">
        <v>880</v>
      </c>
      <c r="W212" s="87" t="b">
        <v>1</v>
      </c>
      <c r="X212" s="87" t="s">
        <v>915</v>
      </c>
      <c r="Y212" s="87"/>
      <c r="Z212" s="87" t="s">
        <v>921</v>
      </c>
      <c r="AA212" s="87" t="b">
        <v>0</v>
      </c>
      <c r="AB212" s="87">
        <v>0</v>
      </c>
      <c r="AC212" s="87"/>
      <c r="AD212" s="87" t="s">
        <v>929</v>
      </c>
      <c r="AE212" s="87" t="b">
        <v>0</v>
      </c>
      <c r="AF212" s="87" t="s">
        <v>722</v>
      </c>
      <c r="AG212" s="87" t="s">
        <v>196</v>
      </c>
      <c r="AH212" s="87">
        <v>0</v>
      </c>
      <c r="AI212" s="87">
        <v>0</v>
      </c>
      <c r="AJ212" s="87" t="s">
        <v>938</v>
      </c>
      <c r="AK212" s="87" t="s">
        <v>942</v>
      </c>
      <c r="AL212" s="87" t="s">
        <v>944</v>
      </c>
      <c r="AM212" s="87" t="s">
        <v>946</v>
      </c>
      <c r="AN212" s="87" t="s">
        <v>950</v>
      </c>
      <c r="AO212" s="87" t="s">
        <v>954</v>
      </c>
      <c r="AP212" s="87" t="s">
        <v>958</v>
      </c>
      <c r="AQ212" s="87" t="s">
        <v>960</v>
      </c>
      <c r="AR212" s="87">
        <v>1</v>
      </c>
      <c r="AS212" s="87">
        <v>2</v>
      </c>
      <c r="AT212" s="87">
        <v>2</v>
      </c>
      <c r="AU212" s="87"/>
      <c r="AV212" s="87"/>
      <c r="AW212" s="87"/>
      <c r="AX212" s="87"/>
      <c r="AY212" s="87"/>
      <c r="AZ212" s="87"/>
      <c r="BA212" s="87"/>
      <c r="BB212" s="87"/>
      <c r="BC212" s="87"/>
      <c r="BD212" s="87" t="s">
        <v>233</v>
      </c>
      <c r="BE212" s="87"/>
      <c r="BF212" s="87">
        <v>0</v>
      </c>
      <c r="BG212" s="87">
        <v>19</v>
      </c>
      <c r="BH212" s="87">
        <v>1632</v>
      </c>
      <c r="BI212" s="87">
        <v>0.010101</v>
      </c>
      <c r="BJ212" s="87">
        <v>0.03508</v>
      </c>
      <c r="BK212" s="87">
        <v>8.367203</v>
      </c>
      <c r="BL212" s="87">
        <v>0.00292397660818713</v>
      </c>
      <c r="BM212" s="87">
        <v>0</v>
      </c>
      <c r="BN212" s="87" t="s">
        <v>987</v>
      </c>
      <c r="BO212" s="87">
        <v>943</v>
      </c>
      <c r="BP212" s="87">
        <v>353</v>
      </c>
      <c r="BQ212" s="87">
        <v>5659</v>
      </c>
      <c r="BR212" s="87">
        <v>4353</v>
      </c>
      <c r="BS212" s="87"/>
      <c r="BT212" s="87"/>
      <c r="BU212" s="87"/>
      <c r="BV212" s="87"/>
      <c r="BW212" s="87"/>
      <c r="BX212" s="144">
        <v>41827.82225694445</v>
      </c>
      <c r="BY212" s="87" t="s">
        <v>1248</v>
      </c>
      <c r="BZ212" s="87" t="b">
        <v>1</v>
      </c>
      <c r="CA212" s="87" t="b">
        <v>0</v>
      </c>
      <c r="CB212" s="87" t="b">
        <v>1</v>
      </c>
      <c r="CC212" s="87" t="s">
        <v>914</v>
      </c>
      <c r="CD212" s="87">
        <v>68</v>
      </c>
      <c r="CE212" s="87" t="s">
        <v>1312</v>
      </c>
      <c r="CF212" s="87" t="b">
        <v>0</v>
      </c>
      <c r="CG212" s="87" t="s">
        <v>66</v>
      </c>
      <c r="CH212" s="87">
        <v>2</v>
      </c>
      <c r="CI212" s="87"/>
      <c r="CJ212" s="87"/>
      <c r="CK212" s="87"/>
      <c r="CL212" s="87"/>
      <c r="CM212" s="87"/>
      <c r="CN212" s="87"/>
      <c r="CO212" s="87"/>
      <c r="CP212" s="87"/>
      <c r="CQ212" s="87"/>
      <c r="CR212" s="87"/>
      <c r="CS212" s="87"/>
      <c r="CT212" s="87"/>
      <c r="CU212" s="87"/>
      <c r="CV212" s="87" t="s">
        <v>286</v>
      </c>
      <c r="CW212" s="87"/>
      <c r="CX212" s="87">
        <v>1</v>
      </c>
      <c r="CY212" s="87">
        <v>0</v>
      </c>
      <c r="CZ212" s="87">
        <v>0</v>
      </c>
      <c r="DA212" s="87">
        <v>0.006452</v>
      </c>
      <c r="DB212" s="87">
        <v>0.005065</v>
      </c>
      <c r="DC212" s="87">
        <v>0.524322</v>
      </c>
      <c r="DD212" s="87">
        <v>0</v>
      </c>
      <c r="DE212" s="87">
        <v>0</v>
      </c>
      <c r="DF212" s="87" t="s">
        <v>1002</v>
      </c>
      <c r="DG212" s="87">
        <v>115</v>
      </c>
      <c r="DH212" s="87">
        <v>2749</v>
      </c>
      <c r="DI212" s="87">
        <v>5562</v>
      </c>
      <c r="DJ212" s="87">
        <v>1415</v>
      </c>
      <c r="DK212" s="87"/>
      <c r="DL212" s="87" t="s">
        <v>1078</v>
      </c>
      <c r="DM212" s="87" t="s">
        <v>1146</v>
      </c>
      <c r="DN212" s="87" t="s">
        <v>1203</v>
      </c>
      <c r="DO212" s="87"/>
      <c r="DP212" s="144">
        <v>39840.66888888889</v>
      </c>
      <c r="DQ212" s="87" t="s">
        <v>1261</v>
      </c>
      <c r="DR212" s="87" t="b">
        <v>0</v>
      </c>
      <c r="DS212" s="87" t="b">
        <v>0</v>
      </c>
      <c r="DT212" s="87" t="b">
        <v>0</v>
      </c>
      <c r="DU212" s="87" t="s">
        <v>914</v>
      </c>
      <c r="DV212" s="87">
        <v>95</v>
      </c>
      <c r="DW212" s="87" t="s">
        <v>1312</v>
      </c>
      <c r="DX212" s="87" t="b">
        <v>0</v>
      </c>
      <c r="DY212" s="87" t="s">
        <v>65</v>
      </c>
      <c r="DZ212" s="87">
        <v>2</v>
      </c>
      <c r="EA212" s="87"/>
      <c r="EB212" s="87"/>
      <c r="EC212" s="87"/>
      <c r="ED212" s="87"/>
      <c r="EE212" s="87"/>
      <c r="EF212" s="87"/>
      <c r="EG212" s="87"/>
      <c r="EH212" s="87"/>
      <c r="EI212" s="87"/>
      <c r="EJ212" s="87"/>
      <c r="EK212" s="87"/>
      <c r="EL212" s="87"/>
      <c r="EM212" s="87"/>
      <c r="EN212" s="87">
        <v>87</v>
      </c>
      <c r="EO212" s="87">
        <v>87</v>
      </c>
      <c r="EP212" s="87">
        <v>1</v>
      </c>
      <c r="EQ212" s="87">
        <v>1</v>
      </c>
      <c r="ER212" s="87">
        <v>43</v>
      </c>
      <c r="ES212" s="87">
        <v>43</v>
      </c>
    </row>
    <row r="213" spans="1:149" ht="15">
      <c r="A213" s="87" t="s">
        <v>722</v>
      </c>
      <c r="B213" s="87" t="s">
        <v>722</v>
      </c>
      <c r="C213" s="87" t="s">
        <v>233</v>
      </c>
      <c r="D213" s="87" t="s">
        <v>285</v>
      </c>
      <c r="E213" s="87" t="s">
        <v>65</v>
      </c>
      <c r="F213" s="87" t="s">
        <v>310</v>
      </c>
      <c r="G213" s="144">
        <v>43506.54033564815</v>
      </c>
      <c r="H213" s="87" t="s">
        <v>314</v>
      </c>
      <c r="I213" s="87" t="s">
        <v>439</v>
      </c>
      <c r="J213" s="87" t="s">
        <v>473</v>
      </c>
      <c r="K213" s="87"/>
      <c r="L213" s="87"/>
      <c r="M213" s="87" t="s">
        <v>555</v>
      </c>
      <c r="N213" s="144">
        <v>43506.54033564815</v>
      </c>
      <c r="O213" s="87" t="s">
        <v>588</v>
      </c>
      <c r="P213" s="87"/>
      <c r="Q213" s="87"/>
      <c r="R213" s="87" t="s">
        <v>722</v>
      </c>
      <c r="S213" s="87"/>
      <c r="T213" s="87" t="b">
        <v>0</v>
      </c>
      <c r="U213" s="87">
        <v>0</v>
      </c>
      <c r="V213" s="87" t="s">
        <v>880</v>
      </c>
      <c r="W213" s="87" t="b">
        <v>1</v>
      </c>
      <c r="X213" s="87" t="s">
        <v>915</v>
      </c>
      <c r="Y213" s="87"/>
      <c r="Z213" s="87" t="s">
        <v>921</v>
      </c>
      <c r="AA213" s="87" t="b">
        <v>0</v>
      </c>
      <c r="AB213" s="87">
        <v>0</v>
      </c>
      <c r="AC213" s="87"/>
      <c r="AD213" s="87" t="s">
        <v>929</v>
      </c>
      <c r="AE213" s="87" t="b">
        <v>0</v>
      </c>
      <c r="AF213" s="87" t="s">
        <v>722</v>
      </c>
      <c r="AG213" s="87" t="s">
        <v>196</v>
      </c>
      <c r="AH213" s="87">
        <v>0</v>
      </c>
      <c r="AI213" s="87">
        <v>0</v>
      </c>
      <c r="AJ213" s="87" t="s">
        <v>938</v>
      </c>
      <c r="AK213" s="87" t="s">
        <v>942</v>
      </c>
      <c r="AL213" s="87" t="s">
        <v>944</v>
      </c>
      <c r="AM213" s="87" t="s">
        <v>946</v>
      </c>
      <c r="AN213" s="87" t="s">
        <v>950</v>
      </c>
      <c r="AO213" s="87" t="s">
        <v>954</v>
      </c>
      <c r="AP213" s="87" t="s">
        <v>958</v>
      </c>
      <c r="AQ213" s="87" t="s">
        <v>960</v>
      </c>
      <c r="AR213" s="87">
        <v>1</v>
      </c>
      <c r="AS213" s="87">
        <v>2</v>
      </c>
      <c r="AT213" s="87">
        <v>2</v>
      </c>
      <c r="AU213" s="87"/>
      <c r="AV213" s="87"/>
      <c r="AW213" s="87"/>
      <c r="AX213" s="87"/>
      <c r="AY213" s="87"/>
      <c r="AZ213" s="87"/>
      <c r="BA213" s="87"/>
      <c r="BB213" s="87"/>
      <c r="BC213" s="87"/>
      <c r="BD213" s="87" t="s">
        <v>233</v>
      </c>
      <c r="BE213" s="87"/>
      <c r="BF213" s="87">
        <v>0</v>
      </c>
      <c r="BG213" s="87">
        <v>19</v>
      </c>
      <c r="BH213" s="87">
        <v>1632</v>
      </c>
      <c r="BI213" s="87">
        <v>0.010101</v>
      </c>
      <c r="BJ213" s="87">
        <v>0.03508</v>
      </c>
      <c r="BK213" s="87">
        <v>8.367203</v>
      </c>
      <c r="BL213" s="87">
        <v>0.00292397660818713</v>
      </c>
      <c r="BM213" s="87">
        <v>0</v>
      </c>
      <c r="BN213" s="87" t="s">
        <v>987</v>
      </c>
      <c r="BO213" s="87">
        <v>943</v>
      </c>
      <c r="BP213" s="87">
        <v>353</v>
      </c>
      <c r="BQ213" s="87">
        <v>5659</v>
      </c>
      <c r="BR213" s="87">
        <v>4353</v>
      </c>
      <c r="BS213" s="87"/>
      <c r="BT213" s="87"/>
      <c r="BU213" s="87"/>
      <c r="BV213" s="87"/>
      <c r="BW213" s="87"/>
      <c r="BX213" s="144">
        <v>41827.82225694445</v>
      </c>
      <c r="BY213" s="87" t="s">
        <v>1248</v>
      </c>
      <c r="BZ213" s="87" t="b">
        <v>1</v>
      </c>
      <c r="CA213" s="87" t="b">
        <v>0</v>
      </c>
      <c r="CB213" s="87" t="b">
        <v>1</v>
      </c>
      <c r="CC213" s="87" t="s">
        <v>914</v>
      </c>
      <c r="CD213" s="87">
        <v>68</v>
      </c>
      <c r="CE213" s="87" t="s">
        <v>1312</v>
      </c>
      <c r="CF213" s="87" t="b">
        <v>0</v>
      </c>
      <c r="CG213" s="87" t="s">
        <v>66</v>
      </c>
      <c r="CH213" s="87">
        <v>2</v>
      </c>
      <c r="CI213" s="87"/>
      <c r="CJ213" s="87"/>
      <c r="CK213" s="87"/>
      <c r="CL213" s="87"/>
      <c r="CM213" s="87"/>
      <c r="CN213" s="87"/>
      <c r="CO213" s="87"/>
      <c r="CP213" s="87"/>
      <c r="CQ213" s="87"/>
      <c r="CR213" s="87"/>
      <c r="CS213" s="87"/>
      <c r="CT213" s="87"/>
      <c r="CU213" s="87"/>
      <c r="CV213" s="87" t="s">
        <v>285</v>
      </c>
      <c r="CW213" s="87"/>
      <c r="CX213" s="87">
        <v>1</v>
      </c>
      <c r="CY213" s="87">
        <v>0</v>
      </c>
      <c r="CZ213" s="87">
        <v>0</v>
      </c>
      <c r="DA213" s="87">
        <v>0.006452</v>
      </c>
      <c r="DB213" s="87">
        <v>0.005065</v>
      </c>
      <c r="DC213" s="87">
        <v>0.524322</v>
      </c>
      <c r="DD213" s="87">
        <v>0</v>
      </c>
      <c r="DE213" s="87">
        <v>0</v>
      </c>
      <c r="DF213" s="87" t="s">
        <v>1001</v>
      </c>
      <c r="DG213" s="87">
        <v>1</v>
      </c>
      <c r="DH213" s="87">
        <v>34</v>
      </c>
      <c r="DI213" s="87">
        <v>1</v>
      </c>
      <c r="DJ213" s="87">
        <v>0</v>
      </c>
      <c r="DK213" s="87"/>
      <c r="DL213" s="87" t="s">
        <v>1077</v>
      </c>
      <c r="DM213" s="87"/>
      <c r="DN213" s="87"/>
      <c r="DO213" s="87"/>
      <c r="DP213" s="144">
        <v>39478.5150462963</v>
      </c>
      <c r="DQ213" s="87"/>
      <c r="DR213" s="87" t="b">
        <v>0</v>
      </c>
      <c r="DS213" s="87" t="b">
        <v>0</v>
      </c>
      <c r="DT213" s="87" t="b">
        <v>0</v>
      </c>
      <c r="DU213" s="87" t="s">
        <v>914</v>
      </c>
      <c r="DV213" s="87">
        <v>5</v>
      </c>
      <c r="DW213" s="87" t="s">
        <v>1312</v>
      </c>
      <c r="DX213" s="87" t="b">
        <v>0</v>
      </c>
      <c r="DY213" s="87" t="s">
        <v>65</v>
      </c>
      <c r="DZ213" s="87">
        <v>2</v>
      </c>
      <c r="EA213" s="87"/>
      <c r="EB213" s="87"/>
      <c r="EC213" s="87"/>
      <c r="ED213" s="87"/>
      <c r="EE213" s="87"/>
      <c r="EF213" s="87"/>
      <c r="EG213" s="87"/>
      <c r="EH213" s="87"/>
      <c r="EI213" s="87"/>
      <c r="EJ213" s="87"/>
      <c r="EK213" s="87"/>
      <c r="EL213" s="87"/>
      <c r="EM213" s="87"/>
      <c r="EN213" s="87">
        <v>87</v>
      </c>
      <c r="EO213" s="87">
        <v>87</v>
      </c>
      <c r="EP213" s="87">
        <v>1</v>
      </c>
      <c r="EQ213" s="87">
        <v>1</v>
      </c>
      <c r="ER213" s="87">
        <v>43</v>
      </c>
      <c r="ES213" s="87">
        <v>43</v>
      </c>
    </row>
    <row r="214" spans="1:149" ht="15">
      <c r="A214" s="87" t="s">
        <v>722</v>
      </c>
      <c r="B214" s="87" t="s">
        <v>722</v>
      </c>
      <c r="C214" s="87" t="s">
        <v>233</v>
      </c>
      <c r="D214" s="87" t="s">
        <v>284</v>
      </c>
      <c r="E214" s="87" t="s">
        <v>65</v>
      </c>
      <c r="F214" s="87" t="s">
        <v>310</v>
      </c>
      <c r="G214" s="144">
        <v>43506.54033564815</v>
      </c>
      <c r="H214" s="87" t="s">
        <v>314</v>
      </c>
      <c r="I214" s="87" t="s">
        <v>439</v>
      </c>
      <c r="J214" s="87" t="s">
        <v>473</v>
      </c>
      <c r="K214" s="87"/>
      <c r="L214" s="87"/>
      <c r="M214" s="87" t="s">
        <v>555</v>
      </c>
      <c r="N214" s="144">
        <v>43506.54033564815</v>
      </c>
      <c r="O214" s="87" t="s">
        <v>588</v>
      </c>
      <c r="P214" s="87"/>
      <c r="Q214" s="87"/>
      <c r="R214" s="87" t="s">
        <v>722</v>
      </c>
      <c r="S214" s="87"/>
      <c r="T214" s="87" t="b">
        <v>0</v>
      </c>
      <c r="U214" s="87">
        <v>0</v>
      </c>
      <c r="V214" s="87" t="s">
        <v>880</v>
      </c>
      <c r="W214" s="87" t="b">
        <v>1</v>
      </c>
      <c r="X214" s="87" t="s">
        <v>915</v>
      </c>
      <c r="Y214" s="87"/>
      <c r="Z214" s="87" t="s">
        <v>921</v>
      </c>
      <c r="AA214" s="87" t="b">
        <v>0</v>
      </c>
      <c r="AB214" s="87">
        <v>0</v>
      </c>
      <c r="AC214" s="87"/>
      <c r="AD214" s="87" t="s">
        <v>929</v>
      </c>
      <c r="AE214" s="87" t="b">
        <v>0</v>
      </c>
      <c r="AF214" s="87" t="s">
        <v>722</v>
      </c>
      <c r="AG214" s="87" t="s">
        <v>196</v>
      </c>
      <c r="AH214" s="87">
        <v>0</v>
      </c>
      <c r="AI214" s="87">
        <v>0</v>
      </c>
      <c r="AJ214" s="87" t="s">
        <v>938</v>
      </c>
      <c r="AK214" s="87" t="s">
        <v>942</v>
      </c>
      <c r="AL214" s="87" t="s">
        <v>944</v>
      </c>
      <c r="AM214" s="87" t="s">
        <v>946</v>
      </c>
      <c r="AN214" s="87" t="s">
        <v>950</v>
      </c>
      <c r="AO214" s="87" t="s">
        <v>954</v>
      </c>
      <c r="AP214" s="87" t="s">
        <v>958</v>
      </c>
      <c r="AQ214" s="87" t="s">
        <v>960</v>
      </c>
      <c r="AR214" s="87">
        <v>1</v>
      </c>
      <c r="AS214" s="87">
        <v>2</v>
      </c>
      <c r="AT214" s="87">
        <v>2</v>
      </c>
      <c r="AU214" s="87"/>
      <c r="AV214" s="87"/>
      <c r="AW214" s="87"/>
      <c r="AX214" s="87"/>
      <c r="AY214" s="87"/>
      <c r="AZ214" s="87"/>
      <c r="BA214" s="87"/>
      <c r="BB214" s="87"/>
      <c r="BC214" s="87"/>
      <c r="BD214" s="87" t="s">
        <v>233</v>
      </c>
      <c r="BE214" s="87"/>
      <c r="BF214" s="87">
        <v>0</v>
      </c>
      <c r="BG214" s="87">
        <v>19</v>
      </c>
      <c r="BH214" s="87">
        <v>1632</v>
      </c>
      <c r="BI214" s="87">
        <v>0.010101</v>
      </c>
      <c r="BJ214" s="87">
        <v>0.03508</v>
      </c>
      <c r="BK214" s="87">
        <v>8.367203</v>
      </c>
      <c r="BL214" s="87">
        <v>0.00292397660818713</v>
      </c>
      <c r="BM214" s="87">
        <v>0</v>
      </c>
      <c r="BN214" s="87" t="s">
        <v>987</v>
      </c>
      <c r="BO214" s="87">
        <v>943</v>
      </c>
      <c r="BP214" s="87">
        <v>353</v>
      </c>
      <c r="BQ214" s="87">
        <v>5659</v>
      </c>
      <c r="BR214" s="87">
        <v>4353</v>
      </c>
      <c r="BS214" s="87"/>
      <c r="BT214" s="87"/>
      <c r="BU214" s="87"/>
      <c r="BV214" s="87"/>
      <c r="BW214" s="87"/>
      <c r="BX214" s="144">
        <v>41827.82225694445</v>
      </c>
      <c r="BY214" s="87" t="s">
        <v>1248</v>
      </c>
      <c r="BZ214" s="87" t="b">
        <v>1</v>
      </c>
      <c r="CA214" s="87" t="b">
        <v>0</v>
      </c>
      <c r="CB214" s="87" t="b">
        <v>1</v>
      </c>
      <c r="CC214" s="87" t="s">
        <v>914</v>
      </c>
      <c r="CD214" s="87">
        <v>68</v>
      </c>
      <c r="CE214" s="87" t="s">
        <v>1312</v>
      </c>
      <c r="CF214" s="87" t="b">
        <v>0</v>
      </c>
      <c r="CG214" s="87" t="s">
        <v>66</v>
      </c>
      <c r="CH214" s="87">
        <v>2</v>
      </c>
      <c r="CI214" s="87"/>
      <c r="CJ214" s="87"/>
      <c r="CK214" s="87"/>
      <c r="CL214" s="87"/>
      <c r="CM214" s="87"/>
      <c r="CN214" s="87"/>
      <c r="CO214" s="87"/>
      <c r="CP214" s="87"/>
      <c r="CQ214" s="87"/>
      <c r="CR214" s="87"/>
      <c r="CS214" s="87"/>
      <c r="CT214" s="87"/>
      <c r="CU214" s="87"/>
      <c r="CV214" s="87" t="s">
        <v>284</v>
      </c>
      <c r="CW214" s="87"/>
      <c r="CX214" s="87">
        <v>1</v>
      </c>
      <c r="CY214" s="87">
        <v>0</v>
      </c>
      <c r="CZ214" s="87">
        <v>0</v>
      </c>
      <c r="DA214" s="87">
        <v>0.006452</v>
      </c>
      <c r="DB214" s="87">
        <v>0.005065</v>
      </c>
      <c r="DC214" s="87">
        <v>0.524322</v>
      </c>
      <c r="DD214" s="87">
        <v>0</v>
      </c>
      <c r="DE214" s="87">
        <v>0</v>
      </c>
      <c r="DF214" s="87" t="s">
        <v>1000</v>
      </c>
      <c r="DG214" s="87">
        <v>390</v>
      </c>
      <c r="DH214" s="87">
        <v>115</v>
      </c>
      <c r="DI214" s="87">
        <v>464</v>
      </c>
      <c r="DJ214" s="87">
        <v>86</v>
      </c>
      <c r="DK214" s="87"/>
      <c r="DL214" s="87" t="s">
        <v>1076</v>
      </c>
      <c r="DM214" s="87" t="s">
        <v>1145</v>
      </c>
      <c r="DN214" s="87" t="s">
        <v>1202</v>
      </c>
      <c r="DO214" s="87"/>
      <c r="DP214" s="144">
        <v>39859.12384259259</v>
      </c>
      <c r="DQ214" s="87" t="s">
        <v>1260</v>
      </c>
      <c r="DR214" s="87" t="b">
        <v>0</v>
      </c>
      <c r="DS214" s="87" t="b">
        <v>0</v>
      </c>
      <c r="DT214" s="87" t="b">
        <v>1</v>
      </c>
      <c r="DU214" s="87" t="s">
        <v>914</v>
      </c>
      <c r="DV214" s="87">
        <v>3</v>
      </c>
      <c r="DW214" s="87" t="s">
        <v>1314</v>
      </c>
      <c r="DX214" s="87" t="b">
        <v>0</v>
      </c>
      <c r="DY214" s="87" t="s">
        <v>65</v>
      </c>
      <c r="DZ214" s="87">
        <v>2</v>
      </c>
      <c r="EA214" s="87"/>
      <c r="EB214" s="87"/>
      <c r="EC214" s="87"/>
      <c r="ED214" s="87"/>
      <c r="EE214" s="87"/>
      <c r="EF214" s="87"/>
      <c r="EG214" s="87"/>
      <c r="EH214" s="87"/>
      <c r="EI214" s="87"/>
      <c r="EJ214" s="87"/>
      <c r="EK214" s="87"/>
      <c r="EL214" s="87"/>
      <c r="EM214" s="87"/>
      <c r="EN214" s="87">
        <v>87</v>
      </c>
      <c r="EO214" s="87">
        <v>87</v>
      </c>
      <c r="EP214" s="87">
        <v>1</v>
      </c>
      <c r="EQ214" s="87">
        <v>1</v>
      </c>
      <c r="ER214" s="87">
        <v>43</v>
      </c>
      <c r="ES214" s="87">
        <v>43</v>
      </c>
    </row>
    <row r="215" spans="1:149" ht="15">
      <c r="A215" s="87" t="s">
        <v>722</v>
      </c>
      <c r="B215" s="87" t="s">
        <v>722</v>
      </c>
      <c r="C215" s="87" t="s">
        <v>233</v>
      </c>
      <c r="D215" s="87" t="s">
        <v>283</v>
      </c>
      <c r="E215" s="87" t="s">
        <v>65</v>
      </c>
      <c r="F215" s="87" t="s">
        <v>310</v>
      </c>
      <c r="G215" s="144">
        <v>43506.54033564815</v>
      </c>
      <c r="H215" s="87" t="s">
        <v>314</v>
      </c>
      <c r="I215" s="87" t="s">
        <v>439</v>
      </c>
      <c r="J215" s="87" t="s">
        <v>473</v>
      </c>
      <c r="K215" s="87"/>
      <c r="L215" s="87"/>
      <c r="M215" s="87" t="s">
        <v>555</v>
      </c>
      <c r="N215" s="144">
        <v>43506.54033564815</v>
      </c>
      <c r="O215" s="87" t="s">
        <v>588</v>
      </c>
      <c r="P215" s="87"/>
      <c r="Q215" s="87"/>
      <c r="R215" s="87" t="s">
        <v>722</v>
      </c>
      <c r="S215" s="87"/>
      <c r="T215" s="87" t="b">
        <v>0</v>
      </c>
      <c r="U215" s="87">
        <v>0</v>
      </c>
      <c r="V215" s="87" t="s">
        <v>880</v>
      </c>
      <c r="W215" s="87" t="b">
        <v>1</v>
      </c>
      <c r="X215" s="87" t="s">
        <v>915</v>
      </c>
      <c r="Y215" s="87"/>
      <c r="Z215" s="87" t="s">
        <v>921</v>
      </c>
      <c r="AA215" s="87" t="b">
        <v>0</v>
      </c>
      <c r="AB215" s="87">
        <v>0</v>
      </c>
      <c r="AC215" s="87"/>
      <c r="AD215" s="87" t="s">
        <v>929</v>
      </c>
      <c r="AE215" s="87" t="b">
        <v>0</v>
      </c>
      <c r="AF215" s="87" t="s">
        <v>722</v>
      </c>
      <c r="AG215" s="87" t="s">
        <v>196</v>
      </c>
      <c r="AH215" s="87">
        <v>0</v>
      </c>
      <c r="AI215" s="87">
        <v>0</v>
      </c>
      <c r="AJ215" s="87" t="s">
        <v>938</v>
      </c>
      <c r="AK215" s="87" t="s">
        <v>942</v>
      </c>
      <c r="AL215" s="87" t="s">
        <v>944</v>
      </c>
      <c r="AM215" s="87" t="s">
        <v>946</v>
      </c>
      <c r="AN215" s="87" t="s">
        <v>950</v>
      </c>
      <c r="AO215" s="87" t="s">
        <v>954</v>
      </c>
      <c r="AP215" s="87" t="s">
        <v>958</v>
      </c>
      <c r="AQ215" s="87" t="s">
        <v>960</v>
      </c>
      <c r="AR215" s="87">
        <v>1</v>
      </c>
      <c r="AS215" s="87">
        <v>2</v>
      </c>
      <c r="AT215" s="87">
        <v>2</v>
      </c>
      <c r="AU215" s="87"/>
      <c r="AV215" s="87"/>
      <c r="AW215" s="87"/>
      <c r="AX215" s="87"/>
      <c r="AY215" s="87"/>
      <c r="AZ215" s="87"/>
      <c r="BA215" s="87"/>
      <c r="BB215" s="87"/>
      <c r="BC215" s="87"/>
      <c r="BD215" s="87" t="s">
        <v>233</v>
      </c>
      <c r="BE215" s="87"/>
      <c r="BF215" s="87">
        <v>0</v>
      </c>
      <c r="BG215" s="87">
        <v>19</v>
      </c>
      <c r="BH215" s="87">
        <v>1632</v>
      </c>
      <c r="BI215" s="87">
        <v>0.010101</v>
      </c>
      <c r="BJ215" s="87">
        <v>0.03508</v>
      </c>
      <c r="BK215" s="87">
        <v>8.367203</v>
      </c>
      <c r="BL215" s="87">
        <v>0.00292397660818713</v>
      </c>
      <c r="BM215" s="87">
        <v>0</v>
      </c>
      <c r="BN215" s="87" t="s">
        <v>987</v>
      </c>
      <c r="BO215" s="87">
        <v>943</v>
      </c>
      <c r="BP215" s="87">
        <v>353</v>
      </c>
      <c r="BQ215" s="87">
        <v>5659</v>
      </c>
      <c r="BR215" s="87">
        <v>4353</v>
      </c>
      <c r="BS215" s="87"/>
      <c r="BT215" s="87"/>
      <c r="BU215" s="87"/>
      <c r="BV215" s="87"/>
      <c r="BW215" s="87"/>
      <c r="BX215" s="144">
        <v>41827.82225694445</v>
      </c>
      <c r="BY215" s="87" t="s">
        <v>1248</v>
      </c>
      <c r="BZ215" s="87" t="b">
        <v>1</v>
      </c>
      <c r="CA215" s="87" t="b">
        <v>0</v>
      </c>
      <c r="CB215" s="87" t="b">
        <v>1</v>
      </c>
      <c r="CC215" s="87" t="s">
        <v>914</v>
      </c>
      <c r="CD215" s="87">
        <v>68</v>
      </c>
      <c r="CE215" s="87" t="s">
        <v>1312</v>
      </c>
      <c r="CF215" s="87" t="b">
        <v>0</v>
      </c>
      <c r="CG215" s="87" t="s">
        <v>66</v>
      </c>
      <c r="CH215" s="87">
        <v>2</v>
      </c>
      <c r="CI215" s="87"/>
      <c r="CJ215" s="87"/>
      <c r="CK215" s="87"/>
      <c r="CL215" s="87"/>
      <c r="CM215" s="87"/>
      <c r="CN215" s="87"/>
      <c r="CO215" s="87"/>
      <c r="CP215" s="87"/>
      <c r="CQ215" s="87"/>
      <c r="CR215" s="87"/>
      <c r="CS215" s="87"/>
      <c r="CT215" s="87"/>
      <c r="CU215" s="87"/>
      <c r="CV215" s="87" t="s">
        <v>283</v>
      </c>
      <c r="CW215" s="87"/>
      <c r="CX215" s="87">
        <v>1</v>
      </c>
      <c r="CY215" s="87">
        <v>0</v>
      </c>
      <c r="CZ215" s="87">
        <v>0</v>
      </c>
      <c r="DA215" s="87">
        <v>0.006452</v>
      </c>
      <c r="DB215" s="87">
        <v>0.005065</v>
      </c>
      <c r="DC215" s="87">
        <v>0.524322</v>
      </c>
      <c r="DD215" s="87">
        <v>0</v>
      </c>
      <c r="DE215" s="87">
        <v>0</v>
      </c>
      <c r="DF215" s="87" t="s">
        <v>999</v>
      </c>
      <c r="DG215" s="87">
        <v>428</v>
      </c>
      <c r="DH215" s="87">
        <v>781</v>
      </c>
      <c r="DI215" s="87">
        <v>1316</v>
      </c>
      <c r="DJ215" s="87">
        <v>873</v>
      </c>
      <c r="DK215" s="87"/>
      <c r="DL215" s="87" t="s">
        <v>1075</v>
      </c>
      <c r="DM215" s="87" t="s">
        <v>1144</v>
      </c>
      <c r="DN215" s="87" t="s">
        <v>1201</v>
      </c>
      <c r="DO215" s="87"/>
      <c r="DP215" s="144">
        <v>42732.874236111114</v>
      </c>
      <c r="DQ215" s="87" t="s">
        <v>1259</v>
      </c>
      <c r="DR215" s="87" t="b">
        <v>0</v>
      </c>
      <c r="DS215" s="87" t="b">
        <v>0</v>
      </c>
      <c r="DT215" s="87" t="b">
        <v>1</v>
      </c>
      <c r="DU215" s="87" t="s">
        <v>914</v>
      </c>
      <c r="DV215" s="87">
        <v>13</v>
      </c>
      <c r="DW215" s="87" t="s">
        <v>1312</v>
      </c>
      <c r="DX215" s="87" t="b">
        <v>0</v>
      </c>
      <c r="DY215" s="87" t="s">
        <v>65</v>
      </c>
      <c r="DZ215" s="87">
        <v>2</v>
      </c>
      <c r="EA215" s="87"/>
      <c r="EB215" s="87"/>
      <c r="EC215" s="87"/>
      <c r="ED215" s="87"/>
      <c r="EE215" s="87"/>
      <c r="EF215" s="87"/>
      <c r="EG215" s="87"/>
      <c r="EH215" s="87"/>
      <c r="EI215" s="87"/>
      <c r="EJ215" s="87"/>
      <c r="EK215" s="87"/>
      <c r="EL215" s="87"/>
      <c r="EM215" s="87"/>
      <c r="EN215" s="87">
        <v>87</v>
      </c>
      <c r="EO215" s="87">
        <v>87</v>
      </c>
      <c r="EP215" s="87">
        <v>1</v>
      </c>
      <c r="EQ215" s="87">
        <v>1</v>
      </c>
      <c r="ER215" s="87">
        <v>43</v>
      </c>
      <c r="ES215" s="87">
        <v>43</v>
      </c>
    </row>
    <row r="216" spans="1:149" ht="15">
      <c r="A216" s="87" t="s">
        <v>722</v>
      </c>
      <c r="B216" s="87" t="s">
        <v>722</v>
      </c>
      <c r="C216" s="87" t="s">
        <v>233</v>
      </c>
      <c r="D216" s="87" t="s">
        <v>282</v>
      </c>
      <c r="E216" s="87" t="s">
        <v>65</v>
      </c>
      <c r="F216" s="87" t="s">
        <v>310</v>
      </c>
      <c r="G216" s="144">
        <v>43506.54033564815</v>
      </c>
      <c r="H216" s="87" t="s">
        <v>314</v>
      </c>
      <c r="I216" s="87" t="s">
        <v>439</v>
      </c>
      <c r="J216" s="87" t="s">
        <v>473</v>
      </c>
      <c r="K216" s="87"/>
      <c r="L216" s="87"/>
      <c r="M216" s="87" t="s">
        <v>555</v>
      </c>
      <c r="N216" s="144">
        <v>43506.54033564815</v>
      </c>
      <c r="O216" s="87" t="s">
        <v>588</v>
      </c>
      <c r="P216" s="87"/>
      <c r="Q216" s="87"/>
      <c r="R216" s="87" t="s">
        <v>722</v>
      </c>
      <c r="S216" s="87"/>
      <c r="T216" s="87" t="b">
        <v>0</v>
      </c>
      <c r="U216" s="87">
        <v>0</v>
      </c>
      <c r="V216" s="87" t="s">
        <v>880</v>
      </c>
      <c r="W216" s="87" t="b">
        <v>1</v>
      </c>
      <c r="X216" s="87" t="s">
        <v>915</v>
      </c>
      <c r="Y216" s="87"/>
      <c r="Z216" s="87" t="s">
        <v>921</v>
      </c>
      <c r="AA216" s="87" t="b">
        <v>0</v>
      </c>
      <c r="AB216" s="87">
        <v>0</v>
      </c>
      <c r="AC216" s="87"/>
      <c r="AD216" s="87" t="s">
        <v>929</v>
      </c>
      <c r="AE216" s="87" t="b">
        <v>0</v>
      </c>
      <c r="AF216" s="87" t="s">
        <v>722</v>
      </c>
      <c r="AG216" s="87" t="s">
        <v>196</v>
      </c>
      <c r="AH216" s="87">
        <v>0</v>
      </c>
      <c r="AI216" s="87">
        <v>0</v>
      </c>
      <c r="AJ216" s="87" t="s">
        <v>938</v>
      </c>
      <c r="AK216" s="87" t="s">
        <v>942</v>
      </c>
      <c r="AL216" s="87" t="s">
        <v>944</v>
      </c>
      <c r="AM216" s="87" t="s">
        <v>946</v>
      </c>
      <c r="AN216" s="87" t="s">
        <v>950</v>
      </c>
      <c r="AO216" s="87" t="s">
        <v>954</v>
      </c>
      <c r="AP216" s="87" t="s">
        <v>958</v>
      </c>
      <c r="AQ216" s="87" t="s">
        <v>960</v>
      </c>
      <c r="AR216" s="87">
        <v>1</v>
      </c>
      <c r="AS216" s="87">
        <v>2</v>
      </c>
      <c r="AT216" s="87">
        <v>2</v>
      </c>
      <c r="AU216" s="87"/>
      <c r="AV216" s="87"/>
      <c r="AW216" s="87"/>
      <c r="AX216" s="87"/>
      <c r="AY216" s="87"/>
      <c r="AZ216" s="87"/>
      <c r="BA216" s="87"/>
      <c r="BB216" s="87"/>
      <c r="BC216" s="87"/>
      <c r="BD216" s="87" t="s">
        <v>233</v>
      </c>
      <c r="BE216" s="87"/>
      <c r="BF216" s="87">
        <v>0</v>
      </c>
      <c r="BG216" s="87">
        <v>19</v>
      </c>
      <c r="BH216" s="87">
        <v>1632</v>
      </c>
      <c r="BI216" s="87">
        <v>0.010101</v>
      </c>
      <c r="BJ216" s="87">
        <v>0.03508</v>
      </c>
      <c r="BK216" s="87">
        <v>8.367203</v>
      </c>
      <c r="BL216" s="87">
        <v>0.00292397660818713</v>
      </c>
      <c r="BM216" s="87">
        <v>0</v>
      </c>
      <c r="BN216" s="87" t="s">
        <v>987</v>
      </c>
      <c r="BO216" s="87">
        <v>943</v>
      </c>
      <c r="BP216" s="87">
        <v>353</v>
      </c>
      <c r="BQ216" s="87">
        <v>5659</v>
      </c>
      <c r="BR216" s="87">
        <v>4353</v>
      </c>
      <c r="BS216" s="87"/>
      <c r="BT216" s="87"/>
      <c r="BU216" s="87"/>
      <c r="BV216" s="87"/>
      <c r="BW216" s="87"/>
      <c r="BX216" s="144">
        <v>41827.82225694445</v>
      </c>
      <c r="BY216" s="87" t="s">
        <v>1248</v>
      </c>
      <c r="BZ216" s="87" t="b">
        <v>1</v>
      </c>
      <c r="CA216" s="87" t="b">
        <v>0</v>
      </c>
      <c r="CB216" s="87" t="b">
        <v>1</v>
      </c>
      <c r="CC216" s="87" t="s">
        <v>914</v>
      </c>
      <c r="CD216" s="87">
        <v>68</v>
      </c>
      <c r="CE216" s="87" t="s">
        <v>1312</v>
      </c>
      <c r="CF216" s="87" t="b">
        <v>0</v>
      </c>
      <c r="CG216" s="87" t="s">
        <v>66</v>
      </c>
      <c r="CH216" s="87">
        <v>2</v>
      </c>
      <c r="CI216" s="87"/>
      <c r="CJ216" s="87"/>
      <c r="CK216" s="87"/>
      <c r="CL216" s="87"/>
      <c r="CM216" s="87"/>
      <c r="CN216" s="87"/>
      <c r="CO216" s="87"/>
      <c r="CP216" s="87"/>
      <c r="CQ216" s="87"/>
      <c r="CR216" s="87"/>
      <c r="CS216" s="87"/>
      <c r="CT216" s="87"/>
      <c r="CU216" s="87"/>
      <c r="CV216" s="87" t="s">
        <v>282</v>
      </c>
      <c r="CW216" s="87"/>
      <c r="CX216" s="87">
        <v>1</v>
      </c>
      <c r="CY216" s="87">
        <v>0</v>
      </c>
      <c r="CZ216" s="87">
        <v>0</v>
      </c>
      <c r="DA216" s="87">
        <v>0.006452</v>
      </c>
      <c r="DB216" s="87">
        <v>0.005065</v>
      </c>
      <c r="DC216" s="87">
        <v>0.524322</v>
      </c>
      <c r="DD216" s="87">
        <v>0</v>
      </c>
      <c r="DE216" s="87">
        <v>0</v>
      </c>
      <c r="DF216" s="87" t="s">
        <v>998</v>
      </c>
      <c r="DG216" s="87">
        <v>278</v>
      </c>
      <c r="DH216" s="87">
        <v>142</v>
      </c>
      <c r="DI216" s="87">
        <v>416</v>
      </c>
      <c r="DJ216" s="87">
        <v>3</v>
      </c>
      <c r="DK216" s="87"/>
      <c r="DL216" s="87" t="s">
        <v>1074</v>
      </c>
      <c r="DM216" s="87" t="s">
        <v>1143</v>
      </c>
      <c r="DN216" s="87" t="s">
        <v>1200</v>
      </c>
      <c r="DO216" s="87"/>
      <c r="DP216" s="144">
        <v>42409.74606481481</v>
      </c>
      <c r="DQ216" s="87" t="s">
        <v>1258</v>
      </c>
      <c r="DR216" s="87" t="b">
        <v>1</v>
      </c>
      <c r="DS216" s="87" t="b">
        <v>0</v>
      </c>
      <c r="DT216" s="87" t="b">
        <v>0</v>
      </c>
      <c r="DU216" s="87" t="s">
        <v>914</v>
      </c>
      <c r="DV216" s="87">
        <v>5</v>
      </c>
      <c r="DW216" s="87"/>
      <c r="DX216" s="87" t="b">
        <v>0</v>
      </c>
      <c r="DY216" s="87" t="s">
        <v>65</v>
      </c>
      <c r="DZ216" s="87">
        <v>2</v>
      </c>
      <c r="EA216" s="87"/>
      <c r="EB216" s="87"/>
      <c r="EC216" s="87"/>
      <c r="ED216" s="87"/>
      <c r="EE216" s="87"/>
      <c r="EF216" s="87"/>
      <c r="EG216" s="87"/>
      <c r="EH216" s="87"/>
      <c r="EI216" s="87"/>
      <c r="EJ216" s="87"/>
      <c r="EK216" s="87"/>
      <c r="EL216" s="87"/>
      <c r="EM216" s="87"/>
      <c r="EN216" s="87">
        <v>87</v>
      </c>
      <c r="EO216" s="87">
        <v>87</v>
      </c>
      <c r="EP216" s="87">
        <v>1</v>
      </c>
      <c r="EQ216" s="87">
        <v>1</v>
      </c>
      <c r="ER216" s="87">
        <v>43</v>
      </c>
      <c r="ES216" s="87">
        <v>43</v>
      </c>
    </row>
    <row r="217" spans="1:149" ht="15">
      <c r="A217" s="87" t="s">
        <v>722</v>
      </c>
      <c r="B217" s="87" t="s">
        <v>722</v>
      </c>
      <c r="C217" s="87" t="s">
        <v>233</v>
      </c>
      <c r="D217" s="87" t="s">
        <v>281</v>
      </c>
      <c r="E217" s="87" t="s">
        <v>65</v>
      </c>
      <c r="F217" s="87" t="s">
        <v>310</v>
      </c>
      <c r="G217" s="144">
        <v>43506.54033564815</v>
      </c>
      <c r="H217" s="87" t="s">
        <v>314</v>
      </c>
      <c r="I217" s="87" t="s">
        <v>439</v>
      </c>
      <c r="J217" s="87" t="s">
        <v>473</v>
      </c>
      <c r="K217" s="87"/>
      <c r="L217" s="87"/>
      <c r="M217" s="87" t="s">
        <v>555</v>
      </c>
      <c r="N217" s="144">
        <v>43506.54033564815</v>
      </c>
      <c r="O217" s="87" t="s">
        <v>588</v>
      </c>
      <c r="P217" s="87"/>
      <c r="Q217" s="87"/>
      <c r="R217" s="87" t="s">
        <v>722</v>
      </c>
      <c r="S217" s="87"/>
      <c r="T217" s="87" t="b">
        <v>0</v>
      </c>
      <c r="U217" s="87">
        <v>0</v>
      </c>
      <c r="V217" s="87" t="s">
        <v>880</v>
      </c>
      <c r="W217" s="87" t="b">
        <v>1</v>
      </c>
      <c r="X217" s="87" t="s">
        <v>915</v>
      </c>
      <c r="Y217" s="87"/>
      <c r="Z217" s="87" t="s">
        <v>921</v>
      </c>
      <c r="AA217" s="87" t="b">
        <v>0</v>
      </c>
      <c r="AB217" s="87">
        <v>0</v>
      </c>
      <c r="AC217" s="87"/>
      <c r="AD217" s="87" t="s">
        <v>929</v>
      </c>
      <c r="AE217" s="87" t="b">
        <v>0</v>
      </c>
      <c r="AF217" s="87" t="s">
        <v>722</v>
      </c>
      <c r="AG217" s="87" t="s">
        <v>196</v>
      </c>
      <c r="AH217" s="87">
        <v>0</v>
      </c>
      <c r="AI217" s="87">
        <v>0</v>
      </c>
      <c r="AJ217" s="87" t="s">
        <v>938</v>
      </c>
      <c r="AK217" s="87" t="s">
        <v>942</v>
      </c>
      <c r="AL217" s="87" t="s">
        <v>944</v>
      </c>
      <c r="AM217" s="87" t="s">
        <v>946</v>
      </c>
      <c r="AN217" s="87" t="s">
        <v>950</v>
      </c>
      <c r="AO217" s="87" t="s">
        <v>954</v>
      </c>
      <c r="AP217" s="87" t="s">
        <v>958</v>
      </c>
      <c r="AQ217" s="87" t="s">
        <v>960</v>
      </c>
      <c r="AR217" s="87">
        <v>1</v>
      </c>
      <c r="AS217" s="87">
        <v>2</v>
      </c>
      <c r="AT217" s="87">
        <v>2</v>
      </c>
      <c r="AU217" s="87"/>
      <c r="AV217" s="87"/>
      <c r="AW217" s="87"/>
      <c r="AX217" s="87"/>
      <c r="AY217" s="87"/>
      <c r="AZ217" s="87"/>
      <c r="BA217" s="87"/>
      <c r="BB217" s="87"/>
      <c r="BC217" s="87"/>
      <c r="BD217" s="87" t="s">
        <v>233</v>
      </c>
      <c r="BE217" s="87"/>
      <c r="BF217" s="87">
        <v>0</v>
      </c>
      <c r="BG217" s="87">
        <v>19</v>
      </c>
      <c r="BH217" s="87">
        <v>1632</v>
      </c>
      <c r="BI217" s="87">
        <v>0.010101</v>
      </c>
      <c r="BJ217" s="87">
        <v>0.03508</v>
      </c>
      <c r="BK217" s="87">
        <v>8.367203</v>
      </c>
      <c r="BL217" s="87">
        <v>0.00292397660818713</v>
      </c>
      <c r="BM217" s="87">
        <v>0</v>
      </c>
      <c r="BN217" s="87" t="s">
        <v>987</v>
      </c>
      <c r="BO217" s="87">
        <v>943</v>
      </c>
      <c r="BP217" s="87">
        <v>353</v>
      </c>
      <c r="BQ217" s="87">
        <v>5659</v>
      </c>
      <c r="BR217" s="87">
        <v>4353</v>
      </c>
      <c r="BS217" s="87"/>
      <c r="BT217" s="87"/>
      <c r="BU217" s="87"/>
      <c r="BV217" s="87"/>
      <c r="BW217" s="87"/>
      <c r="BX217" s="144">
        <v>41827.82225694445</v>
      </c>
      <c r="BY217" s="87" t="s">
        <v>1248</v>
      </c>
      <c r="BZ217" s="87" t="b">
        <v>1</v>
      </c>
      <c r="CA217" s="87" t="b">
        <v>0</v>
      </c>
      <c r="CB217" s="87" t="b">
        <v>1</v>
      </c>
      <c r="CC217" s="87" t="s">
        <v>914</v>
      </c>
      <c r="CD217" s="87">
        <v>68</v>
      </c>
      <c r="CE217" s="87" t="s">
        <v>1312</v>
      </c>
      <c r="CF217" s="87" t="b">
        <v>0</v>
      </c>
      <c r="CG217" s="87" t="s">
        <v>66</v>
      </c>
      <c r="CH217" s="87">
        <v>2</v>
      </c>
      <c r="CI217" s="87"/>
      <c r="CJ217" s="87"/>
      <c r="CK217" s="87"/>
      <c r="CL217" s="87"/>
      <c r="CM217" s="87"/>
      <c r="CN217" s="87"/>
      <c r="CO217" s="87"/>
      <c r="CP217" s="87"/>
      <c r="CQ217" s="87"/>
      <c r="CR217" s="87"/>
      <c r="CS217" s="87"/>
      <c r="CT217" s="87"/>
      <c r="CU217" s="87"/>
      <c r="CV217" s="87" t="s">
        <v>281</v>
      </c>
      <c r="CW217" s="87"/>
      <c r="CX217" s="87">
        <v>1</v>
      </c>
      <c r="CY217" s="87">
        <v>0</v>
      </c>
      <c r="CZ217" s="87">
        <v>0</v>
      </c>
      <c r="DA217" s="87">
        <v>0.006452</v>
      </c>
      <c r="DB217" s="87">
        <v>0.005065</v>
      </c>
      <c r="DC217" s="87">
        <v>0.524322</v>
      </c>
      <c r="DD217" s="87">
        <v>0</v>
      </c>
      <c r="DE217" s="87">
        <v>0</v>
      </c>
      <c r="DF217" s="87" t="s">
        <v>997</v>
      </c>
      <c r="DG217" s="87">
        <v>4969</v>
      </c>
      <c r="DH217" s="87">
        <v>66999</v>
      </c>
      <c r="DI217" s="87">
        <v>7884</v>
      </c>
      <c r="DJ217" s="87">
        <v>1312</v>
      </c>
      <c r="DK217" s="87"/>
      <c r="DL217" s="87" t="s">
        <v>1073</v>
      </c>
      <c r="DM217" s="87" t="s">
        <v>1142</v>
      </c>
      <c r="DN217" s="87" t="s">
        <v>1199</v>
      </c>
      <c r="DO217" s="87"/>
      <c r="DP217" s="144">
        <v>40777.683020833334</v>
      </c>
      <c r="DQ217" s="87" t="s">
        <v>1257</v>
      </c>
      <c r="DR217" s="87" t="b">
        <v>0</v>
      </c>
      <c r="DS217" s="87" t="b">
        <v>0</v>
      </c>
      <c r="DT217" s="87" t="b">
        <v>1</v>
      </c>
      <c r="DU217" s="87" t="s">
        <v>914</v>
      </c>
      <c r="DV217" s="87">
        <v>1038</v>
      </c>
      <c r="DW217" s="87" t="s">
        <v>1312</v>
      </c>
      <c r="DX217" s="87" t="b">
        <v>1</v>
      </c>
      <c r="DY217" s="87" t="s">
        <v>65</v>
      </c>
      <c r="DZ217" s="87">
        <v>2</v>
      </c>
      <c r="EA217" s="87"/>
      <c r="EB217" s="87"/>
      <c r="EC217" s="87"/>
      <c r="ED217" s="87"/>
      <c r="EE217" s="87"/>
      <c r="EF217" s="87"/>
      <c r="EG217" s="87"/>
      <c r="EH217" s="87"/>
      <c r="EI217" s="87"/>
      <c r="EJ217" s="87"/>
      <c r="EK217" s="87"/>
      <c r="EL217" s="87"/>
      <c r="EM217" s="87"/>
      <c r="EN217" s="87">
        <v>87</v>
      </c>
      <c r="EO217" s="87">
        <v>87</v>
      </c>
      <c r="EP217" s="87">
        <v>1</v>
      </c>
      <c r="EQ217" s="87">
        <v>1</v>
      </c>
      <c r="ER217" s="87">
        <v>43</v>
      </c>
      <c r="ES217" s="87">
        <v>43</v>
      </c>
    </row>
    <row r="218" spans="1:149" ht="15">
      <c r="A218" s="87" t="s">
        <v>722</v>
      </c>
      <c r="B218" s="87" t="s">
        <v>722</v>
      </c>
      <c r="C218" s="87" t="s">
        <v>233</v>
      </c>
      <c r="D218" s="87" t="s">
        <v>280</v>
      </c>
      <c r="E218" s="87" t="s">
        <v>65</v>
      </c>
      <c r="F218" s="87" t="s">
        <v>310</v>
      </c>
      <c r="G218" s="144">
        <v>43506.54033564815</v>
      </c>
      <c r="H218" s="87" t="s">
        <v>314</v>
      </c>
      <c r="I218" s="87" t="s">
        <v>439</v>
      </c>
      <c r="J218" s="87" t="s">
        <v>473</v>
      </c>
      <c r="K218" s="87"/>
      <c r="L218" s="87"/>
      <c r="M218" s="87" t="s">
        <v>555</v>
      </c>
      <c r="N218" s="144">
        <v>43506.54033564815</v>
      </c>
      <c r="O218" s="87" t="s">
        <v>588</v>
      </c>
      <c r="P218" s="87"/>
      <c r="Q218" s="87"/>
      <c r="R218" s="87" t="s">
        <v>722</v>
      </c>
      <c r="S218" s="87"/>
      <c r="T218" s="87" t="b">
        <v>0</v>
      </c>
      <c r="U218" s="87">
        <v>0</v>
      </c>
      <c r="V218" s="87" t="s">
        <v>880</v>
      </c>
      <c r="W218" s="87" t="b">
        <v>1</v>
      </c>
      <c r="X218" s="87" t="s">
        <v>915</v>
      </c>
      <c r="Y218" s="87"/>
      <c r="Z218" s="87" t="s">
        <v>921</v>
      </c>
      <c r="AA218" s="87" t="b">
        <v>0</v>
      </c>
      <c r="AB218" s="87">
        <v>0</v>
      </c>
      <c r="AC218" s="87"/>
      <c r="AD218" s="87" t="s">
        <v>929</v>
      </c>
      <c r="AE218" s="87" t="b">
        <v>0</v>
      </c>
      <c r="AF218" s="87" t="s">
        <v>722</v>
      </c>
      <c r="AG218" s="87" t="s">
        <v>196</v>
      </c>
      <c r="AH218" s="87">
        <v>0</v>
      </c>
      <c r="AI218" s="87">
        <v>0</v>
      </c>
      <c r="AJ218" s="87" t="s">
        <v>938</v>
      </c>
      <c r="AK218" s="87" t="s">
        <v>942</v>
      </c>
      <c r="AL218" s="87" t="s">
        <v>944</v>
      </c>
      <c r="AM218" s="87" t="s">
        <v>946</v>
      </c>
      <c r="AN218" s="87" t="s">
        <v>950</v>
      </c>
      <c r="AO218" s="87" t="s">
        <v>954</v>
      </c>
      <c r="AP218" s="87" t="s">
        <v>958</v>
      </c>
      <c r="AQ218" s="87" t="s">
        <v>960</v>
      </c>
      <c r="AR218" s="87">
        <v>1</v>
      </c>
      <c r="AS218" s="87">
        <v>2</v>
      </c>
      <c r="AT218" s="87">
        <v>2</v>
      </c>
      <c r="AU218" s="87"/>
      <c r="AV218" s="87"/>
      <c r="AW218" s="87"/>
      <c r="AX218" s="87"/>
      <c r="AY218" s="87"/>
      <c r="AZ218" s="87"/>
      <c r="BA218" s="87"/>
      <c r="BB218" s="87"/>
      <c r="BC218" s="87"/>
      <c r="BD218" s="87" t="s">
        <v>233</v>
      </c>
      <c r="BE218" s="87"/>
      <c r="BF218" s="87">
        <v>0</v>
      </c>
      <c r="BG218" s="87">
        <v>19</v>
      </c>
      <c r="BH218" s="87">
        <v>1632</v>
      </c>
      <c r="BI218" s="87">
        <v>0.010101</v>
      </c>
      <c r="BJ218" s="87">
        <v>0.03508</v>
      </c>
      <c r="BK218" s="87">
        <v>8.367203</v>
      </c>
      <c r="BL218" s="87">
        <v>0.00292397660818713</v>
      </c>
      <c r="BM218" s="87">
        <v>0</v>
      </c>
      <c r="BN218" s="87" t="s">
        <v>987</v>
      </c>
      <c r="BO218" s="87">
        <v>943</v>
      </c>
      <c r="BP218" s="87">
        <v>353</v>
      </c>
      <c r="BQ218" s="87">
        <v>5659</v>
      </c>
      <c r="BR218" s="87">
        <v>4353</v>
      </c>
      <c r="BS218" s="87"/>
      <c r="BT218" s="87"/>
      <c r="BU218" s="87"/>
      <c r="BV218" s="87"/>
      <c r="BW218" s="87"/>
      <c r="BX218" s="144">
        <v>41827.82225694445</v>
      </c>
      <c r="BY218" s="87" t="s">
        <v>1248</v>
      </c>
      <c r="BZ218" s="87" t="b">
        <v>1</v>
      </c>
      <c r="CA218" s="87" t="b">
        <v>0</v>
      </c>
      <c r="CB218" s="87" t="b">
        <v>1</v>
      </c>
      <c r="CC218" s="87" t="s">
        <v>914</v>
      </c>
      <c r="CD218" s="87">
        <v>68</v>
      </c>
      <c r="CE218" s="87" t="s">
        <v>1312</v>
      </c>
      <c r="CF218" s="87" t="b">
        <v>0</v>
      </c>
      <c r="CG218" s="87" t="s">
        <v>66</v>
      </c>
      <c r="CH218" s="87">
        <v>2</v>
      </c>
      <c r="CI218" s="87"/>
      <c r="CJ218" s="87"/>
      <c r="CK218" s="87"/>
      <c r="CL218" s="87"/>
      <c r="CM218" s="87"/>
      <c r="CN218" s="87"/>
      <c r="CO218" s="87"/>
      <c r="CP218" s="87"/>
      <c r="CQ218" s="87"/>
      <c r="CR218" s="87"/>
      <c r="CS218" s="87"/>
      <c r="CT218" s="87"/>
      <c r="CU218" s="87"/>
      <c r="CV218" s="87" t="s">
        <v>280</v>
      </c>
      <c r="CW218" s="87"/>
      <c r="CX218" s="87">
        <v>1</v>
      </c>
      <c r="CY218" s="87">
        <v>0</v>
      </c>
      <c r="CZ218" s="87">
        <v>0</v>
      </c>
      <c r="DA218" s="87">
        <v>0.006452</v>
      </c>
      <c r="DB218" s="87">
        <v>0.005065</v>
      </c>
      <c r="DC218" s="87">
        <v>0.524322</v>
      </c>
      <c r="DD218" s="87">
        <v>0</v>
      </c>
      <c r="DE218" s="87">
        <v>0</v>
      </c>
      <c r="DF218" s="87" t="s">
        <v>996</v>
      </c>
      <c r="DG218" s="87">
        <v>2340</v>
      </c>
      <c r="DH218" s="87">
        <v>160490</v>
      </c>
      <c r="DI218" s="87">
        <v>7973</v>
      </c>
      <c r="DJ218" s="87">
        <v>4667</v>
      </c>
      <c r="DK218" s="87"/>
      <c r="DL218" s="87" t="s">
        <v>1072</v>
      </c>
      <c r="DM218" s="87" t="s">
        <v>1141</v>
      </c>
      <c r="DN218" s="87" t="s">
        <v>1198</v>
      </c>
      <c r="DO218" s="87"/>
      <c r="DP218" s="144">
        <v>40294.52459490741</v>
      </c>
      <c r="DQ218" s="87" t="s">
        <v>1256</v>
      </c>
      <c r="DR218" s="87" t="b">
        <v>0</v>
      </c>
      <c r="DS218" s="87" t="b">
        <v>0</v>
      </c>
      <c r="DT218" s="87" t="b">
        <v>1</v>
      </c>
      <c r="DU218" s="87" t="s">
        <v>914</v>
      </c>
      <c r="DV218" s="87">
        <v>1127</v>
      </c>
      <c r="DW218" s="87" t="s">
        <v>1312</v>
      </c>
      <c r="DX218" s="87" t="b">
        <v>1</v>
      </c>
      <c r="DY218" s="87" t="s">
        <v>65</v>
      </c>
      <c r="DZ218" s="87">
        <v>2</v>
      </c>
      <c r="EA218" s="87"/>
      <c r="EB218" s="87"/>
      <c r="EC218" s="87"/>
      <c r="ED218" s="87"/>
      <c r="EE218" s="87"/>
      <c r="EF218" s="87"/>
      <c r="EG218" s="87"/>
      <c r="EH218" s="87"/>
      <c r="EI218" s="87"/>
      <c r="EJ218" s="87"/>
      <c r="EK218" s="87"/>
      <c r="EL218" s="87"/>
      <c r="EM218" s="87"/>
      <c r="EN218" s="87">
        <v>87</v>
      </c>
      <c r="EO218" s="87">
        <v>87</v>
      </c>
      <c r="EP218" s="87">
        <v>1</v>
      </c>
      <c r="EQ218" s="87">
        <v>1</v>
      </c>
      <c r="ER218" s="87">
        <v>43</v>
      </c>
      <c r="ES218" s="87">
        <v>43</v>
      </c>
    </row>
    <row r="219" spans="1:149" ht="15">
      <c r="A219" s="87" t="s">
        <v>722</v>
      </c>
      <c r="B219" s="87" t="s">
        <v>722</v>
      </c>
      <c r="C219" s="87" t="s">
        <v>233</v>
      </c>
      <c r="D219" s="87" t="s">
        <v>279</v>
      </c>
      <c r="E219" s="87" t="s">
        <v>65</v>
      </c>
      <c r="F219" s="87" t="s">
        <v>310</v>
      </c>
      <c r="G219" s="144">
        <v>43506.54033564815</v>
      </c>
      <c r="H219" s="87" t="s">
        <v>314</v>
      </c>
      <c r="I219" s="87" t="s">
        <v>439</v>
      </c>
      <c r="J219" s="87" t="s">
        <v>473</v>
      </c>
      <c r="K219" s="87"/>
      <c r="L219" s="87"/>
      <c r="M219" s="87" t="s">
        <v>555</v>
      </c>
      <c r="N219" s="144">
        <v>43506.54033564815</v>
      </c>
      <c r="O219" s="87" t="s">
        <v>588</v>
      </c>
      <c r="P219" s="87"/>
      <c r="Q219" s="87"/>
      <c r="R219" s="87" t="s">
        <v>722</v>
      </c>
      <c r="S219" s="87"/>
      <c r="T219" s="87" t="b">
        <v>0</v>
      </c>
      <c r="U219" s="87">
        <v>0</v>
      </c>
      <c r="V219" s="87" t="s">
        <v>880</v>
      </c>
      <c r="W219" s="87" t="b">
        <v>1</v>
      </c>
      <c r="X219" s="87" t="s">
        <v>915</v>
      </c>
      <c r="Y219" s="87"/>
      <c r="Z219" s="87" t="s">
        <v>921</v>
      </c>
      <c r="AA219" s="87" t="b">
        <v>0</v>
      </c>
      <c r="AB219" s="87">
        <v>0</v>
      </c>
      <c r="AC219" s="87"/>
      <c r="AD219" s="87" t="s">
        <v>929</v>
      </c>
      <c r="AE219" s="87" t="b">
        <v>0</v>
      </c>
      <c r="AF219" s="87" t="s">
        <v>722</v>
      </c>
      <c r="AG219" s="87" t="s">
        <v>196</v>
      </c>
      <c r="AH219" s="87">
        <v>0</v>
      </c>
      <c r="AI219" s="87">
        <v>0</v>
      </c>
      <c r="AJ219" s="87" t="s">
        <v>938</v>
      </c>
      <c r="AK219" s="87" t="s">
        <v>942</v>
      </c>
      <c r="AL219" s="87" t="s">
        <v>944</v>
      </c>
      <c r="AM219" s="87" t="s">
        <v>946</v>
      </c>
      <c r="AN219" s="87" t="s">
        <v>950</v>
      </c>
      <c r="AO219" s="87" t="s">
        <v>954</v>
      </c>
      <c r="AP219" s="87" t="s">
        <v>958</v>
      </c>
      <c r="AQ219" s="87" t="s">
        <v>960</v>
      </c>
      <c r="AR219" s="87">
        <v>1</v>
      </c>
      <c r="AS219" s="87">
        <v>2</v>
      </c>
      <c r="AT219" s="87">
        <v>2</v>
      </c>
      <c r="AU219" s="87"/>
      <c r="AV219" s="87"/>
      <c r="AW219" s="87"/>
      <c r="AX219" s="87"/>
      <c r="AY219" s="87"/>
      <c r="AZ219" s="87"/>
      <c r="BA219" s="87"/>
      <c r="BB219" s="87"/>
      <c r="BC219" s="87"/>
      <c r="BD219" s="87" t="s">
        <v>233</v>
      </c>
      <c r="BE219" s="87"/>
      <c r="BF219" s="87">
        <v>0</v>
      </c>
      <c r="BG219" s="87">
        <v>19</v>
      </c>
      <c r="BH219" s="87">
        <v>1632</v>
      </c>
      <c r="BI219" s="87">
        <v>0.010101</v>
      </c>
      <c r="BJ219" s="87">
        <v>0.03508</v>
      </c>
      <c r="BK219" s="87">
        <v>8.367203</v>
      </c>
      <c r="BL219" s="87">
        <v>0.00292397660818713</v>
      </c>
      <c r="BM219" s="87">
        <v>0</v>
      </c>
      <c r="BN219" s="87" t="s">
        <v>987</v>
      </c>
      <c r="BO219" s="87">
        <v>943</v>
      </c>
      <c r="BP219" s="87">
        <v>353</v>
      </c>
      <c r="BQ219" s="87">
        <v>5659</v>
      </c>
      <c r="BR219" s="87">
        <v>4353</v>
      </c>
      <c r="BS219" s="87"/>
      <c r="BT219" s="87"/>
      <c r="BU219" s="87"/>
      <c r="BV219" s="87"/>
      <c r="BW219" s="87"/>
      <c r="BX219" s="144">
        <v>41827.82225694445</v>
      </c>
      <c r="BY219" s="87" t="s">
        <v>1248</v>
      </c>
      <c r="BZ219" s="87" t="b">
        <v>1</v>
      </c>
      <c r="CA219" s="87" t="b">
        <v>0</v>
      </c>
      <c r="CB219" s="87" t="b">
        <v>1</v>
      </c>
      <c r="CC219" s="87" t="s">
        <v>914</v>
      </c>
      <c r="CD219" s="87">
        <v>68</v>
      </c>
      <c r="CE219" s="87" t="s">
        <v>1312</v>
      </c>
      <c r="CF219" s="87" t="b">
        <v>0</v>
      </c>
      <c r="CG219" s="87" t="s">
        <v>66</v>
      </c>
      <c r="CH219" s="87">
        <v>2</v>
      </c>
      <c r="CI219" s="87"/>
      <c r="CJ219" s="87"/>
      <c r="CK219" s="87"/>
      <c r="CL219" s="87"/>
      <c r="CM219" s="87"/>
      <c r="CN219" s="87"/>
      <c r="CO219" s="87"/>
      <c r="CP219" s="87"/>
      <c r="CQ219" s="87"/>
      <c r="CR219" s="87"/>
      <c r="CS219" s="87"/>
      <c r="CT219" s="87"/>
      <c r="CU219" s="87"/>
      <c r="CV219" s="87" t="s">
        <v>279</v>
      </c>
      <c r="CW219" s="87"/>
      <c r="CX219" s="87">
        <v>1</v>
      </c>
      <c r="CY219" s="87">
        <v>0</v>
      </c>
      <c r="CZ219" s="87">
        <v>0</v>
      </c>
      <c r="DA219" s="87">
        <v>0.006452</v>
      </c>
      <c r="DB219" s="87">
        <v>0.005065</v>
      </c>
      <c r="DC219" s="87">
        <v>0.524322</v>
      </c>
      <c r="DD219" s="87">
        <v>0</v>
      </c>
      <c r="DE219" s="87">
        <v>0</v>
      </c>
      <c r="DF219" s="87" t="s">
        <v>995</v>
      </c>
      <c r="DG219" s="87">
        <v>1881</v>
      </c>
      <c r="DH219" s="87">
        <v>227788</v>
      </c>
      <c r="DI219" s="87">
        <v>23922</v>
      </c>
      <c r="DJ219" s="87">
        <v>11683</v>
      </c>
      <c r="DK219" s="87"/>
      <c r="DL219" s="87" t="s">
        <v>1071</v>
      </c>
      <c r="DM219" s="87" t="s">
        <v>1140</v>
      </c>
      <c r="DN219" s="87" t="s">
        <v>1197</v>
      </c>
      <c r="DO219" s="87"/>
      <c r="DP219" s="144">
        <v>40276.36586805555</v>
      </c>
      <c r="DQ219" s="87" t="s">
        <v>1255</v>
      </c>
      <c r="DR219" s="87" t="b">
        <v>0</v>
      </c>
      <c r="DS219" s="87" t="b">
        <v>0</v>
      </c>
      <c r="DT219" s="87" t="b">
        <v>1</v>
      </c>
      <c r="DU219" s="87" t="s">
        <v>914</v>
      </c>
      <c r="DV219" s="87">
        <v>805</v>
      </c>
      <c r="DW219" s="87" t="s">
        <v>1312</v>
      </c>
      <c r="DX219" s="87" t="b">
        <v>1</v>
      </c>
      <c r="DY219" s="87" t="s">
        <v>65</v>
      </c>
      <c r="DZ219" s="87">
        <v>2</v>
      </c>
      <c r="EA219" s="87"/>
      <c r="EB219" s="87"/>
      <c r="EC219" s="87"/>
      <c r="ED219" s="87"/>
      <c r="EE219" s="87"/>
      <c r="EF219" s="87"/>
      <c r="EG219" s="87"/>
      <c r="EH219" s="87"/>
      <c r="EI219" s="87"/>
      <c r="EJ219" s="87"/>
      <c r="EK219" s="87"/>
      <c r="EL219" s="87"/>
      <c r="EM219" s="87"/>
      <c r="EN219" s="87">
        <v>87</v>
      </c>
      <c r="EO219" s="87">
        <v>87</v>
      </c>
      <c r="EP219" s="87">
        <v>1</v>
      </c>
      <c r="EQ219" s="87">
        <v>1</v>
      </c>
      <c r="ER219" s="87">
        <v>43</v>
      </c>
      <c r="ES219" s="87">
        <v>43</v>
      </c>
    </row>
    <row r="220" spans="1:149" ht="15">
      <c r="A220" s="87" t="s">
        <v>722</v>
      </c>
      <c r="B220" s="87" t="s">
        <v>722</v>
      </c>
      <c r="C220" s="87" t="s">
        <v>233</v>
      </c>
      <c r="D220" s="87" t="s">
        <v>278</v>
      </c>
      <c r="E220" s="87" t="s">
        <v>65</v>
      </c>
      <c r="F220" s="87" t="s">
        <v>310</v>
      </c>
      <c r="G220" s="144">
        <v>43506.54033564815</v>
      </c>
      <c r="H220" s="87" t="s">
        <v>314</v>
      </c>
      <c r="I220" s="87" t="s">
        <v>439</v>
      </c>
      <c r="J220" s="87" t="s">
        <v>473</v>
      </c>
      <c r="K220" s="87"/>
      <c r="L220" s="87"/>
      <c r="M220" s="87" t="s">
        <v>555</v>
      </c>
      <c r="N220" s="144">
        <v>43506.54033564815</v>
      </c>
      <c r="O220" s="87" t="s">
        <v>588</v>
      </c>
      <c r="P220" s="87"/>
      <c r="Q220" s="87"/>
      <c r="R220" s="87" t="s">
        <v>722</v>
      </c>
      <c r="S220" s="87"/>
      <c r="T220" s="87" t="b">
        <v>0</v>
      </c>
      <c r="U220" s="87">
        <v>0</v>
      </c>
      <c r="V220" s="87" t="s">
        <v>880</v>
      </c>
      <c r="W220" s="87" t="b">
        <v>1</v>
      </c>
      <c r="X220" s="87" t="s">
        <v>915</v>
      </c>
      <c r="Y220" s="87"/>
      <c r="Z220" s="87" t="s">
        <v>921</v>
      </c>
      <c r="AA220" s="87" t="b">
        <v>0</v>
      </c>
      <c r="AB220" s="87">
        <v>0</v>
      </c>
      <c r="AC220" s="87"/>
      <c r="AD220" s="87" t="s">
        <v>929</v>
      </c>
      <c r="AE220" s="87" t="b">
        <v>0</v>
      </c>
      <c r="AF220" s="87" t="s">
        <v>722</v>
      </c>
      <c r="AG220" s="87" t="s">
        <v>196</v>
      </c>
      <c r="AH220" s="87">
        <v>0</v>
      </c>
      <c r="AI220" s="87">
        <v>0</v>
      </c>
      <c r="AJ220" s="87" t="s">
        <v>938</v>
      </c>
      <c r="AK220" s="87" t="s">
        <v>942</v>
      </c>
      <c r="AL220" s="87" t="s">
        <v>944</v>
      </c>
      <c r="AM220" s="87" t="s">
        <v>946</v>
      </c>
      <c r="AN220" s="87" t="s">
        <v>950</v>
      </c>
      <c r="AO220" s="87" t="s">
        <v>954</v>
      </c>
      <c r="AP220" s="87" t="s">
        <v>958</v>
      </c>
      <c r="AQ220" s="87" t="s">
        <v>960</v>
      </c>
      <c r="AR220" s="87">
        <v>1</v>
      </c>
      <c r="AS220" s="87">
        <v>2</v>
      </c>
      <c r="AT220" s="87">
        <v>2</v>
      </c>
      <c r="AU220" s="87"/>
      <c r="AV220" s="87"/>
      <c r="AW220" s="87"/>
      <c r="AX220" s="87"/>
      <c r="AY220" s="87"/>
      <c r="AZ220" s="87"/>
      <c r="BA220" s="87"/>
      <c r="BB220" s="87"/>
      <c r="BC220" s="87"/>
      <c r="BD220" s="87" t="s">
        <v>233</v>
      </c>
      <c r="BE220" s="87"/>
      <c r="BF220" s="87">
        <v>0</v>
      </c>
      <c r="BG220" s="87">
        <v>19</v>
      </c>
      <c r="BH220" s="87">
        <v>1632</v>
      </c>
      <c r="BI220" s="87">
        <v>0.010101</v>
      </c>
      <c r="BJ220" s="87">
        <v>0.03508</v>
      </c>
      <c r="BK220" s="87">
        <v>8.367203</v>
      </c>
      <c r="BL220" s="87">
        <v>0.00292397660818713</v>
      </c>
      <c r="BM220" s="87">
        <v>0</v>
      </c>
      <c r="BN220" s="87" t="s">
        <v>987</v>
      </c>
      <c r="BO220" s="87">
        <v>943</v>
      </c>
      <c r="BP220" s="87">
        <v>353</v>
      </c>
      <c r="BQ220" s="87">
        <v>5659</v>
      </c>
      <c r="BR220" s="87">
        <v>4353</v>
      </c>
      <c r="BS220" s="87"/>
      <c r="BT220" s="87"/>
      <c r="BU220" s="87"/>
      <c r="BV220" s="87"/>
      <c r="BW220" s="87"/>
      <c r="BX220" s="144">
        <v>41827.82225694445</v>
      </c>
      <c r="BY220" s="87" t="s">
        <v>1248</v>
      </c>
      <c r="BZ220" s="87" t="b">
        <v>1</v>
      </c>
      <c r="CA220" s="87" t="b">
        <v>0</v>
      </c>
      <c r="CB220" s="87" t="b">
        <v>1</v>
      </c>
      <c r="CC220" s="87" t="s">
        <v>914</v>
      </c>
      <c r="CD220" s="87">
        <v>68</v>
      </c>
      <c r="CE220" s="87" t="s">
        <v>1312</v>
      </c>
      <c r="CF220" s="87" t="b">
        <v>0</v>
      </c>
      <c r="CG220" s="87" t="s">
        <v>66</v>
      </c>
      <c r="CH220" s="87">
        <v>2</v>
      </c>
      <c r="CI220" s="87"/>
      <c r="CJ220" s="87"/>
      <c r="CK220" s="87"/>
      <c r="CL220" s="87"/>
      <c r="CM220" s="87"/>
      <c r="CN220" s="87"/>
      <c r="CO220" s="87"/>
      <c r="CP220" s="87"/>
      <c r="CQ220" s="87"/>
      <c r="CR220" s="87"/>
      <c r="CS220" s="87"/>
      <c r="CT220" s="87"/>
      <c r="CU220" s="87"/>
      <c r="CV220" s="87" t="s">
        <v>278</v>
      </c>
      <c r="CW220" s="87"/>
      <c r="CX220" s="87">
        <v>1</v>
      </c>
      <c r="CY220" s="87">
        <v>0</v>
      </c>
      <c r="CZ220" s="87">
        <v>0</v>
      </c>
      <c r="DA220" s="87">
        <v>0.006452</v>
      </c>
      <c r="DB220" s="87">
        <v>0.005065</v>
      </c>
      <c r="DC220" s="87">
        <v>0.524322</v>
      </c>
      <c r="DD220" s="87">
        <v>0</v>
      </c>
      <c r="DE220" s="87">
        <v>0</v>
      </c>
      <c r="DF220" s="87" t="s">
        <v>994</v>
      </c>
      <c r="DG220" s="87">
        <v>1683</v>
      </c>
      <c r="DH220" s="87">
        <v>187964</v>
      </c>
      <c r="DI220" s="87">
        <v>11022</v>
      </c>
      <c r="DJ220" s="87">
        <v>1487</v>
      </c>
      <c r="DK220" s="87"/>
      <c r="DL220" s="87" t="s">
        <v>1070</v>
      </c>
      <c r="DM220" s="87" t="s">
        <v>1139</v>
      </c>
      <c r="DN220" s="87" t="s">
        <v>1196</v>
      </c>
      <c r="DO220" s="87"/>
      <c r="DP220" s="144">
        <v>39857.95277777778</v>
      </c>
      <c r="DQ220" s="87" t="s">
        <v>1254</v>
      </c>
      <c r="DR220" s="87" t="b">
        <v>0</v>
      </c>
      <c r="DS220" s="87" t="b">
        <v>0</v>
      </c>
      <c r="DT220" s="87" t="b">
        <v>1</v>
      </c>
      <c r="DU220" s="87" t="s">
        <v>914</v>
      </c>
      <c r="DV220" s="87">
        <v>2630</v>
      </c>
      <c r="DW220" s="87" t="s">
        <v>1312</v>
      </c>
      <c r="DX220" s="87" t="b">
        <v>1</v>
      </c>
      <c r="DY220" s="87" t="s">
        <v>65</v>
      </c>
      <c r="DZ220" s="87">
        <v>2</v>
      </c>
      <c r="EA220" s="87"/>
      <c r="EB220" s="87"/>
      <c r="EC220" s="87"/>
      <c r="ED220" s="87"/>
      <c r="EE220" s="87"/>
      <c r="EF220" s="87"/>
      <c r="EG220" s="87"/>
      <c r="EH220" s="87"/>
      <c r="EI220" s="87"/>
      <c r="EJ220" s="87"/>
      <c r="EK220" s="87"/>
      <c r="EL220" s="87"/>
      <c r="EM220" s="87"/>
      <c r="EN220" s="87">
        <v>87</v>
      </c>
      <c r="EO220" s="87">
        <v>87</v>
      </c>
      <c r="EP220" s="87">
        <v>1</v>
      </c>
      <c r="EQ220" s="87">
        <v>1</v>
      </c>
      <c r="ER220" s="87">
        <v>43</v>
      </c>
      <c r="ES220" s="87">
        <v>43</v>
      </c>
    </row>
    <row r="221" spans="1:149" ht="15">
      <c r="A221" s="87" t="s">
        <v>722</v>
      </c>
      <c r="B221" s="87" t="s">
        <v>722</v>
      </c>
      <c r="C221" s="87" t="s">
        <v>233</v>
      </c>
      <c r="D221" s="87" t="s">
        <v>277</v>
      </c>
      <c r="E221" s="87" t="s">
        <v>65</v>
      </c>
      <c r="F221" s="87" t="s">
        <v>310</v>
      </c>
      <c r="G221" s="144">
        <v>43506.54033564815</v>
      </c>
      <c r="H221" s="87" t="s">
        <v>314</v>
      </c>
      <c r="I221" s="87" t="s">
        <v>439</v>
      </c>
      <c r="J221" s="87" t="s">
        <v>473</v>
      </c>
      <c r="K221" s="87"/>
      <c r="L221" s="87"/>
      <c r="M221" s="87" t="s">
        <v>555</v>
      </c>
      <c r="N221" s="144">
        <v>43506.54033564815</v>
      </c>
      <c r="O221" s="87" t="s">
        <v>588</v>
      </c>
      <c r="P221" s="87"/>
      <c r="Q221" s="87"/>
      <c r="R221" s="87" t="s">
        <v>722</v>
      </c>
      <c r="S221" s="87"/>
      <c r="T221" s="87" t="b">
        <v>0</v>
      </c>
      <c r="U221" s="87">
        <v>0</v>
      </c>
      <c r="V221" s="87" t="s">
        <v>880</v>
      </c>
      <c r="W221" s="87" t="b">
        <v>1</v>
      </c>
      <c r="X221" s="87" t="s">
        <v>915</v>
      </c>
      <c r="Y221" s="87"/>
      <c r="Z221" s="87" t="s">
        <v>921</v>
      </c>
      <c r="AA221" s="87" t="b">
        <v>0</v>
      </c>
      <c r="AB221" s="87">
        <v>0</v>
      </c>
      <c r="AC221" s="87"/>
      <c r="AD221" s="87" t="s">
        <v>929</v>
      </c>
      <c r="AE221" s="87" t="b">
        <v>0</v>
      </c>
      <c r="AF221" s="87" t="s">
        <v>722</v>
      </c>
      <c r="AG221" s="87" t="s">
        <v>196</v>
      </c>
      <c r="AH221" s="87">
        <v>0</v>
      </c>
      <c r="AI221" s="87">
        <v>0</v>
      </c>
      <c r="AJ221" s="87" t="s">
        <v>938</v>
      </c>
      <c r="AK221" s="87" t="s">
        <v>942</v>
      </c>
      <c r="AL221" s="87" t="s">
        <v>944</v>
      </c>
      <c r="AM221" s="87" t="s">
        <v>946</v>
      </c>
      <c r="AN221" s="87" t="s">
        <v>950</v>
      </c>
      <c r="AO221" s="87" t="s">
        <v>954</v>
      </c>
      <c r="AP221" s="87" t="s">
        <v>958</v>
      </c>
      <c r="AQ221" s="87" t="s">
        <v>960</v>
      </c>
      <c r="AR221" s="87">
        <v>1</v>
      </c>
      <c r="AS221" s="87">
        <v>2</v>
      </c>
      <c r="AT221" s="87">
        <v>2</v>
      </c>
      <c r="AU221" s="87"/>
      <c r="AV221" s="87"/>
      <c r="AW221" s="87"/>
      <c r="AX221" s="87"/>
      <c r="AY221" s="87"/>
      <c r="AZ221" s="87"/>
      <c r="BA221" s="87"/>
      <c r="BB221" s="87"/>
      <c r="BC221" s="87"/>
      <c r="BD221" s="87" t="s">
        <v>233</v>
      </c>
      <c r="BE221" s="87"/>
      <c r="BF221" s="87">
        <v>0</v>
      </c>
      <c r="BG221" s="87">
        <v>19</v>
      </c>
      <c r="BH221" s="87">
        <v>1632</v>
      </c>
      <c r="BI221" s="87">
        <v>0.010101</v>
      </c>
      <c r="BJ221" s="87">
        <v>0.03508</v>
      </c>
      <c r="BK221" s="87">
        <v>8.367203</v>
      </c>
      <c r="BL221" s="87">
        <v>0.00292397660818713</v>
      </c>
      <c r="BM221" s="87">
        <v>0</v>
      </c>
      <c r="BN221" s="87" t="s">
        <v>987</v>
      </c>
      <c r="BO221" s="87">
        <v>943</v>
      </c>
      <c r="BP221" s="87">
        <v>353</v>
      </c>
      <c r="BQ221" s="87">
        <v>5659</v>
      </c>
      <c r="BR221" s="87">
        <v>4353</v>
      </c>
      <c r="BS221" s="87"/>
      <c r="BT221" s="87"/>
      <c r="BU221" s="87"/>
      <c r="BV221" s="87"/>
      <c r="BW221" s="87"/>
      <c r="BX221" s="144">
        <v>41827.82225694445</v>
      </c>
      <c r="BY221" s="87" t="s">
        <v>1248</v>
      </c>
      <c r="BZ221" s="87" t="b">
        <v>1</v>
      </c>
      <c r="CA221" s="87" t="b">
        <v>0</v>
      </c>
      <c r="CB221" s="87" t="b">
        <v>1</v>
      </c>
      <c r="CC221" s="87" t="s">
        <v>914</v>
      </c>
      <c r="CD221" s="87">
        <v>68</v>
      </c>
      <c r="CE221" s="87" t="s">
        <v>1312</v>
      </c>
      <c r="CF221" s="87" t="b">
        <v>0</v>
      </c>
      <c r="CG221" s="87" t="s">
        <v>66</v>
      </c>
      <c r="CH221" s="87">
        <v>2</v>
      </c>
      <c r="CI221" s="87"/>
      <c r="CJ221" s="87"/>
      <c r="CK221" s="87"/>
      <c r="CL221" s="87"/>
      <c r="CM221" s="87"/>
      <c r="CN221" s="87"/>
      <c r="CO221" s="87"/>
      <c r="CP221" s="87"/>
      <c r="CQ221" s="87"/>
      <c r="CR221" s="87"/>
      <c r="CS221" s="87"/>
      <c r="CT221" s="87"/>
      <c r="CU221" s="87"/>
      <c r="CV221" s="87" t="s">
        <v>277</v>
      </c>
      <c r="CW221" s="87"/>
      <c r="CX221" s="87">
        <v>1</v>
      </c>
      <c r="CY221" s="87">
        <v>0</v>
      </c>
      <c r="CZ221" s="87">
        <v>0</v>
      </c>
      <c r="DA221" s="87">
        <v>0.006452</v>
      </c>
      <c r="DB221" s="87">
        <v>0.005065</v>
      </c>
      <c r="DC221" s="87">
        <v>0.524322</v>
      </c>
      <c r="DD221" s="87">
        <v>0</v>
      </c>
      <c r="DE221" s="87">
        <v>0</v>
      </c>
      <c r="DF221" s="87" t="s">
        <v>993</v>
      </c>
      <c r="DG221" s="87">
        <v>1009</v>
      </c>
      <c r="DH221" s="87">
        <v>164683</v>
      </c>
      <c r="DI221" s="87">
        <v>7315</v>
      </c>
      <c r="DJ221" s="87">
        <v>1600</v>
      </c>
      <c r="DK221" s="87"/>
      <c r="DL221" s="87" t="s">
        <v>1069</v>
      </c>
      <c r="DM221" s="87" t="s">
        <v>1138</v>
      </c>
      <c r="DN221" s="87" t="s">
        <v>1195</v>
      </c>
      <c r="DO221" s="87"/>
      <c r="DP221" s="144">
        <v>39931.11116898148</v>
      </c>
      <c r="DQ221" s="87" t="s">
        <v>1253</v>
      </c>
      <c r="DR221" s="87" t="b">
        <v>0</v>
      </c>
      <c r="DS221" s="87" t="b">
        <v>0</v>
      </c>
      <c r="DT221" s="87" t="b">
        <v>1</v>
      </c>
      <c r="DU221" s="87" t="s">
        <v>914</v>
      </c>
      <c r="DV221" s="87">
        <v>1888</v>
      </c>
      <c r="DW221" s="87" t="s">
        <v>1312</v>
      </c>
      <c r="DX221" s="87" t="b">
        <v>1</v>
      </c>
      <c r="DY221" s="87" t="s">
        <v>65</v>
      </c>
      <c r="DZ221" s="87">
        <v>2</v>
      </c>
      <c r="EA221" s="87"/>
      <c r="EB221" s="87"/>
      <c r="EC221" s="87"/>
      <c r="ED221" s="87"/>
      <c r="EE221" s="87"/>
      <c r="EF221" s="87"/>
      <c r="EG221" s="87"/>
      <c r="EH221" s="87"/>
      <c r="EI221" s="87"/>
      <c r="EJ221" s="87"/>
      <c r="EK221" s="87"/>
      <c r="EL221" s="87"/>
      <c r="EM221" s="87"/>
      <c r="EN221" s="87">
        <v>87</v>
      </c>
      <c r="EO221" s="87">
        <v>87</v>
      </c>
      <c r="EP221" s="87">
        <v>1</v>
      </c>
      <c r="EQ221" s="87">
        <v>1</v>
      </c>
      <c r="ER221" s="87">
        <v>43</v>
      </c>
      <c r="ES221" s="87">
        <v>43</v>
      </c>
    </row>
    <row r="222" spans="1:149" ht="15">
      <c r="A222" s="87" t="s">
        <v>722</v>
      </c>
      <c r="B222" s="87" t="s">
        <v>722</v>
      </c>
      <c r="C222" s="87" t="s">
        <v>233</v>
      </c>
      <c r="D222" s="87" t="s">
        <v>276</v>
      </c>
      <c r="E222" s="87" t="s">
        <v>65</v>
      </c>
      <c r="F222" s="87" t="s">
        <v>310</v>
      </c>
      <c r="G222" s="144">
        <v>43506.54033564815</v>
      </c>
      <c r="H222" s="87" t="s">
        <v>314</v>
      </c>
      <c r="I222" s="87" t="s">
        <v>439</v>
      </c>
      <c r="J222" s="87" t="s">
        <v>473</v>
      </c>
      <c r="K222" s="87"/>
      <c r="L222" s="87"/>
      <c r="M222" s="87" t="s">
        <v>555</v>
      </c>
      <c r="N222" s="144">
        <v>43506.54033564815</v>
      </c>
      <c r="O222" s="87" t="s">
        <v>588</v>
      </c>
      <c r="P222" s="87"/>
      <c r="Q222" s="87"/>
      <c r="R222" s="87" t="s">
        <v>722</v>
      </c>
      <c r="S222" s="87"/>
      <c r="T222" s="87" t="b">
        <v>0</v>
      </c>
      <c r="U222" s="87">
        <v>0</v>
      </c>
      <c r="V222" s="87" t="s">
        <v>880</v>
      </c>
      <c r="W222" s="87" t="b">
        <v>1</v>
      </c>
      <c r="X222" s="87" t="s">
        <v>915</v>
      </c>
      <c r="Y222" s="87"/>
      <c r="Z222" s="87" t="s">
        <v>921</v>
      </c>
      <c r="AA222" s="87" t="b">
        <v>0</v>
      </c>
      <c r="AB222" s="87">
        <v>0</v>
      </c>
      <c r="AC222" s="87"/>
      <c r="AD222" s="87" t="s">
        <v>929</v>
      </c>
      <c r="AE222" s="87" t="b">
        <v>0</v>
      </c>
      <c r="AF222" s="87" t="s">
        <v>722</v>
      </c>
      <c r="AG222" s="87" t="s">
        <v>196</v>
      </c>
      <c r="AH222" s="87">
        <v>0</v>
      </c>
      <c r="AI222" s="87">
        <v>0</v>
      </c>
      <c r="AJ222" s="87" t="s">
        <v>938</v>
      </c>
      <c r="AK222" s="87" t="s">
        <v>942</v>
      </c>
      <c r="AL222" s="87" t="s">
        <v>944</v>
      </c>
      <c r="AM222" s="87" t="s">
        <v>946</v>
      </c>
      <c r="AN222" s="87" t="s">
        <v>950</v>
      </c>
      <c r="AO222" s="87" t="s">
        <v>954</v>
      </c>
      <c r="AP222" s="87" t="s">
        <v>958</v>
      </c>
      <c r="AQ222" s="87" t="s">
        <v>960</v>
      </c>
      <c r="AR222" s="87">
        <v>1</v>
      </c>
      <c r="AS222" s="87">
        <v>2</v>
      </c>
      <c r="AT222" s="87">
        <v>2</v>
      </c>
      <c r="AU222" s="87"/>
      <c r="AV222" s="87"/>
      <c r="AW222" s="87"/>
      <c r="AX222" s="87"/>
      <c r="AY222" s="87"/>
      <c r="AZ222" s="87"/>
      <c r="BA222" s="87"/>
      <c r="BB222" s="87"/>
      <c r="BC222" s="87"/>
      <c r="BD222" s="87" t="s">
        <v>233</v>
      </c>
      <c r="BE222" s="87"/>
      <c r="BF222" s="87">
        <v>0</v>
      </c>
      <c r="BG222" s="87">
        <v>19</v>
      </c>
      <c r="BH222" s="87">
        <v>1632</v>
      </c>
      <c r="BI222" s="87">
        <v>0.010101</v>
      </c>
      <c r="BJ222" s="87">
        <v>0.03508</v>
      </c>
      <c r="BK222" s="87">
        <v>8.367203</v>
      </c>
      <c r="BL222" s="87">
        <v>0.00292397660818713</v>
      </c>
      <c r="BM222" s="87">
        <v>0</v>
      </c>
      <c r="BN222" s="87" t="s">
        <v>987</v>
      </c>
      <c r="BO222" s="87">
        <v>943</v>
      </c>
      <c r="BP222" s="87">
        <v>353</v>
      </c>
      <c r="BQ222" s="87">
        <v>5659</v>
      </c>
      <c r="BR222" s="87">
        <v>4353</v>
      </c>
      <c r="BS222" s="87"/>
      <c r="BT222" s="87"/>
      <c r="BU222" s="87"/>
      <c r="BV222" s="87"/>
      <c r="BW222" s="87"/>
      <c r="BX222" s="144">
        <v>41827.82225694445</v>
      </c>
      <c r="BY222" s="87" t="s">
        <v>1248</v>
      </c>
      <c r="BZ222" s="87" t="b">
        <v>1</v>
      </c>
      <c r="CA222" s="87" t="b">
        <v>0</v>
      </c>
      <c r="CB222" s="87" t="b">
        <v>1</v>
      </c>
      <c r="CC222" s="87" t="s">
        <v>914</v>
      </c>
      <c r="CD222" s="87">
        <v>68</v>
      </c>
      <c r="CE222" s="87" t="s">
        <v>1312</v>
      </c>
      <c r="CF222" s="87" t="b">
        <v>0</v>
      </c>
      <c r="CG222" s="87" t="s">
        <v>66</v>
      </c>
      <c r="CH222" s="87">
        <v>2</v>
      </c>
      <c r="CI222" s="87"/>
      <c r="CJ222" s="87"/>
      <c r="CK222" s="87"/>
      <c r="CL222" s="87"/>
      <c r="CM222" s="87"/>
      <c r="CN222" s="87"/>
      <c r="CO222" s="87"/>
      <c r="CP222" s="87"/>
      <c r="CQ222" s="87"/>
      <c r="CR222" s="87"/>
      <c r="CS222" s="87"/>
      <c r="CT222" s="87"/>
      <c r="CU222" s="87"/>
      <c r="CV222" s="87" t="s">
        <v>276</v>
      </c>
      <c r="CW222" s="87"/>
      <c r="CX222" s="87">
        <v>1</v>
      </c>
      <c r="CY222" s="87">
        <v>0</v>
      </c>
      <c r="CZ222" s="87">
        <v>0</v>
      </c>
      <c r="DA222" s="87">
        <v>0.006452</v>
      </c>
      <c r="DB222" s="87">
        <v>0.005065</v>
      </c>
      <c r="DC222" s="87">
        <v>0.524322</v>
      </c>
      <c r="DD222" s="87">
        <v>0</v>
      </c>
      <c r="DE222" s="87">
        <v>0</v>
      </c>
      <c r="DF222" s="87" t="s">
        <v>992</v>
      </c>
      <c r="DG222" s="87">
        <v>1356</v>
      </c>
      <c r="DH222" s="87">
        <v>110604</v>
      </c>
      <c r="DI222" s="87">
        <v>20536</v>
      </c>
      <c r="DJ222" s="87">
        <v>1641</v>
      </c>
      <c r="DK222" s="87"/>
      <c r="DL222" s="87" t="s">
        <v>1068</v>
      </c>
      <c r="DM222" s="87" t="s">
        <v>1137</v>
      </c>
      <c r="DN222" s="87" t="s">
        <v>1194</v>
      </c>
      <c r="DO222" s="87"/>
      <c r="DP222" s="144">
        <v>40388.891875</v>
      </c>
      <c r="DQ222" s="87" t="s">
        <v>1252</v>
      </c>
      <c r="DR222" s="87" t="b">
        <v>0</v>
      </c>
      <c r="DS222" s="87" t="b">
        <v>0</v>
      </c>
      <c r="DT222" s="87" t="b">
        <v>1</v>
      </c>
      <c r="DU222" s="87" t="s">
        <v>914</v>
      </c>
      <c r="DV222" s="87">
        <v>1333</v>
      </c>
      <c r="DW222" s="87" t="s">
        <v>1313</v>
      </c>
      <c r="DX222" s="87" t="b">
        <v>1</v>
      </c>
      <c r="DY222" s="87" t="s">
        <v>65</v>
      </c>
      <c r="DZ222" s="87">
        <v>2</v>
      </c>
      <c r="EA222" s="87"/>
      <c r="EB222" s="87"/>
      <c r="EC222" s="87"/>
      <c r="ED222" s="87"/>
      <c r="EE222" s="87"/>
      <c r="EF222" s="87"/>
      <c r="EG222" s="87"/>
      <c r="EH222" s="87"/>
      <c r="EI222" s="87"/>
      <c r="EJ222" s="87"/>
      <c r="EK222" s="87"/>
      <c r="EL222" s="87"/>
      <c r="EM222" s="87"/>
      <c r="EN222" s="87">
        <v>87</v>
      </c>
      <c r="EO222" s="87">
        <v>87</v>
      </c>
      <c r="EP222" s="87">
        <v>1</v>
      </c>
      <c r="EQ222" s="87">
        <v>1</v>
      </c>
      <c r="ER222" s="87">
        <v>43</v>
      </c>
      <c r="ES222" s="87">
        <v>43</v>
      </c>
    </row>
    <row r="223" spans="1:149" ht="15">
      <c r="A223" s="87" t="s">
        <v>722</v>
      </c>
      <c r="B223" s="87" t="s">
        <v>722</v>
      </c>
      <c r="C223" s="87" t="s">
        <v>233</v>
      </c>
      <c r="D223" s="87" t="s">
        <v>275</v>
      </c>
      <c r="E223" s="87" t="s">
        <v>65</v>
      </c>
      <c r="F223" s="87" t="s">
        <v>310</v>
      </c>
      <c r="G223" s="144">
        <v>43506.54033564815</v>
      </c>
      <c r="H223" s="87" t="s">
        <v>314</v>
      </c>
      <c r="I223" s="87" t="s">
        <v>439</v>
      </c>
      <c r="J223" s="87" t="s">
        <v>473</v>
      </c>
      <c r="K223" s="87"/>
      <c r="L223" s="87"/>
      <c r="M223" s="87" t="s">
        <v>555</v>
      </c>
      <c r="N223" s="144">
        <v>43506.54033564815</v>
      </c>
      <c r="O223" s="87" t="s">
        <v>588</v>
      </c>
      <c r="P223" s="87"/>
      <c r="Q223" s="87"/>
      <c r="R223" s="87" t="s">
        <v>722</v>
      </c>
      <c r="S223" s="87"/>
      <c r="T223" s="87" t="b">
        <v>0</v>
      </c>
      <c r="U223" s="87">
        <v>0</v>
      </c>
      <c r="V223" s="87" t="s">
        <v>880</v>
      </c>
      <c r="W223" s="87" t="b">
        <v>1</v>
      </c>
      <c r="X223" s="87" t="s">
        <v>915</v>
      </c>
      <c r="Y223" s="87"/>
      <c r="Z223" s="87" t="s">
        <v>921</v>
      </c>
      <c r="AA223" s="87" t="b">
        <v>0</v>
      </c>
      <c r="AB223" s="87">
        <v>0</v>
      </c>
      <c r="AC223" s="87"/>
      <c r="AD223" s="87" t="s">
        <v>929</v>
      </c>
      <c r="AE223" s="87" t="b">
        <v>0</v>
      </c>
      <c r="AF223" s="87" t="s">
        <v>722</v>
      </c>
      <c r="AG223" s="87" t="s">
        <v>196</v>
      </c>
      <c r="AH223" s="87">
        <v>0</v>
      </c>
      <c r="AI223" s="87">
        <v>0</v>
      </c>
      <c r="AJ223" s="87" t="s">
        <v>938</v>
      </c>
      <c r="AK223" s="87" t="s">
        <v>942</v>
      </c>
      <c r="AL223" s="87" t="s">
        <v>944</v>
      </c>
      <c r="AM223" s="87" t="s">
        <v>946</v>
      </c>
      <c r="AN223" s="87" t="s">
        <v>950</v>
      </c>
      <c r="AO223" s="87" t="s">
        <v>954</v>
      </c>
      <c r="AP223" s="87" t="s">
        <v>958</v>
      </c>
      <c r="AQ223" s="87" t="s">
        <v>960</v>
      </c>
      <c r="AR223" s="87">
        <v>1</v>
      </c>
      <c r="AS223" s="87">
        <v>2</v>
      </c>
      <c r="AT223" s="87">
        <v>2</v>
      </c>
      <c r="AU223" s="87"/>
      <c r="AV223" s="87"/>
      <c r="AW223" s="87"/>
      <c r="AX223" s="87"/>
      <c r="AY223" s="87"/>
      <c r="AZ223" s="87"/>
      <c r="BA223" s="87"/>
      <c r="BB223" s="87"/>
      <c r="BC223" s="87"/>
      <c r="BD223" s="87" t="s">
        <v>233</v>
      </c>
      <c r="BE223" s="87"/>
      <c r="BF223" s="87">
        <v>0</v>
      </c>
      <c r="BG223" s="87">
        <v>19</v>
      </c>
      <c r="BH223" s="87">
        <v>1632</v>
      </c>
      <c r="BI223" s="87">
        <v>0.010101</v>
      </c>
      <c r="BJ223" s="87">
        <v>0.03508</v>
      </c>
      <c r="BK223" s="87">
        <v>8.367203</v>
      </c>
      <c r="BL223" s="87">
        <v>0.00292397660818713</v>
      </c>
      <c r="BM223" s="87">
        <v>0</v>
      </c>
      <c r="BN223" s="87" t="s">
        <v>987</v>
      </c>
      <c r="BO223" s="87">
        <v>943</v>
      </c>
      <c r="BP223" s="87">
        <v>353</v>
      </c>
      <c r="BQ223" s="87">
        <v>5659</v>
      </c>
      <c r="BR223" s="87">
        <v>4353</v>
      </c>
      <c r="BS223" s="87"/>
      <c r="BT223" s="87"/>
      <c r="BU223" s="87"/>
      <c r="BV223" s="87"/>
      <c r="BW223" s="87"/>
      <c r="BX223" s="144">
        <v>41827.82225694445</v>
      </c>
      <c r="BY223" s="87" t="s">
        <v>1248</v>
      </c>
      <c r="BZ223" s="87" t="b">
        <v>1</v>
      </c>
      <c r="CA223" s="87" t="b">
        <v>0</v>
      </c>
      <c r="CB223" s="87" t="b">
        <v>1</v>
      </c>
      <c r="CC223" s="87" t="s">
        <v>914</v>
      </c>
      <c r="CD223" s="87">
        <v>68</v>
      </c>
      <c r="CE223" s="87" t="s">
        <v>1312</v>
      </c>
      <c r="CF223" s="87" t="b">
        <v>0</v>
      </c>
      <c r="CG223" s="87" t="s">
        <v>66</v>
      </c>
      <c r="CH223" s="87">
        <v>2</v>
      </c>
      <c r="CI223" s="87"/>
      <c r="CJ223" s="87"/>
      <c r="CK223" s="87"/>
      <c r="CL223" s="87"/>
      <c r="CM223" s="87"/>
      <c r="CN223" s="87"/>
      <c r="CO223" s="87"/>
      <c r="CP223" s="87"/>
      <c r="CQ223" s="87"/>
      <c r="CR223" s="87"/>
      <c r="CS223" s="87"/>
      <c r="CT223" s="87"/>
      <c r="CU223" s="87"/>
      <c r="CV223" s="87" t="s">
        <v>275</v>
      </c>
      <c r="CW223" s="87"/>
      <c r="CX223" s="87">
        <v>1</v>
      </c>
      <c r="CY223" s="87">
        <v>0</v>
      </c>
      <c r="CZ223" s="87">
        <v>0</v>
      </c>
      <c r="DA223" s="87">
        <v>0.006452</v>
      </c>
      <c r="DB223" s="87">
        <v>0.005065</v>
      </c>
      <c r="DC223" s="87">
        <v>0.524322</v>
      </c>
      <c r="DD223" s="87">
        <v>0</v>
      </c>
      <c r="DE223" s="87">
        <v>0</v>
      </c>
      <c r="DF223" s="87" t="s">
        <v>991</v>
      </c>
      <c r="DG223" s="87">
        <v>0</v>
      </c>
      <c r="DH223" s="87">
        <v>54</v>
      </c>
      <c r="DI223" s="87">
        <v>0</v>
      </c>
      <c r="DJ223" s="87">
        <v>0</v>
      </c>
      <c r="DK223" s="87"/>
      <c r="DL223" s="87"/>
      <c r="DM223" s="87"/>
      <c r="DN223" s="87"/>
      <c r="DO223" s="87"/>
      <c r="DP223" s="144">
        <v>42293.81222222222</v>
      </c>
      <c r="DQ223" s="87"/>
      <c r="DR223" s="87" t="b">
        <v>1</v>
      </c>
      <c r="DS223" s="87" t="b">
        <v>1</v>
      </c>
      <c r="DT223" s="87" t="b">
        <v>0</v>
      </c>
      <c r="DU223" s="87" t="s">
        <v>914</v>
      </c>
      <c r="DV223" s="87">
        <v>0</v>
      </c>
      <c r="DW223" s="87" t="s">
        <v>1312</v>
      </c>
      <c r="DX223" s="87" t="b">
        <v>0</v>
      </c>
      <c r="DY223" s="87" t="s">
        <v>65</v>
      </c>
      <c r="DZ223" s="87">
        <v>2</v>
      </c>
      <c r="EA223" s="87"/>
      <c r="EB223" s="87"/>
      <c r="EC223" s="87"/>
      <c r="ED223" s="87"/>
      <c r="EE223" s="87"/>
      <c r="EF223" s="87"/>
      <c r="EG223" s="87"/>
      <c r="EH223" s="87"/>
      <c r="EI223" s="87"/>
      <c r="EJ223" s="87"/>
      <c r="EK223" s="87"/>
      <c r="EL223" s="87"/>
      <c r="EM223" s="87"/>
      <c r="EN223" s="87">
        <v>87</v>
      </c>
      <c r="EO223" s="87">
        <v>87</v>
      </c>
      <c r="EP223" s="87">
        <v>1</v>
      </c>
      <c r="EQ223" s="87">
        <v>1</v>
      </c>
      <c r="ER223" s="87">
        <v>43</v>
      </c>
      <c r="ES223" s="87">
        <v>43</v>
      </c>
    </row>
    <row r="224" spans="1:149" ht="15">
      <c r="A224" s="87" t="s">
        <v>722</v>
      </c>
      <c r="B224" s="87" t="s">
        <v>722</v>
      </c>
      <c r="C224" s="87" t="s">
        <v>233</v>
      </c>
      <c r="D224" s="87" t="s">
        <v>274</v>
      </c>
      <c r="E224" s="87" t="s">
        <v>65</v>
      </c>
      <c r="F224" s="87" t="s">
        <v>310</v>
      </c>
      <c r="G224" s="144">
        <v>43506.54033564815</v>
      </c>
      <c r="H224" s="87" t="s">
        <v>314</v>
      </c>
      <c r="I224" s="87" t="s">
        <v>439</v>
      </c>
      <c r="J224" s="87" t="s">
        <v>473</v>
      </c>
      <c r="K224" s="87"/>
      <c r="L224" s="87"/>
      <c r="M224" s="87" t="s">
        <v>555</v>
      </c>
      <c r="N224" s="144">
        <v>43506.54033564815</v>
      </c>
      <c r="O224" s="87" t="s">
        <v>588</v>
      </c>
      <c r="P224" s="87"/>
      <c r="Q224" s="87"/>
      <c r="R224" s="87" t="s">
        <v>722</v>
      </c>
      <c r="S224" s="87"/>
      <c r="T224" s="87" t="b">
        <v>0</v>
      </c>
      <c r="U224" s="87">
        <v>0</v>
      </c>
      <c r="V224" s="87" t="s">
        <v>880</v>
      </c>
      <c r="W224" s="87" t="b">
        <v>1</v>
      </c>
      <c r="X224" s="87" t="s">
        <v>915</v>
      </c>
      <c r="Y224" s="87"/>
      <c r="Z224" s="87" t="s">
        <v>921</v>
      </c>
      <c r="AA224" s="87" t="b">
        <v>0</v>
      </c>
      <c r="AB224" s="87">
        <v>0</v>
      </c>
      <c r="AC224" s="87"/>
      <c r="AD224" s="87" t="s">
        <v>929</v>
      </c>
      <c r="AE224" s="87" t="b">
        <v>0</v>
      </c>
      <c r="AF224" s="87" t="s">
        <v>722</v>
      </c>
      <c r="AG224" s="87" t="s">
        <v>196</v>
      </c>
      <c r="AH224" s="87">
        <v>0</v>
      </c>
      <c r="AI224" s="87">
        <v>0</v>
      </c>
      <c r="AJ224" s="87" t="s">
        <v>938</v>
      </c>
      <c r="AK224" s="87" t="s">
        <v>942</v>
      </c>
      <c r="AL224" s="87" t="s">
        <v>944</v>
      </c>
      <c r="AM224" s="87" t="s">
        <v>946</v>
      </c>
      <c r="AN224" s="87" t="s">
        <v>950</v>
      </c>
      <c r="AO224" s="87" t="s">
        <v>954</v>
      </c>
      <c r="AP224" s="87" t="s">
        <v>958</v>
      </c>
      <c r="AQ224" s="87" t="s">
        <v>960</v>
      </c>
      <c r="AR224" s="87">
        <v>1</v>
      </c>
      <c r="AS224" s="87">
        <v>2</v>
      </c>
      <c r="AT224" s="87">
        <v>2</v>
      </c>
      <c r="AU224" s="87"/>
      <c r="AV224" s="87"/>
      <c r="AW224" s="87"/>
      <c r="AX224" s="87"/>
      <c r="AY224" s="87"/>
      <c r="AZ224" s="87"/>
      <c r="BA224" s="87"/>
      <c r="BB224" s="87"/>
      <c r="BC224" s="87"/>
      <c r="BD224" s="87" t="s">
        <v>233</v>
      </c>
      <c r="BE224" s="87"/>
      <c r="BF224" s="87">
        <v>0</v>
      </c>
      <c r="BG224" s="87">
        <v>19</v>
      </c>
      <c r="BH224" s="87">
        <v>1632</v>
      </c>
      <c r="BI224" s="87">
        <v>0.010101</v>
      </c>
      <c r="BJ224" s="87">
        <v>0.03508</v>
      </c>
      <c r="BK224" s="87">
        <v>8.367203</v>
      </c>
      <c r="BL224" s="87">
        <v>0.00292397660818713</v>
      </c>
      <c r="BM224" s="87">
        <v>0</v>
      </c>
      <c r="BN224" s="87" t="s">
        <v>987</v>
      </c>
      <c r="BO224" s="87">
        <v>943</v>
      </c>
      <c r="BP224" s="87">
        <v>353</v>
      </c>
      <c r="BQ224" s="87">
        <v>5659</v>
      </c>
      <c r="BR224" s="87">
        <v>4353</v>
      </c>
      <c r="BS224" s="87"/>
      <c r="BT224" s="87"/>
      <c r="BU224" s="87"/>
      <c r="BV224" s="87"/>
      <c r="BW224" s="87"/>
      <c r="BX224" s="144">
        <v>41827.82225694445</v>
      </c>
      <c r="BY224" s="87" t="s">
        <v>1248</v>
      </c>
      <c r="BZ224" s="87" t="b">
        <v>1</v>
      </c>
      <c r="CA224" s="87" t="b">
        <v>0</v>
      </c>
      <c r="CB224" s="87" t="b">
        <v>1</v>
      </c>
      <c r="CC224" s="87" t="s">
        <v>914</v>
      </c>
      <c r="CD224" s="87">
        <v>68</v>
      </c>
      <c r="CE224" s="87" t="s">
        <v>1312</v>
      </c>
      <c r="CF224" s="87" t="b">
        <v>0</v>
      </c>
      <c r="CG224" s="87" t="s">
        <v>66</v>
      </c>
      <c r="CH224" s="87">
        <v>2</v>
      </c>
      <c r="CI224" s="87"/>
      <c r="CJ224" s="87"/>
      <c r="CK224" s="87"/>
      <c r="CL224" s="87"/>
      <c r="CM224" s="87"/>
      <c r="CN224" s="87"/>
      <c r="CO224" s="87"/>
      <c r="CP224" s="87"/>
      <c r="CQ224" s="87"/>
      <c r="CR224" s="87"/>
      <c r="CS224" s="87"/>
      <c r="CT224" s="87"/>
      <c r="CU224" s="87"/>
      <c r="CV224" s="87" t="s">
        <v>274</v>
      </c>
      <c r="CW224" s="87"/>
      <c r="CX224" s="87">
        <v>1</v>
      </c>
      <c r="CY224" s="87">
        <v>0</v>
      </c>
      <c r="CZ224" s="87">
        <v>0</v>
      </c>
      <c r="DA224" s="87">
        <v>0.006452</v>
      </c>
      <c r="DB224" s="87">
        <v>0.005065</v>
      </c>
      <c r="DC224" s="87">
        <v>0.524322</v>
      </c>
      <c r="DD224" s="87">
        <v>0</v>
      </c>
      <c r="DE224" s="87">
        <v>0</v>
      </c>
      <c r="DF224" s="87" t="s">
        <v>990</v>
      </c>
      <c r="DG224" s="87">
        <v>91</v>
      </c>
      <c r="DH224" s="87">
        <v>29558</v>
      </c>
      <c r="DI224" s="87">
        <v>20338</v>
      </c>
      <c r="DJ224" s="87">
        <v>194</v>
      </c>
      <c r="DK224" s="87"/>
      <c r="DL224" s="87" t="s">
        <v>1067</v>
      </c>
      <c r="DM224" s="87" t="s">
        <v>942</v>
      </c>
      <c r="DN224" s="87" t="s">
        <v>1193</v>
      </c>
      <c r="DO224" s="87"/>
      <c r="DP224" s="144">
        <v>39786.26215277778</v>
      </c>
      <c r="DQ224" s="87" t="s">
        <v>1251</v>
      </c>
      <c r="DR224" s="87" t="b">
        <v>0</v>
      </c>
      <c r="DS224" s="87" t="b">
        <v>0</v>
      </c>
      <c r="DT224" s="87" t="b">
        <v>0</v>
      </c>
      <c r="DU224" s="87" t="s">
        <v>914</v>
      </c>
      <c r="DV224" s="87">
        <v>458</v>
      </c>
      <c r="DW224" s="87" t="s">
        <v>1312</v>
      </c>
      <c r="DX224" s="87" t="b">
        <v>0</v>
      </c>
      <c r="DY224" s="87" t="s">
        <v>65</v>
      </c>
      <c r="DZ224" s="87">
        <v>2</v>
      </c>
      <c r="EA224" s="87"/>
      <c r="EB224" s="87"/>
      <c r="EC224" s="87"/>
      <c r="ED224" s="87"/>
      <c r="EE224" s="87"/>
      <c r="EF224" s="87"/>
      <c r="EG224" s="87"/>
      <c r="EH224" s="87"/>
      <c r="EI224" s="87"/>
      <c r="EJ224" s="87"/>
      <c r="EK224" s="87"/>
      <c r="EL224" s="87"/>
      <c r="EM224" s="87"/>
      <c r="EN224" s="87">
        <v>87</v>
      </c>
      <c r="EO224" s="87">
        <v>87</v>
      </c>
      <c r="EP224" s="87">
        <v>1</v>
      </c>
      <c r="EQ224" s="87">
        <v>1</v>
      </c>
      <c r="ER224" s="87">
        <v>43</v>
      </c>
      <c r="ES224" s="87">
        <v>43</v>
      </c>
    </row>
    <row r="225" spans="1:149" ht="15">
      <c r="A225" s="87" t="s">
        <v>722</v>
      </c>
      <c r="B225" s="87" t="s">
        <v>722</v>
      </c>
      <c r="C225" s="87" t="s">
        <v>233</v>
      </c>
      <c r="D225" s="87" t="s">
        <v>273</v>
      </c>
      <c r="E225" s="87" t="s">
        <v>65</v>
      </c>
      <c r="F225" s="87" t="s">
        <v>310</v>
      </c>
      <c r="G225" s="144">
        <v>43506.54033564815</v>
      </c>
      <c r="H225" s="87" t="s">
        <v>314</v>
      </c>
      <c r="I225" s="87" t="s">
        <v>439</v>
      </c>
      <c r="J225" s="87" t="s">
        <v>473</v>
      </c>
      <c r="K225" s="87"/>
      <c r="L225" s="87"/>
      <c r="M225" s="87" t="s">
        <v>555</v>
      </c>
      <c r="N225" s="144">
        <v>43506.54033564815</v>
      </c>
      <c r="O225" s="87" t="s">
        <v>588</v>
      </c>
      <c r="P225" s="87"/>
      <c r="Q225" s="87"/>
      <c r="R225" s="87" t="s">
        <v>722</v>
      </c>
      <c r="S225" s="87"/>
      <c r="T225" s="87" t="b">
        <v>0</v>
      </c>
      <c r="U225" s="87">
        <v>0</v>
      </c>
      <c r="V225" s="87" t="s">
        <v>880</v>
      </c>
      <c r="W225" s="87" t="b">
        <v>1</v>
      </c>
      <c r="X225" s="87" t="s">
        <v>915</v>
      </c>
      <c r="Y225" s="87"/>
      <c r="Z225" s="87" t="s">
        <v>921</v>
      </c>
      <c r="AA225" s="87" t="b">
        <v>0</v>
      </c>
      <c r="AB225" s="87">
        <v>0</v>
      </c>
      <c r="AC225" s="87"/>
      <c r="AD225" s="87" t="s">
        <v>929</v>
      </c>
      <c r="AE225" s="87" t="b">
        <v>0</v>
      </c>
      <c r="AF225" s="87" t="s">
        <v>722</v>
      </c>
      <c r="AG225" s="87" t="s">
        <v>196</v>
      </c>
      <c r="AH225" s="87">
        <v>0</v>
      </c>
      <c r="AI225" s="87">
        <v>0</v>
      </c>
      <c r="AJ225" s="87" t="s">
        <v>938</v>
      </c>
      <c r="AK225" s="87" t="s">
        <v>942</v>
      </c>
      <c r="AL225" s="87" t="s">
        <v>944</v>
      </c>
      <c r="AM225" s="87" t="s">
        <v>946</v>
      </c>
      <c r="AN225" s="87" t="s">
        <v>950</v>
      </c>
      <c r="AO225" s="87" t="s">
        <v>954</v>
      </c>
      <c r="AP225" s="87" t="s">
        <v>958</v>
      </c>
      <c r="AQ225" s="87" t="s">
        <v>960</v>
      </c>
      <c r="AR225" s="87">
        <v>1</v>
      </c>
      <c r="AS225" s="87">
        <v>2</v>
      </c>
      <c r="AT225" s="87">
        <v>2</v>
      </c>
      <c r="AU225" s="87"/>
      <c r="AV225" s="87"/>
      <c r="AW225" s="87"/>
      <c r="AX225" s="87"/>
      <c r="AY225" s="87"/>
      <c r="AZ225" s="87"/>
      <c r="BA225" s="87"/>
      <c r="BB225" s="87"/>
      <c r="BC225" s="87"/>
      <c r="BD225" s="87" t="s">
        <v>233</v>
      </c>
      <c r="BE225" s="87"/>
      <c r="BF225" s="87">
        <v>0</v>
      </c>
      <c r="BG225" s="87">
        <v>19</v>
      </c>
      <c r="BH225" s="87">
        <v>1632</v>
      </c>
      <c r="BI225" s="87">
        <v>0.010101</v>
      </c>
      <c r="BJ225" s="87">
        <v>0.03508</v>
      </c>
      <c r="BK225" s="87">
        <v>8.367203</v>
      </c>
      <c r="BL225" s="87">
        <v>0.00292397660818713</v>
      </c>
      <c r="BM225" s="87">
        <v>0</v>
      </c>
      <c r="BN225" s="87" t="s">
        <v>987</v>
      </c>
      <c r="BO225" s="87">
        <v>943</v>
      </c>
      <c r="BP225" s="87">
        <v>353</v>
      </c>
      <c r="BQ225" s="87">
        <v>5659</v>
      </c>
      <c r="BR225" s="87">
        <v>4353</v>
      </c>
      <c r="BS225" s="87"/>
      <c r="BT225" s="87"/>
      <c r="BU225" s="87"/>
      <c r="BV225" s="87"/>
      <c r="BW225" s="87"/>
      <c r="BX225" s="144">
        <v>41827.82225694445</v>
      </c>
      <c r="BY225" s="87" t="s">
        <v>1248</v>
      </c>
      <c r="BZ225" s="87" t="b">
        <v>1</v>
      </c>
      <c r="CA225" s="87" t="b">
        <v>0</v>
      </c>
      <c r="CB225" s="87" t="b">
        <v>1</v>
      </c>
      <c r="CC225" s="87" t="s">
        <v>914</v>
      </c>
      <c r="CD225" s="87">
        <v>68</v>
      </c>
      <c r="CE225" s="87" t="s">
        <v>1312</v>
      </c>
      <c r="CF225" s="87" t="b">
        <v>0</v>
      </c>
      <c r="CG225" s="87" t="s">
        <v>66</v>
      </c>
      <c r="CH225" s="87">
        <v>2</v>
      </c>
      <c r="CI225" s="87"/>
      <c r="CJ225" s="87"/>
      <c r="CK225" s="87"/>
      <c r="CL225" s="87"/>
      <c r="CM225" s="87"/>
      <c r="CN225" s="87"/>
      <c r="CO225" s="87"/>
      <c r="CP225" s="87"/>
      <c r="CQ225" s="87"/>
      <c r="CR225" s="87"/>
      <c r="CS225" s="87"/>
      <c r="CT225" s="87"/>
      <c r="CU225" s="87"/>
      <c r="CV225" s="87" t="s">
        <v>273</v>
      </c>
      <c r="CW225" s="87"/>
      <c r="CX225" s="87">
        <v>1</v>
      </c>
      <c r="CY225" s="87">
        <v>0</v>
      </c>
      <c r="CZ225" s="87">
        <v>0</v>
      </c>
      <c r="DA225" s="87">
        <v>0.006452</v>
      </c>
      <c r="DB225" s="87">
        <v>0.005065</v>
      </c>
      <c r="DC225" s="87">
        <v>0.524322</v>
      </c>
      <c r="DD225" s="87">
        <v>0</v>
      </c>
      <c r="DE225" s="87">
        <v>0</v>
      </c>
      <c r="DF225" s="87" t="s">
        <v>989</v>
      </c>
      <c r="DG225" s="87">
        <v>1386</v>
      </c>
      <c r="DH225" s="87">
        <v>139183</v>
      </c>
      <c r="DI225" s="87">
        <v>20951</v>
      </c>
      <c r="DJ225" s="87">
        <v>8597</v>
      </c>
      <c r="DK225" s="87"/>
      <c r="DL225" s="87" t="s">
        <v>1066</v>
      </c>
      <c r="DM225" s="87" t="s">
        <v>1136</v>
      </c>
      <c r="DN225" s="87" t="s">
        <v>1192</v>
      </c>
      <c r="DO225" s="87"/>
      <c r="DP225" s="144">
        <v>39883.72607638889</v>
      </c>
      <c r="DQ225" s="87" t="s">
        <v>1250</v>
      </c>
      <c r="DR225" s="87" t="b">
        <v>0</v>
      </c>
      <c r="DS225" s="87" t="b">
        <v>0</v>
      </c>
      <c r="DT225" s="87" t="b">
        <v>0</v>
      </c>
      <c r="DU225" s="87" t="s">
        <v>914</v>
      </c>
      <c r="DV225" s="87">
        <v>2688</v>
      </c>
      <c r="DW225" s="87" t="s">
        <v>1312</v>
      </c>
      <c r="DX225" s="87" t="b">
        <v>1</v>
      </c>
      <c r="DY225" s="87" t="s">
        <v>65</v>
      </c>
      <c r="DZ225" s="87">
        <v>2</v>
      </c>
      <c r="EA225" s="87"/>
      <c r="EB225" s="87"/>
      <c r="EC225" s="87"/>
      <c r="ED225" s="87"/>
      <c r="EE225" s="87"/>
      <c r="EF225" s="87"/>
      <c r="EG225" s="87"/>
      <c r="EH225" s="87"/>
      <c r="EI225" s="87"/>
      <c r="EJ225" s="87"/>
      <c r="EK225" s="87"/>
      <c r="EL225" s="87"/>
      <c r="EM225" s="87"/>
      <c r="EN225" s="87">
        <v>87</v>
      </c>
      <c r="EO225" s="87">
        <v>87</v>
      </c>
      <c r="EP225" s="87">
        <v>1</v>
      </c>
      <c r="EQ225" s="87">
        <v>1</v>
      </c>
      <c r="ER225" s="87">
        <v>43</v>
      </c>
      <c r="ES225" s="87">
        <v>43</v>
      </c>
    </row>
    <row r="226" spans="1:149" ht="15">
      <c r="A226" s="87" t="s">
        <v>722</v>
      </c>
      <c r="B226" s="87" t="s">
        <v>722</v>
      </c>
      <c r="C226" s="87" t="s">
        <v>233</v>
      </c>
      <c r="D226" s="87" t="s">
        <v>272</v>
      </c>
      <c r="E226" s="87" t="s">
        <v>65</v>
      </c>
      <c r="F226" s="87" t="s">
        <v>310</v>
      </c>
      <c r="G226" s="144">
        <v>43506.54033564815</v>
      </c>
      <c r="H226" s="87" t="s">
        <v>314</v>
      </c>
      <c r="I226" s="87" t="s">
        <v>439</v>
      </c>
      <c r="J226" s="87" t="s">
        <v>473</v>
      </c>
      <c r="K226" s="87"/>
      <c r="L226" s="87"/>
      <c r="M226" s="87" t="s">
        <v>555</v>
      </c>
      <c r="N226" s="144">
        <v>43506.54033564815</v>
      </c>
      <c r="O226" s="87" t="s">
        <v>588</v>
      </c>
      <c r="P226" s="87"/>
      <c r="Q226" s="87"/>
      <c r="R226" s="87" t="s">
        <v>722</v>
      </c>
      <c r="S226" s="87"/>
      <c r="T226" s="87" t="b">
        <v>0</v>
      </c>
      <c r="U226" s="87">
        <v>0</v>
      </c>
      <c r="V226" s="87" t="s">
        <v>880</v>
      </c>
      <c r="W226" s="87" t="b">
        <v>1</v>
      </c>
      <c r="X226" s="87" t="s">
        <v>915</v>
      </c>
      <c r="Y226" s="87"/>
      <c r="Z226" s="87" t="s">
        <v>921</v>
      </c>
      <c r="AA226" s="87" t="b">
        <v>0</v>
      </c>
      <c r="AB226" s="87">
        <v>0</v>
      </c>
      <c r="AC226" s="87"/>
      <c r="AD226" s="87" t="s">
        <v>929</v>
      </c>
      <c r="AE226" s="87" t="b">
        <v>0</v>
      </c>
      <c r="AF226" s="87" t="s">
        <v>722</v>
      </c>
      <c r="AG226" s="87" t="s">
        <v>196</v>
      </c>
      <c r="AH226" s="87">
        <v>0</v>
      </c>
      <c r="AI226" s="87">
        <v>0</v>
      </c>
      <c r="AJ226" s="87" t="s">
        <v>938</v>
      </c>
      <c r="AK226" s="87" t="s">
        <v>942</v>
      </c>
      <c r="AL226" s="87" t="s">
        <v>944</v>
      </c>
      <c r="AM226" s="87" t="s">
        <v>946</v>
      </c>
      <c r="AN226" s="87" t="s">
        <v>950</v>
      </c>
      <c r="AO226" s="87" t="s">
        <v>954</v>
      </c>
      <c r="AP226" s="87" t="s">
        <v>958</v>
      </c>
      <c r="AQ226" s="87" t="s">
        <v>960</v>
      </c>
      <c r="AR226" s="87">
        <v>1</v>
      </c>
      <c r="AS226" s="87">
        <v>2</v>
      </c>
      <c r="AT226" s="87">
        <v>2</v>
      </c>
      <c r="AU226" s="87"/>
      <c r="AV226" s="87"/>
      <c r="AW226" s="87"/>
      <c r="AX226" s="87"/>
      <c r="AY226" s="87"/>
      <c r="AZ226" s="87"/>
      <c r="BA226" s="87"/>
      <c r="BB226" s="87"/>
      <c r="BC226" s="87"/>
      <c r="BD226" s="87" t="s">
        <v>233</v>
      </c>
      <c r="BE226" s="87"/>
      <c r="BF226" s="87">
        <v>0</v>
      </c>
      <c r="BG226" s="87">
        <v>19</v>
      </c>
      <c r="BH226" s="87">
        <v>1632</v>
      </c>
      <c r="BI226" s="87">
        <v>0.010101</v>
      </c>
      <c r="BJ226" s="87">
        <v>0.03508</v>
      </c>
      <c r="BK226" s="87">
        <v>8.367203</v>
      </c>
      <c r="BL226" s="87">
        <v>0.00292397660818713</v>
      </c>
      <c r="BM226" s="87">
        <v>0</v>
      </c>
      <c r="BN226" s="87" t="s">
        <v>987</v>
      </c>
      <c r="BO226" s="87">
        <v>943</v>
      </c>
      <c r="BP226" s="87">
        <v>353</v>
      </c>
      <c r="BQ226" s="87">
        <v>5659</v>
      </c>
      <c r="BR226" s="87">
        <v>4353</v>
      </c>
      <c r="BS226" s="87"/>
      <c r="BT226" s="87"/>
      <c r="BU226" s="87"/>
      <c r="BV226" s="87"/>
      <c r="BW226" s="87"/>
      <c r="BX226" s="144">
        <v>41827.82225694445</v>
      </c>
      <c r="BY226" s="87" t="s">
        <v>1248</v>
      </c>
      <c r="BZ226" s="87" t="b">
        <v>1</v>
      </c>
      <c r="CA226" s="87" t="b">
        <v>0</v>
      </c>
      <c r="CB226" s="87" t="b">
        <v>1</v>
      </c>
      <c r="CC226" s="87" t="s">
        <v>914</v>
      </c>
      <c r="CD226" s="87">
        <v>68</v>
      </c>
      <c r="CE226" s="87" t="s">
        <v>1312</v>
      </c>
      <c r="CF226" s="87" t="b">
        <v>0</v>
      </c>
      <c r="CG226" s="87" t="s">
        <v>66</v>
      </c>
      <c r="CH226" s="87">
        <v>2</v>
      </c>
      <c r="CI226" s="87"/>
      <c r="CJ226" s="87"/>
      <c r="CK226" s="87"/>
      <c r="CL226" s="87"/>
      <c r="CM226" s="87"/>
      <c r="CN226" s="87"/>
      <c r="CO226" s="87"/>
      <c r="CP226" s="87"/>
      <c r="CQ226" s="87"/>
      <c r="CR226" s="87"/>
      <c r="CS226" s="87"/>
      <c r="CT226" s="87"/>
      <c r="CU226" s="87"/>
      <c r="CV226" s="87" t="s">
        <v>272</v>
      </c>
      <c r="CW226" s="87"/>
      <c r="CX226" s="87">
        <v>1</v>
      </c>
      <c r="CY226" s="87">
        <v>0</v>
      </c>
      <c r="CZ226" s="87">
        <v>0</v>
      </c>
      <c r="DA226" s="87">
        <v>0.006452</v>
      </c>
      <c r="DB226" s="87">
        <v>0.005065</v>
      </c>
      <c r="DC226" s="87">
        <v>0.524322</v>
      </c>
      <c r="DD226" s="87">
        <v>0</v>
      </c>
      <c r="DE226" s="87">
        <v>0</v>
      </c>
      <c r="DF226" s="87" t="s">
        <v>988</v>
      </c>
      <c r="DG226" s="87">
        <v>311</v>
      </c>
      <c r="DH226" s="87">
        <v>534</v>
      </c>
      <c r="DI226" s="87">
        <v>1182</v>
      </c>
      <c r="DJ226" s="87">
        <v>246</v>
      </c>
      <c r="DK226" s="87"/>
      <c r="DL226" s="87" t="s">
        <v>1065</v>
      </c>
      <c r="DM226" s="87" t="s">
        <v>1135</v>
      </c>
      <c r="DN226" s="87" t="s">
        <v>1191</v>
      </c>
      <c r="DO226" s="87"/>
      <c r="DP226" s="144">
        <v>41694.87353009259</v>
      </c>
      <c r="DQ226" s="87" t="s">
        <v>1249</v>
      </c>
      <c r="DR226" s="87" t="b">
        <v>0</v>
      </c>
      <c r="DS226" s="87" t="b">
        <v>0</v>
      </c>
      <c r="DT226" s="87" t="b">
        <v>0</v>
      </c>
      <c r="DU226" s="87" t="s">
        <v>914</v>
      </c>
      <c r="DV226" s="87">
        <v>9</v>
      </c>
      <c r="DW226" s="87" t="s">
        <v>1312</v>
      </c>
      <c r="DX226" s="87" t="b">
        <v>0</v>
      </c>
      <c r="DY226" s="87" t="s">
        <v>65</v>
      </c>
      <c r="DZ226" s="87">
        <v>2</v>
      </c>
      <c r="EA226" s="87"/>
      <c r="EB226" s="87"/>
      <c r="EC226" s="87"/>
      <c r="ED226" s="87"/>
      <c r="EE226" s="87"/>
      <c r="EF226" s="87"/>
      <c r="EG226" s="87"/>
      <c r="EH226" s="87"/>
      <c r="EI226" s="87"/>
      <c r="EJ226" s="87"/>
      <c r="EK226" s="87"/>
      <c r="EL226" s="87"/>
      <c r="EM226" s="87"/>
      <c r="EN226" s="87">
        <v>87</v>
      </c>
      <c r="EO226" s="87">
        <v>87</v>
      </c>
      <c r="EP226" s="87">
        <v>1</v>
      </c>
      <c r="EQ226" s="87">
        <v>1</v>
      </c>
      <c r="ER226" s="87">
        <v>43</v>
      </c>
      <c r="ES226" s="87">
        <v>43</v>
      </c>
    </row>
    <row r="227" spans="1:149" ht="15">
      <c r="A227" s="87" t="s">
        <v>721</v>
      </c>
      <c r="B227" s="87" t="s">
        <v>721</v>
      </c>
      <c r="C227" s="87" t="s">
        <v>232</v>
      </c>
      <c r="D227" s="87" t="s">
        <v>271</v>
      </c>
      <c r="E227" s="87" t="s">
        <v>65</v>
      </c>
      <c r="F227" s="87" t="s">
        <v>310</v>
      </c>
      <c r="G227" s="144">
        <v>43506.11167824074</v>
      </c>
      <c r="H227" s="87" t="s">
        <v>313</v>
      </c>
      <c r="I227" s="87" t="s">
        <v>438</v>
      </c>
      <c r="J227" s="87" t="s">
        <v>472</v>
      </c>
      <c r="K227" s="87" t="s">
        <v>493</v>
      </c>
      <c r="L227" s="87"/>
      <c r="M227" s="87" t="s">
        <v>554</v>
      </c>
      <c r="N227" s="144">
        <v>43506.11167824074</v>
      </c>
      <c r="O227" s="87" t="s">
        <v>587</v>
      </c>
      <c r="P227" s="87"/>
      <c r="Q227" s="87"/>
      <c r="R227" s="87" t="s">
        <v>721</v>
      </c>
      <c r="S227" s="87"/>
      <c r="T227" s="87" t="b">
        <v>0</v>
      </c>
      <c r="U227" s="87">
        <v>0</v>
      </c>
      <c r="V227" s="87"/>
      <c r="W227" s="87" t="b">
        <v>0</v>
      </c>
      <c r="X227" s="87" t="s">
        <v>914</v>
      </c>
      <c r="Y227" s="87"/>
      <c r="Z227" s="87"/>
      <c r="AA227" s="87" t="b">
        <v>0</v>
      </c>
      <c r="AB227" s="87">
        <v>0</v>
      </c>
      <c r="AC227" s="87"/>
      <c r="AD227" s="87" t="s">
        <v>928</v>
      </c>
      <c r="AE227" s="87" t="b">
        <v>0</v>
      </c>
      <c r="AF227" s="87" t="s">
        <v>721</v>
      </c>
      <c r="AG227" s="87" t="s">
        <v>196</v>
      </c>
      <c r="AH227" s="87">
        <v>0</v>
      </c>
      <c r="AI227" s="87">
        <v>0</v>
      </c>
      <c r="AJ227" s="87"/>
      <c r="AK227" s="87"/>
      <c r="AL227" s="87"/>
      <c r="AM227" s="87"/>
      <c r="AN227" s="87"/>
      <c r="AO227" s="87"/>
      <c r="AP227" s="87"/>
      <c r="AQ227" s="87"/>
      <c r="AR227" s="87">
        <v>1</v>
      </c>
      <c r="AS227" s="87">
        <v>5</v>
      </c>
      <c r="AT227" s="87">
        <v>5</v>
      </c>
      <c r="AU227" s="87"/>
      <c r="AV227" s="87"/>
      <c r="AW227" s="87"/>
      <c r="AX227" s="87"/>
      <c r="AY227" s="87"/>
      <c r="AZ227" s="87"/>
      <c r="BA227" s="87"/>
      <c r="BB227" s="87"/>
      <c r="BC227" s="87"/>
      <c r="BD227" s="87" t="s">
        <v>232</v>
      </c>
      <c r="BE227" s="87"/>
      <c r="BF227" s="87">
        <v>0</v>
      </c>
      <c r="BG227" s="87">
        <v>1</v>
      </c>
      <c r="BH227" s="87">
        <v>0</v>
      </c>
      <c r="BI227" s="87">
        <v>0.2</v>
      </c>
      <c r="BJ227" s="87">
        <v>0</v>
      </c>
      <c r="BK227" s="87">
        <v>0.693689</v>
      </c>
      <c r="BL227" s="87">
        <v>0</v>
      </c>
      <c r="BM227" s="87">
        <v>0</v>
      </c>
      <c r="BN227" s="87" t="s">
        <v>985</v>
      </c>
      <c r="BO227" s="87">
        <v>861</v>
      </c>
      <c r="BP227" s="87">
        <v>808</v>
      </c>
      <c r="BQ227" s="87">
        <v>5324</v>
      </c>
      <c r="BR227" s="87">
        <v>30</v>
      </c>
      <c r="BS227" s="87"/>
      <c r="BT227" s="87" t="s">
        <v>1063</v>
      </c>
      <c r="BU227" s="87" t="s">
        <v>957</v>
      </c>
      <c r="BV227" s="87" t="s">
        <v>1189</v>
      </c>
      <c r="BW227" s="87"/>
      <c r="BX227" s="144">
        <v>39847.67071759259</v>
      </c>
      <c r="BY227" s="87" t="s">
        <v>1246</v>
      </c>
      <c r="BZ227" s="87" t="b">
        <v>0</v>
      </c>
      <c r="CA227" s="87" t="b">
        <v>0</v>
      </c>
      <c r="CB227" s="87" t="b">
        <v>0</v>
      </c>
      <c r="CC227" s="87" t="s">
        <v>914</v>
      </c>
      <c r="CD227" s="87">
        <v>25</v>
      </c>
      <c r="CE227" s="87" t="s">
        <v>1311</v>
      </c>
      <c r="CF227" s="87" t="b">
        <v>0</v>
      </c>
      <c r="CG227" s="87" t="s">
        <v>66</v>
      </c>
      <c r="CH227" s="87">
        <v>5</v>
      </c>
      <c r="CI227" s="87"/>
      <c r="CJ227" s="87"/>
      <c r="CK227" s="87"/>
      <c r="CL227" s="87"/>
      <c r="CM227" s="87"/>
      <c r="CN227" s="87"/>
      <c r="CO227" s="87"/>
      <c r="CP227" s="87"/>
      <c r="CQ227" s="87"/>
      <c r="CR227" s="87"/>
      <c r="CS227" s="87"/>
      <c r="CT227" s="87"/>
      <c r="CU227" s="87"/>
      <c r="CV227" s="87" t="s">
        <v>271</v>
      </c>
      <c r="CW227" s="87"/>
      <c r="CX227" s="87">
        <v>3</v>
      </c>
      <c r="CY227" s="87">
        <v>0</v>
      </c>
      <c r="CZ227" s="87">
        <v>6</v>
      </c>
      <c r="DA227" s="87">
        <v>0.333333</v>
      </c>
      <c r="DB227" s="87">
        <v>0</v>
      </c>
      <c r="DC227" s="87">
        <v>1.918905</v>
      </c>
      <c r="DD227" s="87">
        <v>0</v>
      </c>
      <c r="DE227" s="87">
        <v>0</v>
      </c>
      <c r="DF227" s="87" t="s">
        <v>986</v>
      </c>
      <c r="DG227" s="87">
        <v>1263</v>
      </c>
      <c r="DH227" s="87">
        <v>698012</v>
      </c>
      <c r="DI227" s="87">
        <v>30570</v>
      </c>
      <c r="DJ227" s="87">
        <v>2298</v>
      </c>
      <c r="DK227" s="87"/>
      <c r="DL227" s="87" t="s">
        <v>1064</v>
      </c>
      <c r="DM227" s="87" t="s">
        <v>1134</v>
      </c>
      <c r="DN227" s="87" t="s">
        <v>1190</v>
      </c>
      <c r="DO227" s="87"/>
      <c r="DP227" s="144">
        <v>39842.534479166665</v>
      </c>
      <c r="DQ227" s="87" t="s">
        <v>1247</v>
      </c>
      <c r="DR227" s="87" t="b">
        <v>0</v>
      </c>
      <c r="DS227" s="87" t="b">
        <v>0</v>
      </c>
      <c r="DT227" s="87" t="b">
        <v>1</v>
      </c>
      <c r="DU227" s="87" t="s">
        <v>914</v>
      </c>
      <c r="DV227" s="87">
        <v>4096</v>
      </c>
      <c r="DW227" s="87" t="s">
        <v>1312</v>
      </c>
      <c r="DX227" s="87" t="b">
        <v>1</v>
      </c>
      <c r="DY227" s="87" t="s">
        <v>65</v>
      </c>
      <c r="DZ227" s="87">
        <v>5</v>
      </c>
      <c r="EA227" s="87"/>
      <c r="EB227" s="87"/>
      <c r="EC227" s="87"/>
      <c r="ED227" s="87"/>
      <c r="EE227" s="87"/>
      <c r="EF227" s="87"/>
      <c r="EG227" s="87"/>
      <c r="EH227" s="87"/>
      <c r="EI227" s="87"/>
      <c r="EJ227" s="87"/>
      <c r="EK227" s="87"/>
      <c r="EL227" s="87"/>
      <c r="EM227" s="87"/>
      <c r="EN227" s="87">
        <v>88</v>
      </c>
      <c r="EO227" s="87">
        <v>88</v>
      </c>
      <c r="EP227" s="87">
        <v>1</v>
      </c>
      <c r="EQ227" s="87">
        <v>1</v>
      </c>
      <c r="ER227" s="87">
        <v>44</v>
      </c>
      <c r="ES227" s="87">
        <v>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workbookViewId="0" topLeftCell="A1"/>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1830</v>
      </c>
      <c r="C1" s="13" t="s">
        <v>1831</v>
      </c>
      <c r="D1" s="13" t="s">
        <v>1832</v>
      </c>
      <c r="E1" s="13" t="s">
        <v>10</v>
      </c>
    </row>
    <row r="2" spans="1:5" ht="15">
      <c r="A2" s="87" t="s">
        <v>872</v>
      </c>
      <c r="B2" s="87">
        <v>1</v>
      </c>
      <c r="C2" s="87">
        <v>3</v>
      </c>
      <c r="D2" s="87">
        <v>-44</v>
      </c>
      <c r="E2" s="87" t="s">
        <v>1833</v>
      </c>
    </row>
    <row r="3" spans="1:5" ht="15">
      <c r="A3" s="87" t="s">
        <v>1647</v>
      </c>
      <c r="B3" s="87">
        <v>1</v>
      </c>
      <c r="C3" s="87">
        <v>2</v>
      </c>
      <c r="D3" s="87">
        <v>-44</v>
      </c>
      <c r="E3" s="87" t="s">
        <v>1834</v>
      </c>
    </row>
    <row r="4" spans="1:5" ht="15">
      <c r="A4" s="87" t="s">
        <v>1648</v>
      </c>
      <c r="B4" s="87">
        <v>1</v>
      </c>
      <c r="C4" s="87">
        <v>1</v>
      </c>
      <c r="D4" s="87">
        <v>-44</v>
      </c>
      <c r="E4" s="87" t="s">
        <v>1833</v>
      </c>
    </row>
    <row r="5" spans="1:5" ht="15">
      <c r="A5" s="87" t="s">
        <v>854</v>
      </c>
      <c r="B5" s="87">
        <v>2</v>
      </c>
      <c r="C5" s="87">
        <v>1</v>
      </c>
      <c r="D5" s="87">
        <v>-43</v>
      </c>
      <c r="E5" s="87" t="s">
        <v>1835</v>
      </c>
    </row>
    <row r="6" spans="1:5" ht="15">
      <c r="A6" s="87" t="s">
        <v>853</v>
      </c>
      <c r="B6" s="87">
        <v>3</v>
      </c>
      <c r="C6" s="87">
        <v>1</v>
      </c>
      <c r="D6" s="87">
        <v>-42</v>
      </c>
      <c r="E6" s="87" t="s">
        <v>1835</v>
      </c>
    </row>
    <row r="7" spans="1:5" ht="15">
      <c r="A7" s="87" t="s">
        <v>852</v>
      </c>
      <c r="B7" s="87">
        <v>4</v>
      </c>
      <c r="C7" s="87">
        <v>1</v>
      </c>
      <c r="D7" s="87">
        <v>-41</v>
      </c>
      <c r="E7" s="87" t="s">
        <v>1835</v>
      </c>
    </row>
    <row r="8" spans="1:5" ht="15">
      <c r="A8" s="87" t="s">
        <v>851</v>
      </c>
      <c r="B8" s="87">
        <v>5</v>
      </c>
      <c r="C8" s="87">
        <v>1</v>
      </c>
      <c r="D8" s="87">
        <v>-40</v>
      </c>
      <c r="E8" s="87" t="s">
        <v>1835</v>
      </c>
    </row>
    <row r="9" spans="1:5" ht="15">
      <c r="A9" s="87" t="s">
        <v>850</v>
      </c>
      <c r="B9" s="87">
        <v>6</v>
      </c>
      <c r="C9" s="87">
        <v>1</v>
      </c>
      <c r="D9" s="87">
        <v>-39</v>
      </c>
      <c r="E9" s="87" t="s">
        <v>1835</v>
      </c>
    </row>
    <row r="10" spans="1:5" ht="15">
      <c r="A10" s="87" t="s">
        <v>849</v>
      </c>
      <c r="B10" s="87">
        <v>7</v>
      </c>
      <c r="C10" s="87">
        <v>1</v>
      </c>
      <c r="D10" s="87">
        <v>-38</v>
      </c>
      <c r="E10" s="87" t="s">
        <v>1835</v>
      </c>
    </row>
    <row r="11" spans="1:5" ht="15">
      <c r="A11" s="87" t="s">
        <v>848</v>
      </c>
      <c r="B11" s="87">
        <v>8</v>
      </c>
      <c r="C11" s="87">
        <v>1</v>
      </c>
      <c r="D11" s="87">
        <v>-37</v>
      </c>
      <c r="E11" s="87" t="s">
        <v>1835</v>
      </c>
    </row>
    <row r="12" spans="1:5" ht="15">
      <c r="A12" s="87" t="s">
        <v>847</v>
      </c>
      <c r="B12" s="87">
        <v>9</v>
      </c>
      <c r="C12" s="87">
        <v>1</v>
      </c>
      <c r="D12" s="87">
        <v>-36</v>
      </c>
      <c r="E12" s="87" t="s">
        <v>1835</v>
      </c>
    </row>
    <row r="13" spans="1:5" ht="15">
      <c r="A13" s="87" t="s">
        <v>846</v>
      </c>
      <c r="B13" s="87">
        <v>10</v>
      </c>
      <c r="C13" s="87">
        <v>1</v>
      </c>
      <c r="D13" s="87">
        <v>-35</v>
      </c>
      <c r="E13" s="87" t="s">
        <v>1835</v>
      </c>
    </row>
    <row r="14" spans="1:5" ht="15">
      <c r="A14" s="87" t="s">
        <v>845</v>
      </c>
      <c r="B14" s="87">
        <v>11</v>
      </c>
      <c r="C14" s="87">
        <v>1</v>
      </c>
      <c r="D14" s="87">
        <v>-34</v>
      </c>
      <c r="E14" s="87" t="s">
        <v>1835</v>
      </c>
    </row>
    <row r="15" spans="1:5" ht="15">
      <c r="A15" s="87" t="s">
        <v>844</v>
      </c>
      <c r="B15" s="87">
        <v>12</v>
      </c>
      <c r="C15" s="87">
        <v>1</v>
      </c>
      <c r="D15" s="87">
        <v>-33</v>
      </c>
      <c r="E15" s="87" t="s">
        <v>1835</v>
      </c>
    </row>
    <row r="16" spans="1:5" ht="15">
      <c r="A16" s="87" t="s">
        <v>843</v>
      </c>
      <c r="B16" s="87">
        <v>13</v>
      </c>
      <c r="C16" s="87">
        <v>1</v>
      </c>
      <c r="D16" s="87">
        <v>-32</v>
      </c>
      <c r="E16" s="87" t="s">
        <v>1836</v>
      </c>
    </row>
    <row r="17" spans="1:5" ht="15">
      <c r="A17" s="87" t="s">
        <v>842</v>
      </c>
      <c r="B17" s="87">
        <v>14</v>
      </c>
      <c r="C17" s="87">
        <v>1</v>
      </c>
      <c r="D17" s="87">
        <v>-31</v>
      </c>
      <c r="E17" s="87" t="s">
        <v>1836</v>
      </c>
    </row>
    <row r="18" spans="1:5" ht="15">
      <c r="A18" s="87" t="s">
        <v>841</v>
      </c>
      <c r="B18" s="87">
        <v>15</v>
      </c>
      <c r="C18" s="87">
        <v>1</v>
      </c>
      <c r="D18" s="87">
        <v>-30</v>
      </c>
      <c r="E18" s="87" t="s">
        <v>1836</v>
      </c>
    </row>
    <row r="19" spans="1:5" ht="15">
      <c r="A19" s="87" t="s">
        <v>840</v>
      </c>
      <c r="B19" s="87">
        <v>16</v>
      </c>
      <c r="C19" s="87">
        <v>1</v>
      </c>
      <c r="D19" s="87">
        <v>-29</v>
      </c>
      <c r="E19" s="87" t="s">
        <v>1836</v>
      </c>
    </row>
    <row r="20" spans="1:5" ht="15">
      <c r="A20" s="87" t="s">
        <v>839</v>
      </c>
      <c r="B20" s="87">
        <v>17</v>
      </c>
      <c r="C20" s="87">
        <v>1</v>
      </c>
      <c r="D20" s="87">
        <v>-28</v>
      </c>
      <c r="E20" s="87" t="s">
        <v>1836</v>
      </c>
    </row>
    <row r="21" spans="1:5" ht="15">
      <c r="A21" s="87" t="s">
        <v>878</v>
      </c>
      <c r="B21" s="87">
        <v>18</v>
      </c>
      <c r="C21" s="87">
        <v>1</v>
      </c>
      <c r="D21" s="87">
        <v>-27</v>
      </c>
      <c r="E21" s="87" t="s">
        <v>1837</v>
      </c>
    </row>
    <row r="22" spans="1:5" ht="15">
      <c r="A22" s="87" t="s">
        <v>830</v>
      </c>
      <c r="B22" s="87">
        <v>18</v>
      </c>
      <c r="C22" s="87">
        <v>4</v>
      </c>
      <c r="D22" s="87">
        <v>-27</v>
      </c>
      <c r="E22" s="87" t="s">
        <v>1838</v>
      </c>
    </row>
    <row r="23" spans="1:5" ht="15">
      <c r="A23" s="87" t="s">
        <v>828</v>
      </c>
      <c r="B23" s="87">
        <v>18</v>
      </c>
      <c r="C23" s="87">
        <v>3</v>
      </c>
      <c r="D23" s="87">
        <v>-27</v>
      </c>
      <c r="E23" s="87" t="s">
        <v>1837</v>
      </c>
    </row>
    <row r="24" spans="1:5" ht="15">
      <c r="A24" s="87" t="s">
        <v>829</v>
      </c>
      <c r="B24" s="87">
        <v>18</v>
      </c>
      <c r="C24" s="87">
        <v>2</v>
      </c>
      <c r="D24" s="87">
        <v>-27</v>
      </c>
      <c r="E24" s="87" t="s">
        <v>1838</v>
      </c>
    </row>
    <row r="25" spans="1:5" ht="15">
      <c r="A25" s="87" t="s">
        <v>877</v>
      </c>
      <c r="B25" s="87">
        <v>19</v>
      </c>
      <c r="C25" s="87">
        <v>1</v>
      </c>
      <c r="D25" s="87">
        <v>-26</v>
      </c>
      <c r="E25" s="87" t="s">
        <v>1839</v>
      </c>
    </row>
    <row r="26" spans="1:5" ht="15">
      <c r="A26" s="87" t="s">
        <v>876</v>
      </c>
      <c r="B26" s="87">
        <v>20</v>
      </c>
      <c r="C26" s="87">
        <v>1</v>
      </c>
      <c r="D26" s="87">
        <v>-25</v>
      </c>
      <c r="E26" s="87" t="s">
        <v>1839</v>
      </c>
    </row>
    <row r="27" spans="1:5" ht="15">
      <c r="A27" s="87" t="s">
        <v>827</v>
      </c>
      <c r="B27" s="87">
        <v>19</v>
      </c>
      <c r="C27" s="87">
        <v>4</v>
      </c>
      <c r="D27" s="87">
        <v>-26</v>
      </c>
      <c r="E27" s="87" t="s">
        <v>1838</v>
      </c>
    </row>
    <row r="28" spans="1:5" ht="15">
      <c r="A28" s="87" t="s">
        <v>823</v>
      </c>
      <c r="B28" s="87">
        <v>19</v>
      </c>
      <c r="C28" s="87">
        <v>3</v>
      </c>
      <c r="D28" s="87">
        <v>-26</v>
      </c>
      <c r="E28" s="87" t="s">
        <v>1839</v>
      </c>
    </row>
    <row r="29" spans="1:5" ht="15">
      <c r="A29" s="87" t="s">
        <v>826</v>
      </c>
      <c r="B29" s="87">
        <v>19</v>
      </c>
      <c r="C29" s="87">
        <v>2</v>
      </c>
      <c r="D29" s="87">
        <v>-26</v>
      </c>
      <c r="E29" s="87" t="s">
        <v>1838</v>
      </c>
    </row>
    <row r="30" spans="1:5" ht="15">
      <c r="A30" s="87" t="s">
        <v>825</v>
      </c>
      <c r="B30" s="87">
        <v>20</v>
      </c>
      <c r="C30" s="87">
        <v>4</v>
      </c>
      <c r="D30" s="87">
        <v>-25</v>
      </c>
      <c r="E30" s="87" t="s">
        <v>1838</v>
      </c>
    </row>
    <row r="31" spans="1:5" ht="15">
      <c r="A31" s="87" t="s">
        <v>821</v>
      </c>
      <c r="B31" s="87">
        <v>20</v>
      </c>
      <c r="C31" s="87">
        <v>3</v>
      </c>
      <c r="D31" s="87">
        <v>-25</v>
      </c>
      <c r="E31" s="87" t="s">
        <v>1839</v>
      </c>
    </row>
    <row r="32" spans="1:5" ht="15">
      <c r="A32" s="87" t="s">
        <v>824</v>
      </c>
      <c r="B32" s="87">
        <v>20</v>
      </c>
      <c r="C32" s="87">
        <v>2</v>
      </c>
      <c r="D32" s="87">
        <v>-25</v>
      </c>
      <c r="E32" s="87" t="s">
        <v>1838</v>
      </c>
    </row>
    <row r="33" spans="1:5" ht="15">
      <c r="A33" s="87" t="s">
        <v>822</v>
      </c>
      <c r="B33" s="87">
        <v>20</v>
      </c>
      <c r="C33" s="87">
        <v>5</v>
      </c>
      <c r="D33" s="87">
        <v>-25</v>
      </c>
      <c r="E33" s="87" t="s">
        <v>1839</v>
      </c>
    </row>
    <row r="34" spans="1:5" ht="15">
      <c r="A34" s="87" t="s">
        <v>875</v>
      </c>
      <c r="B34" s="87">
        <v>21</v>
      </c>
      <c r="C34" s="87">
        <v>1</v>
      </c>
      <c r="D34" s="87">
        <v>-24</v>
      </c>
      <c r="E34" s="87" t="s">
        <v>1840</v>
      </c>
    </row>
    <row r="35" spans="1:5" ht="15">
      <c r="A35" s="87" t="s">
        <v>818</v>
      </c>
      <c r="B35" s="87">
        <v>21</v>
      </c>
      <c r="C35" s="87">
        <v>2</v>
      </c>
      <c r="D35" s="87">
        <v>-24</v>
      </c>
      <c r="E35" s="87" t="s">
        <v>1838</v>
      </c>
    </row>
    <row r="36" spans="1:5" ht="15">
      <c r="A36" s="87" t="s">
        <v>874</v>
      </c>
      <c r="B36" s="87">
        <v>22</v>
      </c>
      <c r="C36" s="87">
        <v>1</v>
      </c>
      <c r="D36" s="87">
        <v>-23</v>
      </c>
      <c r="E36" s="87" t="s">
        <v>1841</v>
      </c>
    </row>
    <row r="37" spans="1:5" ht="15">
      <c r="A37" s="87" t="s">
        <v>817</v>
      </c>
      <c r="B37" s="87">
        <v>22</v>
      </c>
      <c r="C37" s="87">
        <v>2</v>
      </c>
      <c r="D37" s="87">
        <v>-23</v>
      </c>
      <c r="E37" s="87" t="s">
        <v>1838</v>
      </c>
    </row>
    <row r="38" spans="1:5" ht="15">
      <c r="A38" s="87" t="s">
        <v>873</v>
      </c>
      <c r="B38" s="87">
        <v>23</v>
      </c>
      <c r="C38" s="87">
        <v>1</v>
      </c>
      <c r="D38" s="87">
        <v>-22</v>
      </c>
      <c r="E38" s="87" t="s">
        <v>1842</v>
      </c>
    </row>
    <row r="39" spans="1:5" ht="15">
      <c r="A39" s="87" t="s">
        <v>816</v>
      </c>
      <c r="B39" s="87">
        <v>23</v>
      </c>
      <c r="C39" s="87">
        <v>2</v>
      </c>
      <c r="D39" s="87">
        <v>-22</v>
      </c>
      <c r="E39" s="87" t="s">
        <v>1838</v>
      </c>
    </row>
    <row r="40" spans="1:5" ht="15">
      <c r="A40" s="87" t="s">
        <v>814</v>
      </c>
      <c r="B40" s="87">
        <v>24</v>
      </c>
      <c r="C40" s="87">
        <v>1</v>
      </c>
      <c r="D40" s="87">
        <v>-21</v>
      </c>
      <c r="E40" s="87" t="s">
        <v>1838</v>
      </c>
    </row>
    <row r="41" spans="1:5" ht="15">
      <c r="A41" s="87" t="s">
        <v>813</v>
      </c>
      <c r="B41" s="87">
        <v>26</v>
      </c>
      <c r="C41" s="87">
        <v>3</v>
      </c>
      <c r="D41" s="87">
        <v>-18</v>
      </c>
      <c r="E41" s="87" t="s">
        <v>1838</v>
      </c>
    </row>
    <row r="42" spans="1:5" ht="15">
      <c r="A42" s="87" t="s">
        <v>809</v>
      </c>
      <c r="B42" s="87">
        <v>26</v>
      </c>
      <c r="C42" s="87">
        <v>2</v>
      </c>
      <c r="D42" s="87">
        <v>-18</v>
      </c>
      <c r="E42" s="87" t="s">
        <v>1843</v>
      </c>
    </row>
    <row r="43" spans="1:5" ht="15">
      <c r="A43" s="87" t="s">
        <v>812</v>
      </c>
      <c r="B43" s="87">
        <v>25</v>
      </c>
      <c r="C43" s="87">
        <v>2</v>
      </c>
      <c r="D43" s="87">
        <v>-20</v>
      </c>
      <c r="E43" s="87" t="s">
        <v>1838</v>
      </c>
    </row>
    <row r="44" spans="1:5" ht="15">
      <c r="A44" s="87" t="s">
        <v>808</v>
      </c>
      <c r="B44" s="87">
        <v>25</v>
      </c>
      <c r="C44" s="87">
        <v>1</v>
      </c>
      <c r="D44" s="87">
        <v>-19.5</v>
      </c>
      <c r="E44" s="87" t="s">
        <v>1843</v>
      </c>
    </row>
    <row r="45" spans="1:5" ht="15">
      <c r="A45" s="87" t="s">
        <v>811</v>
      </c>
      <c r="B45" s="87">
        <v>25</v>
      </c>
      <c r="C45" s="87">
        <v>2</v>
      </c>
      <c r="D45" s="87">
        <v>-19</v>
      </c>
      <c r="E45" s="87" t="s">
        <v>1838</v>
      </c>
    </row>
    <row r="46" spans="1:5" ht="15">
      <c r="A46" s="87" t="s">
        <v>810</v>
      </c>
      <c r="B46" s="87">
        <v>24</v>
      </c>
      <c r="C46" s="87">
        <v>2</v>
      </c>
      <c r="D46" s="87">
        <v>-21</v>
      </c>
      <c r="E46" s="87" t="s">
        <v>1843</v>
      </c>
    </row>
    <row r="47" spans="1:5" ht="15">
      <c r="A47" s="87" t="s">
        <v>837</v>
      </c>
      <c r="B47" s="87">
        <v>26</v>
      </c>
      <c r="C47" s="87">
        <v>1</v>
      </c>
      <c r="D47" s="87">
        <v>-18</v>
      </c>
      <c r="E47" s="87" t="s">
        <v>1838</v>
      </c>
    </row>
    <row r="48" spans="1:5" ht="15">
      <c r="A48" s="87" t="s">
        <v>807</v>
      </c>
      <c r="B48" s="87">
        <v>27</v>
      </c>
      <c r="C48" s="87">
        <v>2</v>
      </c>
      <c r="D48" s="87">
        <v>-17</v>
      </c>
      <c r="E48" s="87" t="s">
        <v>1838</v>
      </c>
    </row>
    <row r="49" spans="1:5" ht="15">
      <c r="A49" s="87" t="s">
        <v>806</v>
      </c>
      <c r="B49" s="87">
        <v>27</v>
      </c>
      <c r="C49" s="87">
        <v>1</v>
      </c>
      <c r="D49" s="87">
        <v>-17</v>
      </c>
      <c r="E49" s="87" t="s">
        <v>1844</v>
      </c>
    </row>
    <row r="50" spans="1:5" ht="15">
      <c r="A50" s="87" t="s">
        <v>805</v>
      </c>
      <c r="B50" s="87">
        <v>28</v>
      </c>
      <c r="C50" s="87">
        <v>4</v>
      </c>
      <c r="D50" s="87">
        <v>-16</v>
      </c>
      <c r="E50" s="87" t="s">
        <v>1838</v>
      </c>
    </row>
    <row r="51" spans="1:5" ht="15">
      <c r="A51" s="87" t="s">
        <v>802</v>
      </c>
      <c r="B51" s="87">
        <v>28</v>
      </c>
      <c r="C51" s="87">
        <v>3</v>
      </c>
      <c r="D51" s="87">
        <v>-16</v>
      </c>
      <c r="E51" s="87" t="s">
        <v>1845</v>
      </c>
    </row>
    <row r="52" spans="1:5" ht="15">
      <c r="A52" s="87" t="s">
        <v>804</v>
      </c>
      <c r="B52" s="87">
        <v>28</v>
      </c>
      <c r="C52" s="87">
        <v>2</v>
      </c>
      <c r="D52" s="87">
        <v>-16</v>
      </c>
      <c r="E52" s="87" t="s">
        <v>1838</v>
      </c>
    </row>
    <row r="53" spans="1:5" ht="15">
      <c r="A53" s="87" t="s">
        <v>801</v>
      </c>
      <c r="B53" s="87">
        <v>28</v>
      </c>
      <c r="C53" s="87">
        <v>1</v>
      </c>
      <c r="D53" s="87">
        <v>-16</v>
      </c>
      <c r="E53" s="87" t="s">
        <v>1845</v>
      </c>
    </row>
    <row r="54" spans="1:5" ht="15">
      <c r="A54" s="87" t="s">
        <v>803</v>
      </c>
      <c r="B54" s="87">
        <v>28</v>
      </c>
      <c r="C54" s="87">
        <v>5</v>
      </c>
      <c r="D54" s="87">
        <v>-16</v>
      </c>
      <c r="E54" s="87" t="s">
        <v>1845</v>
      </c>
    </row>
    <row r="55" spans="1:5" ht="15">
      <c r="A55" s="87" t="s">
        <v>800</v>
      </c>
      <c r="B55" s="87">
        <v>1</v>
      </c>
      <c r="C55" s="87">
        <v>6</v>
      </c>
      <c r="D55" s="87">
        <v>-44</v>
      </c>
      <c r="E55" s="87" t="s">
        <v>1838</v>
      </c>
    </row>
    <row r="56" spans="1:5" ht="15">
      <c r="A56" s="87" t="s">
        <v>798</v>
      </c>
      <c r="B56" s="87">
        <v>1</v>
      </c>
      <c r="C56" s="87">
        <v>5</v>
      </c>
      <c r="D56" s="87">
        <v>-44</v>
      </c>
      <c r="E56" s="87" t="s">
        <v>1833</v>
      </c>
    </row>
    <row r="57" spans="1:5" ht="15">
      <c r="A57" s="87" t="s">
        <v>799</v>
      </c>
      <c r="B57" s="87">
        <v>1</v>
      </c>
      <c r="C57" s="87">
        <v>4</v>
      </c>
      <c r="D57" s="87">
        <v>-44</v>
      </c>
      <c r="E57" s="87" t="s">
        <v>1838</v>
      </c>
    </row>
    <row r="58" spans="1:5" ht="15">
      <c r="A58" s="87" t="s">
        <v>871</v>
      </c>
      <c r="B58" s="87">
        <v>29</v>
      </c>
      <c r="C58" s="87">
        <v>1</v>
      </c>
      <c r="D58" s="87">
        <v>-15</v>
      </c>
      <c r="E58" s="87" t="s">
        <v>1846</v>
      </c>
    </row>
    <row r="59" spans="1:5" ht="15">
      <c r="A59" s="87" t="s">
        <v>797</v>
      </c>
      <c r="B59" s="87">
        <v>29</v>
      </c>
      <c r="C59" s="87">
        <v>2</v>
      </c>
      <c r="D59" s="87">
        <v>-15</v>
      </c>
      <c r="E59" s="87" t="s">
        <v>1838</v>
      </c>
    </row>
    <row r="60" spans="1:5" ht="15">
      <c r="A60" s="87" t="s">
        <v>870</v>
      </c>
      <c r="B60" s="87">
        <v>30</v>
      </c>
      <c r="C60" s="87">
        <v>1</v>
      </c>
      <c r="D60" s="87">
        <v>-14</v>
      </c>
      <c r="E60" s="87" t="s">
        <v>1847</v>
      </c>
    </row>
    <row r="61" spans="1:5" ht="15">
      <c r="A61" s="87" t="s">
        <v>796</v>
      </c>
      <c r="B61" s="87">
        <v>30</v>
      </c>
      <c r="C61" s="87">
        <v>2</v>
      </c>
      <c r="D61" s="87">
        <v>-14</v>
      </c>
      <c r="E61" s="87" t="s">
        <v>1838</v>
      </c>
    </row>
    <row r="62" spans="1:5" ht="15">
      <c r="A62" s="87" t="s">
        <v>795</v>
      </c>
      <c r="B62" s="87">
        <v>31</v>
      </c>
      <c r="C62" s="87">
        <v>3</v>
      </c>
      <c r="D62" s="87">
        <v>-13</v>
      </c>
      <c r="E62" s="87" t="s">
        <v>1838</v>
      </c>
    </row>
    <row r="63" spans="1:5" ht="15">
      <c r="A63" s="87" t="s">
        <v>794</v>
      </c>
      <c r="B63" s="87">
        <v>31</v>
      </c>
      <c r="C63" s="87">
        <v>2</v>
      </c>
      <c r="D63" s="87">
        <v>-13</v>
      </c>
      <c r="E63" s="87" t="s">
        <v>1848</v>
      </c>
    </row>
    <row r="64" spans="1:5" ht="15">
      <c r="A64" s="87" t="s">
        <v>836</v>
      </c>
      <c r="B64" s="87">
        <v>31</v>
      </c>
      <c r="C64" s="87">
        <v>1</v>
      </c>
      <c r="D64" s="87">
        <v>-13</v>
      </c>
      <c r="E64" s="87" t="s">
        <v>1838</v>
      </c>
    </row>
    <row r="65" spans="1:5" ht="15">
      <c r="A65" s="87" t="s">
        <v>869</v>
      </c>
      <c r="B65" s="87">
        <v>32</v>
      </c>
      <c r="C65" s="87">
        <v>1</v>
      </c>
      <c r="D65" s="87">
        <v>-12</v>
      </c>
      <c r="E65" s="87" t="s">
        <v>1849</v>
      </c>
    </row>
    <row r="66" spans="1:5" ht="15">
      <c r="A66" s="87" t="s">
        <v>793</v>
      </c>
      <c r="B66" s="87">
        <v>32</v>
      </c>
      <c r="C66" s="87">
        <v>2</v>
      </c>
      <c r="D66" s="87">
        <v>-12</v>
      </c>
      <c r="E66" s="87" t="s">
        <v>1838</v>
      </c>
    </row>
    <row r="67" spans="1:5" ht="15">
      <c r="A67" s="87" t="s">
        <v>868</v>
      </c>
      <c r="B67" s="87">
        <v>33</v>
      </c>
      <c r="C67" s="87">
        <v>1</v>
      </c>
      <c r="D67" s="87">
        <v>-11</v>
      </c>
      <c r="E67" s="87" t="s">
        <v>1850</v>
      </c>
    </row>
    <row r="68" spans="1:5" ht="15">
      <c r="A68" s="87" t="s">
        <v>792</v>
      </c>
      <c r="B68" s="87">
        <v>33</v>
      </c>
      <c r="C68" s="87">
        <v>2</v>
      </c>
      <c r="D68" s="87">
        <v>-11</v>
      </c>
      <c r="E68" s="87" t="s">
        <v>1838</v>
      </c>
    </row>
    <row r="69" spans="1:5" ht="15">
      <c r="A69" s="87" t="s">
        <v>820</v>
      </c>
      <c r="B69" s="87">
        <v>34</v>
      </c>
      <c r="C69" s="87">
        <v>2</v>
      </c>
      <c r="D69" s="87">
        <v>-10</v>
      </c>
      <c r="E69" s="87" t="s">
        <v>1838</v>
      </c>
    </row>
    <row r="70" spans="1:5" ht="15">
      <c r="A70" s="87" t="s">
        <v>819</v>
      </c>
      <c r="B70" s="87">
        <v>34</v>
      </c>
      <c r="C70" s="87">
        <v>1</v>
      </c>
      <c r="D70" s="87">
        <v>-10</v>
      </c>
      <c r="E70" s="87" t="s">
        <v>1851</v>
      </c>
    </row>
    <row r="71" spans="1:5" ht="15">
      <c r="A71" s="87" t="s">
        <v>790</v>
      </c>
      <c r="B71" s="87">
        <v>35</v>
      </c>
      <c r="C71" s="87">
        <v>4</v>
      </c>
      <c r="D71" s="87">
        <v>-9</v>
      </c>
      <c r="E71" s="87" t="s">
        <v>1838</v>
      </c>
    </row>
    <row r="72" spans="1:5" ht="15">
      <c r="A72" s="87" t="s">
        <v>786</v>
      </c>
      <c r="B72" s="87">
        <v>35</v>
      </c>
      <c r="C72" s="87">
        <v>3</v>
      </c>
      <c r="D72" s="87">
        <v>-9</v>
      </c>
      <c r="E72" s="87" t="s">
        <v>1852</v>
      </c>
    </row>
    <row r="73" spans="1:5" ht="15">
      <c r="A73" s="87" t="s">
        <v>789</v>
      </c>
      <c r="B73" s="87">
        <v>35</v>
      </c>
      <c r="C73" s="87">
        <v>2</v>
      </c>
      <c r="D73" s="87">
        <v>-9</v>
      </c>
      <c r="E73" s="87" t="s">
        <v>1838</v>
      </c>
    </row>
    <row r="74" spans="1:5" ht="15">
      <c r="A74" s="87" t="s">
        <v>867</v>
      </c>
      <c r="B74" s="87">
        <v>35</v>
      </c>
      <c r="C74" s="87">
        <v>1</v>
      </c>
      <c r="D74" s="87">
        <v>-9</v>
      </c>
      <c r="E74" s="87" t="s">
        <v>1852</v>
      </c>
    </row>
    <row r="75" spans="1:5" ht="15">
      <c r="A75" s="87" t="s">
        <v>788</v>
      </c>
      <c r="B75" s="87">
        <v>36</v>
      </c>
      <c r="C75" s="87">
        <v>1</v>
      </c>
      <c r="D75" s="87">
        <v>-8</v>
      </c>
      <c r="E75" s="87" t="s">
        <v>1838</v>
      </c>
    </row>
    <row r="76" spans="1:5" ht="15">
      <c r="A76" s="87" t="s">
        <v>791</v>
      </c>
      <c r="B76" s="87">
        <v>37</v>
      </c>
      <c r="C76" s="87">
        <v>2</v>
      </c>
      <c r="D76" s="87">
        <v>-7</v>
      </c>
      <c r="E76" s="87" t="s">
        <v>1838</v>
      </c>
    </row>
    <row r="77" spans="1:5" ht="15">
      <c r="A77" s="87" t="s">
        <v>785</v>
      </c>
      <c r="B77" s="87">
        <v>37</v>
      </c>
      <c r="C77" s="87">
        <v>1</v>
      </c>
      <c r="D77" s="87">
        <v>-7</v>
      </c>
      <c r="E77" s="87" t="s">
        <v>1852</v>
      </c>
    </row>
    <row r="78" spans="1:5" ht="15">
      <c r="A78" s="87" t="s">
        <v>787</v>
      </c>
      <c r="B78" s="87">
        <v>38</v>
      </c>
      <c r="C78" s="87">
        <v>2</v>
      </c>
      <c r="D78" s="87">
        <v>-6</v>
      </c>
      <c r="E78" s="87" t="s">
        <v>1838</v>
      </c>
    </row>
    <row r="79" spans="1:5" ht="15">
      <c r="A79" s="87" t="s">
        <v>784</v>
      </c>
      <c r="B79" s="87">
        <v>38</v>
      </c>
      <c r="C79" s="87">
        <v>1</v>
      </c>
      <c r="D79" s="87">
        <v>-6</v>
      </c>
      <c r="E79" s="87" t="s">
        <v>1852</v>
      </c>
    </row>
    <row r="80" spans="1:5" ht="15">
      <c r="A80" s="87" t="s">
        <v>783</v>
      </c>
      <c r="B80" s="87">
        <v>39</v>
      </c>
      <c r="C80" s="87">
        <v>2</v>
      </c>
      <c r="D80" s="87">
        <v>-5</v>
      </c>
      <c r="E80" s="87" t="s">
        <v>1838</v>
      </c>
    </row>
    <row r="81" spans="1:5" ht="15">
      <c r="A81" s="87" t="s">
        <v>782</v>
      </c>
      <c r="B81" s="87">
        <v>39</v>
      </c>
      <c r="C81" s="87">
        <v>1</v>
      </c>
      <c r="D81" s="87">
        <v>-5</v>
      </c>
      <c r="E81" s="87" t="s">
        <v>1853</v>
      </c>
    </row>
    <row r="82" spans="1:5" ht="15">
      <c r="A82" s="87" t="s">
        <v>781</v>
      </c>
      <c r="B82" s="87">
        <v>40</v>
      </c>
      <c r="C82" s="87">
        <v>2</v>
      </c>
      <c r="D82" s="87">
        <v>-4</v>
      </c>
      <c r="E82" s="87" t="s">
        <v>1838</v>
      </c>
    </row>
    <row r="83" spans="1:5" ht="15">
      <c r="A83" s="87" t="s">
        <v>779</v>
      </c>
      <c r="B83" s="87">
        <v>40</v>
      </c>
      <c r="C83" s="87">
        <v>1</v>
      </c>
      <c r="D83" s="87">
        <v>-4</v>
      </c>
      <c r="E83" s="87" t="s">
        <v>1854</v>
      </c>
    </row>
    <row r="84" spans="1:5" ht="15">
      <c r="A84" s="87" t="s">
        <v>780</v>
      </c>
      <c r="B84" s="87">
        <v>40</v>
      </c>
      <c r="C84" s="87">
        <v>3</v>
      </c>
      <c r="D84" s="87">
        <v>-4</v>
      </c>
      <c r="E84" s="87" t="s">
        <v>1854</v>
      </c>
    </row>
    <row r="85" spans="1:5" ht="15">
      <c r="A85" s="87" t="s">
        <v>778</v>
      </c>
      <c r="B85" s="87">
        <v>41</v>
      </c>
      <c r="C85" s="87">
        <v>2</v>
      </c>
      <c r="D85" s="87">
        <v>-3</v>
      </c>
      <c r="E85" s="87" t="s">
        <v>1838</v>
      </c>
    </row>
    <row r="86" spans="1:5" ht="15">
      <c r="A86" s="87" t="s">
        <v>776</v>
      </c>
      <c r="B86" s="87">
        <v>41</v>
      </c>
      <c r="C86" s="87">
        <v>1</v>
      </c>
      <c r="D86" s="87">
        <v>-3</v>
      </c>
      <c r="E86" s="87" t="s">
        <v>1855</v>
      </c>
    </row>
    <row r="87" spans="1:5" ht="15">
      <c r="A87" s="87" t="s">
        <v>777</v>
      </c>
      <c r="B87" s="87">
        <v>42</v>
      </c>
      <c r="C87" s="87">
        <v>1</v>
      </c>
      <c r="D87" s="87">
        <v>-2</v>
      </c>
      <c r="E87" s="87" t="s">
        <v>1838</v>
      </c>
    </row>
    <row r="88" spans="1:5" ht="15">
      <c r="A88" s="87" t="s">
        <v>866</v>
      </c>
      <c r="B88" s="87">
        <v>43</v>
      </c>
      <c r="C88" s="87">
        <v>1</v>
      </c>
      <c r="D88" s="87">
        <v>-1</v>
      </c>
      <c r="E88" s="87" t="s">
        <v>1856</v>
      </c>
    </row>
    <row r="89" spans="1:5" ht="15">
      <c r="A89" s="87" t="s">
        <v>775</v>
      </c>
      <c r="B89" s="87">
        <v>44</v>
      </c>
      <c r="C89" s="87">
        <v>3</v>
      </c>
      <c r="D89" s="87">
        <v>0</v>
      </c>
      <c r="E89" s="87" t="s">
        <v>1838</v>
      </c>
    </row>
    <row r="90" spans="1:5" ht="15">
      <c r="A90" s="87" t="s">
        <v>772</v>
      </c>
      <c r="B90" s="87">
        <v>44</v>
      </c>
      <c r="C90" s="87">
        <v>2</v>
      </c>
      <c r="D90" s="87">
        <v>0</v>
      </c>
      <c r="E90" s="87" t="s">
        <v>1856</v>
      </c>
    </row>
    <row r="91" spans="1:5" ht="15">
      <c r="A91" s="87" t="s">
        <v>774</v>
      </c>
      <c r="B91" s="87">
        <v>44</v>
      </c>
      <c r="C91" s="87">
        <v>1</v>
      </c>
      <c r="D91" s="87">
        <v>0</v>
      </c>
      <c r="E91" s="87" t="s">
        <v>1838</v>
      </c>
    </row>
    <row r="92" spans="1:5" ht="15">
      <c r="A92" s="87" t="s">
        <v>773</v>
      </c>
      <c r="B92" s="87">
        <v>43</v>
      </c>
      <c r="C92" s="87">
        <v>2</v>
      </c>
      <c r="D92" s="87">
        <v>-1</v>
      </c>
      <c r="E92" s="87" t="s">
        <v>1838</v>
      </c>
    </row>
    <row r="93" spans="1:5" ht="15">
      <c r="A93" s="87" t="s">
        <v>771</v>
      </c>
      <c r="B93" s="87">
        <v>43</v>
      </c>
      <c r="C93" s="87">
        <v>3</v>
      </c>
      <c r="D93" s="87">
        <v>-1</v>
      </c>
      <c r="E93" s="87" t="s">
        <v>1856</v>
      </c>
    </row>
    <row r="94" spans="1:5" ht="15">
      <c r="A94" s="87" t="s">
        <v>864</v>
      </c>
      <c r="B94" s="87">
        <v>45</v>
      </c>
      <c r="C94" s="87">
        <v>1</v>
      </c>
      <c r="D94" s="87">
        <v>1</v>
      </c>
      <c r="E94" s="87" t="s">
        <v>1857</v>
      </c>
    </row>
    <row r="95" spans="1:5" ht="15">
      <c r="A95" s="87" t="s">
        <v>865</v>
      </c>
      <c r="B95" s="87">
        <v>46</v>
      </c>
      <c r="C95" s="87">
        <v>1</v>
      </c>
      <c r="D95" s="87">
        <v>2</v>
      </c>
      <c r="E95" s="87" t="s">
        <v>1857</v>
      </c>
    </row>
    <row r="96" spans="1:5" ht="15">
      <c r="A96" s="87" t="s">
        <v>770</v>
      </c>
      <c r="B96" s="87">
        <v>46</v>
      </c>
      <c r="C96" s="87">
        <v>2</v>
      </c>
      <c r="D96" s="87">
        <v>2</v>
      </c>
      <c r="E96" s="87" t="s">
        <v>1838</v>
      </c>
    </row>
    <row r="97" spans="1:5" ht="15">
      <c r="A97" s="87" t="s">
        <v>769</v>
      </c>
      <c r="B97" s="87">
        <v>45</v>
      </c>
      <c r="C97" s="87">
        <v>2</v>
      </c>
      <c r="D97" s="87">
        <v>1</v>
      </c>
      <c r="E97" s="87" t="s">
        <v>1838</v>
      </c>
    </row>
    <row r="98" spans="1:5" ht="15">
      <c r="A98" s="87" t="s">
        <v>768</v>
      </c>
      <c r="B98" s="87">
        <v>47</v>
      </c>
      <c r="C98" s="87">
        <v>2</v>
      </c>
      <c r="D98" s="87">
        <v>3</v>
      </c>
      <c r="E98" s="87" t="s">
        <v>1838</v>
      </c>
    </row>
    <row r="99" spans="1:5" ht="15">
      <c r="A99" s="87" t="s">
        <v>767</v>
      </c>
      <c r="B99" s="87">
        <v>47</v>
      </c>
      <c r="C99" s="87">
        <v>1</v>
      </c>
      <c r="D99" s="87">
        <v>3</v>
      </c>
      <c r="E99" s="87" t="s">
        <v>1858</v>
      </c>
    </row>
    <row r="100" spans="1:5" ht="15">
      <c r="A100" s="87" t="s">
        <v>766</v>
      </c>
      <c r="B100" s="87">
        <v>48</v>
      </c>
      <c r="C100" s="87">
        <v>2</v>
      </c>
      <c r="D100" s="87">
        <v>4</v>
      </c>
      <c r="E100" s="87" t="s">
        <v>1838</v>
      </c>
    </row>
    <row r="101" spans="1:5" ht="15">
      <c r="A101" s="87" t="s">
        <v>765</v>
      </c>
      <c r="B101" s="87">
        <v>48</v>
      </c>
      <c r="C101" s="87">
        <v>1</v>
      </c>
      <c r="D101" s="87">
        <v>4</v>
      </c>
      <c r="E101" s="87" t="s">
        <v>1859</v>
      </c>
    </row>
    <row r="102" spans="1:5" ht="15">
      <c r="A102" s="87" t="s">
        <v>863</v>
      </c>
      <c r="B102" s="87">
        <v>49</v>
      </c>
      <c r="C102" s="87">
        <v>1</v>
      </c>
      <c r="D102" s="87">
        <v>5</v>
      </c>
      <c r="E102" s="87" t="s">
        <v>1860</v>
      </c>
    </row>
    <row r="103" spans="1:5" ht="15">
      <c r="A103" s="87" t="s">
        <v>762</v>
      </c>
      <c r="B103" s="87">
        <v>49</v>
      </c>
      <c r="C103" s="87">
        <v>2</v>
      </c>
      <c r="D103" s="87">
        <v>5</v>
      </c>
      <c r="E103" s="87" t="s">
        <v>1838</v>
      </c>
    </row>
    <row r="104" spans="1:5" ht="15">
      <c r="A104" s="87" t="s">
        <v>862</v>
      </c>
      <c r="B104" s="87">
        <v>50</v>
      </c>
      <c r="C104" s="87">
        <v>1</v>
      </c>
      <c r="D104" s="87">
        <v>6</v>
      </c>
      <c r="E104" s="87" t="s">
        <v>1861</v>
      </c>
    </row>
    <row r="105" spans="1:5" ht="15">
      <c r="A105" s="87" t="s">
        <v>761</v>
      </c>
      <c r="B105" s="87">
        <v>50</v>
      </c>
      <c r="C105" s="87">
        <v>4</v>
      </c>
      <c r="D105" s="87">
        <v>5.5</v>
      </c>
      <c r="E105" s="87" t="s">
        <v>1838</v>
      </c>
    </row>
    <row r="106" spans="1:5" ht="15">
      <c r="A106" s="87" t="s">
        <v>757</v>
      </c>
      <c r="B106" s="87">
        <v>50</v>
      </c>
      <c r="C106" s="87">
        <v>3</v>
      </c>
      <c r="D106" s="87">
        <v>6</v>
      </c>
      <c r="E106" s="87" t="s">
        <v>1861</v>
      </c>
    </row>
    <row r="107" spans="1:5" ht="15">
      <c r="A107" s="87" t="s">
        <v>760</v>
      </c>
      <c r="B107" s="87">
        <v>50</v>
      </c>
      <c r="C107" s="87">
        <v>2</v>
      </c>
      <c r="D107" s="87">
        <v>6</v>
      </c>
      <c r="E107" s="87" t="s">
        <v>1838</v>
      </c>
    </row>
    <row r="108" spans="1:5" ht="15">
      <c r="A108" s="87" t="s">
        <v>759</v>
      </c>
      <c r="B108" s="87">
        <v>50</v>
      </c>
      <c r="C108" s="87">
        <v>5</v>
      </c>
      <c r="D108" s="87">
        <v>5.5</v>
      </c>
      <c r="E108" s="87" t="s">
        <v>1861</v>
      </c>
    </row>
    <row r="109" spans="1:5" ht="15">
      <c r="A109" s="87" t="s">
        <v>758</v>
      </c>
      <c r="B109" s="87">
        <v>50</v>
      </c>
      <c r="C109" s="87">
        <v>5</v>
      </c>
      <c r="D109" s="87">
        <v>6.5</v>
      </c>
      <c r="E109" s="87" t="s">
        <v>1861</v>
      </c>
    </row>
    <row r="110" spans="1:5" ht="15">
      <c r="A110" s="87" t="s">
        <v>756</v>
      </c>
      <c r="B110" s="87">
        <v>50</v>
      </c>
      <c r="C110" s="87">
        <v>4</v>
      </c>
      <c r="D110" s="87">
        <v>6.5</v>
      </c>
      <c r="E110" s="87" t="s">
        <v>1862</v>
      </c>
    </row>
    <row r="111" spans="1:5" ht="15">
      <c r="A111" s="87" t="s">
        <v>861</v>
      </c>
      <c r="B111" s="87">
        <v>51</v>
      </c>
      <c r="C111" s="87">
        <v>1</v>
      </c>
      <c r="D111" s="87">
        <v>7</v>
      </c>
      <c r="E111" s="87" t="s">
        <v>1863</v>
      </c>
    </row>
    <row r="112" spans="1:5" ht="15">
      <c r="A112" s="87" t="s">
        <v>755</v>
      </c>
      <c r="B112" s="87">
        <v>51</v>
      </c>
      <c r="C112" s="87">
        <v>2</v>
      </c>
      <c r="D112" s="87">
        <v>7</v>
      </c>
      <c r="E112" s="87" t="s">
        <v>1838</v>
      </c>
    </row>
    <row r="113" spans="1:5" ht="15">
      <c r="A113" s="87" t="s">
        <v>754</v>
      </c>
      <c r="B113" s="87">
        <v>52</v>
      </c>
      <c r="C113" s="87">
        <v>1</v>
      </c>
      <c r="D113" s="87">
        <v>8</v>
      </c>
      <c r="E113" s="87" t="s">
        <v>1864</v>
      </c>
    </row>
    <row r="114" spans="1:5" ht="15">
      <c r="A114" s="87" t="s">
        <v>753</v>
      </c>
      <c r="B114" s="87">
        <v>53</v>
      </c>
      <c r="C114" s="87">
        <v>1</v>
      </c>
      <c r="D114" s="87">
        <v>9</v>
      </c>
      <c r="E114" s="87" t="s">
        <v>1864</v>
      </c>
    </row>
    <row r="115" spans="1:5" ht="15">
      <c r="A115" s="87" t="s">
        <v>752</v>
      </c>
      <c r="B115" s="87">
        <v>54</v>
      </c>
      <c r="C115" s="87">
        <v>1</v>
      </c>
      <c r="D115" s="87">
        <v>10</v>
      </c>
      <c r="E115" s="87" t="s">
        <v>1864</v>
      </c>
    </row>
    <row r="116" spans="1:5" ht="15">
      <c r="A116" s="87" t="s">
        <v>751</v>
      </c>
      <c r="B116" s="87">
        <v>55</v>
      </c>
      <c r="C116" s="87">
        <v>1</v>
      </c>
      <c r="D116" s="87">
        <v>11</v>
      </c>
      <c r="E116" s="87" t="s">
        <v>1864</v>
      </c>
    </row>
    <row r="117" spans="1:5" ht="15">
      <c r="A117" s="87" t="s">
        <v>750</v>
      </c>
      <c r="B117" s="87">
        <v>56</v>
      </c>
      <c r="C117" s="87">
        <v>1</v>
      </c>
      <c r="D117" s="87">
        <v>12</v>
      </c>
      <c r="E117" s="87" t="s">
        <v>1864</v>
      </c>
    </row>
    <row r="118" spans="1:5" ht="15">
      <c r="A118" s="87" t="s">
        <v>749</v>
      </c>
      <c r="B118" s="87">
        <v>57</v>
      </c>
      <c r="C118" s="87">
        <v>1</v>
      </c>
      <c r="D118" s="87">
        <v>13</v>
      </c>
      <c r="E118" s="87" t="s">
        <v>1864</v>
      </c>
    </row>
    <row r="119" spans="1:5" ht="15">
      <c r="A119" s="87" t="s">
        <v>748</v>
      </c>
      <c r="B119" s="87">
        <v>58</v>
      </c>
      <c r="C119" s="87">
        <v>1</v>
      </c>
      <c r="D119" s="87">
        <v>14</v>
      </c>
      <c r="E119" s="87" t="s">
        <v>1865</v>
      </c>
    </row>
    <row r="120" spans="1:5" ht="15">
      <c r="A120" s="87" t="s">
        <v>747</v>
      </c>
      <c r="B120" s="87">
        <v>59</v>
      </c>
      <c r="C120" s="87">
        <v>1</v>
      </c>
      <c r="D120" s="87">
        <v>15</v>
      </c>
      <c r="E120" s="87" t="s">
        <v>1865</v>
      </c>
    </row>
    <row r="121" spans="1:5" ht="15">
      <c r="A121" s="87" t="s">
        <v>746</v>
      </c>
      <c r="B121" s="87">
        <v>60</v>
      </c>
      <c r="C121" s="87">
        <v>1</v>
      </c>
      <c r="D121" s="87">
        <v>16</v>
      </c>
      <c r="E121" s="87" t="s">
        <v>1865</v>
      </c>
    </row>
    <row r="122" spans="1:5" ht="15">
      <c r="A122" s="87" t="s">
        <v>860</v>
      </c>
      <c r="B122" s="87">
        <v>61</v>
      </c>
      <c r="C122" s="87">
        <v>1</v>
      </c>
      <c r="D122" s="87">
        <v>17</v>
      </c>
      <c r="E122" s="87" t="s">
        <v>1866</v>
      </c>
    </row>
    <row r="123" spans="1:5" ht="15">
      <c r="A123" s="87" t="s">
        <v>745</v>
      </c>
      <c r="B123" s="87">
        <v>61</v>
      </c>
      <c r="C123" s="87">
        <v>2</v>
      </c>
      <c r="D123" s="87">
        <v>17</v>
      </c>
      <c r="E123" s="87" t="s">
        <v>1867</v>
      </c>
    </row>
    <row r="124" spans="1:5" ht="15">
      <c r="A124" s="87" t="s">
        <v>815</v>
      </c>
      <c r="B124" s="87">
        <v>61</v>
      </c>
      <c r="C124" s="87">
        <v>3</v>
      </c>
      <c r="D124" s="87">
        <v>17</v>
      </c>
      <c r="E124" s="87" t="s">
        <v>1838</v>
      </c>
    </row>
    <row r="125" spans="1:5" ht="15">
      <c r="A125" s="87" t="s">
        <v>744</v>
      </c>
      <c r="B125" s="87">
        <v>62</v>
      </c>
      <c r="C125" s="87">
        <v>1</v>
      </c>
      <c r="D125" s="87">
        <v>18</v>
      </c>
      <c r="E125" s="87" t="s">
        <v>1868</v>
      </c>
    </row>
    <row r="126" spans="1:5" ht="15">
      <c r="A126" s="87" t="s">
        <v>743</v>
      </c>
      <c r="B126" s="87">
        <v>63</v>
      </c>
      <c r="C126" s="87">
        <v>1</v>
      </c>
      <c r="D126" s="87">
        <v>19</v>
      </c>
      <c r="E126" s="87" t="s">
        <v>1868</v>
      </c>
    </row>
    <row r="127" spans="1:5" ht="15">
      <c r="A127" s="87" t="s">
        <v>742</v>
      </c>
      <c r="B127" s="87">
        <v>64</v>
      </c>
      <c r="C127" s="87">
        <v>1</v>
      </c>
      <c r="D127" s="87">
        <v>20</v>
      </c>
      <c r="E127" s="87" t="s">
        <v>1868</v>
      </c>
    </row>
    <row r="128" spans="1:5" ht="15">
      <c r="A128" s="87" t="s">
        <v>741</v>
      </c>
      <c r="B128" s="87">
        <v>65</v>
      </c>
      <c r="C128" s="87">
        <v>1</v>
      </c>
      <c r="D128" s="87">
        <v>21</v>
      </c>
      <c r="E128" s="87" t="s">
        <v>1868</v>
      </c>
    </row>
    <row r="129" spans="1:5" ht="15">
      <c r="A129" s="87" t="s">
        <v>740</v>
      </c>
      <c r="B129" s="87">
        <v>66</v>
      </c>
      <c r="C129" s="87">
        <v>1</v>
      </c>
      <c r="D129" s="87">
        <v>22</v>
      </c>
      <c r="E129" s="87" t="s">
        <v>1868</v>
      </c>
    </row>
    <row r="130" spans="1:5" ht="15">
      <c r="A130" s="87" t="s">
        <v>739</v>
      </c>
      <c r="B130" s="87">
        <v>67</v>
      </c>
      <c r="C130" s="87">
        <v>1</v>
      </c>
      <c r="D130" s="87">
        <v>23</v>
      </c>
      <c r="E130" s="87" t="s">
        <v>1868</v>
      </c>
    </row>
    <row r="131" spans="1:5" ht="15">
      <c r="A131" s="87" t="s">
        <v>738</v>
      </c>
      <c r="B131" s="87">
        <v>68</v>
      </c>
      <c r="C131" s="87">
        <v>2</v>
      </c>
      <c r="D131" s="87">
        <v>24</v>
      </c>
      <c r="E131" s="87" t="s">
        <v>1868</v>
      </c>
    </row>
    <row r="132" spans="1:5" ht="15">
      <c r="A132" s="87" t="s">
        <v>736</v>
      </c>
      <c r="B132" s="87">
        <v>68</v>
      </c>
      <c r="C132" s="87">
        <v>1</v>
      </c>
      <c r="D132" s="87">
        <v>24</v>
      </c>
      <c r="E132" s="87" t="s">
        <v>1869</v>
      </c>
    </row>
    <row r="133" spans="1:5" ht="15">
      <c r="A133" s="87" t="s">
        <v>737</v>
      </c>
      <c r="B133" s="87">
        <v>69</v>
      </c>
      <c r="C133" s="87">
        <v>1</v>
      </c>
      <c r="D133" s="87">
        <v>25</v>
      </c>
      <c r="E133" s="87" t="s">
        <v>1869</v>
      </c>
    </row>
    <row r="134" spans="1:5" ht="15">
      <c r="A134" s="87" t="s">
        <v>859</v>
      </c>
      <c r="B134" s="87">
        <v>70</v>
      </c>
      <c r="C134" s="87">
        <v>2</v>
      </c>
      <c r="D134" s="87">
        <v>26</v>
      </c>
      <c r="E134" s="87" t="s">
        <v>1870</v>
      </c>
    </row>
    <row r="135" spans="1:5" ht="15">
      <c r="A135" s="87" t="s">
        <v>1649</v>
      </c>
      <c r="B135" s="87">
        <v>70</v>
      </c>
      <c r="C135" s="87">
        <v>1</v>
      </c>
      <c r="D135" s="87">
        <v>26</v>
      </c>
      <c r="E135" s="87" t="s">
        <v>1871</v>
      </c>
    </row>
    <row r="136" spans="1:5" ht="15">
      <c r="A136" s="87" t="s">
        <v>735</v>
      </c>
      <c r="B136" s="87">
        <v>70</v>
      </c>
      <c r="C136" s="87">
        <v>4</v>
      </c>
      <c r="D136" s="87">
        <v>25.5</v>
      </c>
      <c r="E136" s="87" t="s">
        <v>1871</v>
      </c>
    </row>
    <row r="137" spans="1:5" ht="15">
      <c r="A137" s="87" t="s">
        <v>733</v>
      </c>
      <c r="B137" s="87">
        <v>70</v>
      </c>
      <c r="C137" s="87">
        <v>3</v>
      </c>
      <c r="D137" s="87">
        <v>26</v>
      </c>
      <c r="E137" s="87" t="s">
        <v>1872</v>
      </c>
    </row>
    <row r="138" spans="1:5" ht="15">
      <c r="A138" s="87" t="s">
        <v>734</v>
      </c>
      <c r="B138" s="87">
        <v>70</v>
      </c>
      <c r="C138" s="87">
        <v>4</v>
      </c>
      <c r="D138" s="87">
        <v>26.5</v>
      </c>
      <c r="E138" s="87" t="s">
        <v>1872</v>
      </c>
    </row>
    <row r="139" spans="1:5" ht="15">
      <c r="A139" s="87" t="s">
        <v>831</v>
      </c>
      <c r="B139" s="87">
        <v>70</v>
      </c>
      <c r="C139" s="87">
        <v>5</v>
      </c>
      <c r="D139" s="87">
        <v>25.5</v>
      </c>
      <c r="E139" s="87" t="s">
        <v>1838</v>
      </c>
    </row>
    <row r="140" spans="1:5" ht="15">
      <c r="A140" s="87" t="s">
        <v>858</v>
      </c>
      <c r="B140" s="87">
        <v>71</v>
      </c>
      <c r="C140" s="87">
        <v>1</v>
      </c>
      <c r="D140" s="87">
        <v>27</v>
      </c>
      <c r="E140" s="87" t="s">
        <v>1873</v>
      </c>
    </row>
    <row r="141" spans="1:5" ht="15">
      <c r="A141" s="87" t="s">
        <v>732</v>
      </c>
      <c r="B141" s="87">
        <v>71</v>
      </c>
      <c r="C141" s="87">
        <v>2</v>
      </c>
      <c r="D141" s="87">
        <v>27</v>
      </c>
      <c r="E141" s="87" t="s">
        <v>1874</v>
      </c>
    </row>
    <row r="142" spans="1:5" ht="15">
      <c r="A142" s="87" t="s">
        <v>731</v>
      </c>
      <c r="B142" s="87">
        <v>72</v>
      </c>
      <c r="C142" s="87">
        <v>1</v>
      </c>
      <c r="D142" s="87">
        <v>28</v>
      </c>
      <c r="E142" s="87" t="s">
        <v>1875</v>
      </c>
    </row>
    <row r="143" spans="1:5" ht="15">
      <c r="A143" s="87" t="s">
        <v>730</v>
      </c>
      <c r="B143" s="87">
        <v>73</v>
      </c>
      <c r="C143" s="87">
        <v>1</v>
      </c>
      <c r="D143" s="87">
        <v>29</v>
      </c>
      <c r="E143" s="87" t="s">
        <v>1876</v>
      </c>
    </row>
    <row r="144" spans="1:5" ht="15">
      <c r="A144" s="87" t="s">
        <v>729</v>
      </c>
      <c r="B144" s="87">
        <v>74</v>
      </c>
      <c r="C144" s="87">
        <v>1</v>
      </c>
      <c r="D144" s="87">
        <v>30</v>
      </c>
      <c r="E144" s="87" t="s">
        <v>1877</v>
      </c>
    </row>
    <row r="145" spans="1:5" ht="15">
      <c r="A145" s="87" t="s">
        <v>728</v>
      </c>
      <c r="B145" s="87">
        <v>75</v>
      </c>
      <c r="C145" s="87">
        <v>2</v>
      </c>
      <c r="D145" s="87">
        <v>31</v>
      </c>
      <c r="E145" s="87" t="s">
        <v>1878</v>
      </c>
    </row>
    <row r="146" spans="1:5" ht="15">
      <c r="A146" s="87" t="s">
        <v>857</v>
      </c>
      <c r="B146" s="87">
        <v>75</v>
      </c>
      <c r="C146" s="87">
        <v>1</v>
      </c>
      <c r="D146" s="87">
        <v>31</v>
      </c>
      <c r="E146" s="87" t="s">
        <v>1838</v>
      </c>
    </row>
    <row r="147" spans="1:5" ht="15">
      <c r="A147" s="87" t="s">
        <v>856</v>
      </c>
      <c r="B147" s="87">
        <v>76</v>
      </c>
      <c r="C147" s="87">
        <v>1</v>
      </c>
      <c r="D147" s="87">
        <v>32</v>
      </c>
      <c r="E147" s="87" t="s">
        <v>1879</v>
      </c>
    </row>
    <row r="148" spans="1:5" ht="15">
      <c r="A148" s="87" t="s">
        <v>727</v>
      </c>
      <c r="B148" s="87">
        <v>76</v>
      </c>
      <c r="C148" s="87">
        <v>2</v>
      </c>
      <c r="D148" s="87">
        <v>32</v>
      </c>
      <c r="E148" s="87" t="s">
        <v>1880</v>
      </c>
    </row>
    <row r="149" spans="1:5" ht="15">
      <c r="A149" s="87" t="s">
        <v>725</v>
      </c>
      <c r="B149" s="87">
        <v>77</v>
      </c>
      <c r="C149" s="87">
        <v>1</v>
      </c>
      <c r="D149" s="87">
        <v>33</v>
      </c>
      <c r="E149" s="87" t="s">
        <v>1881</v>
      </c>
    </row>
    <row r="150" spans="1:5" ht="15">
      <c r="A150" s="87" t="s">
        <v>726</v>
      </c>
      <c r="B150" s="87">
        <v>78</v>
      </c>
      <c r="C150" s="87">
        <v>1</v>
      </c>
      <c r="D150" s="87">
        <v>34</v>
      </c>
      <c r="E150" s="87" t="s">
        <v>1881</v>
      </c>
    </row>
    <row r="151" spans="1:5" ht="15">
      <c r="A151" s="87" t="s">
        <v>724</v>
      </c>
      <c r="B151" s="87">
        <v>79</v>
      </c>
      <c r="C151" s="87">
        <v>1</v>
      </c>
      <c r="D151" s="87">
        <v>35</v>
      </c>
      <c r="E151" s="87" t="s">
        <v>1882</v>
      </c>
    </row>
    <row r="152" spans="1:5" ht="15">
      <c r="A152" s="87" t="s">
        <v>855</v>
      </c>
      <c r="B152" s="87">
        <v>80</v>
      </c>
      <c r="C152" s="87">
        <v>3</v>
      </c>
      <c r="D152" s="87">
        <v>36</v>
      </c>
      <c r="E152" s="87" t="s">
        <v>1883</v>
      </c>
    </row>
    <row r="153" spans="1:5" ht="15">
      <c r="A153" s="87" t="s">
        <v>1645</v>
      </c>
      <c r="B153" s="87">
        <v>80</v>
      </c>
      <c r="C153" s="87">
        <v>2</v>
      </c>
      <c r="D153" s="87">
        <v>36</v>
      </c>
      <c r="E153" s="87" t="s">
        <v>1884</v>
      </c>
    </row>
    <row r="154" spans="1:5" ht="15">
      <c r="A154" s="87" t="s">
        <v>1646</v>
      </c>
      <c r="B154" s="87">
        <v>80</v>
      </c>
      <c r="C154" s="87">
        <v>1</v>
      </c>
      <c r="D154" s="87">
        <v>36</v>
      </c>
      <c r="E154" s="87" t="s">
        <v>1883</v>
      </c>
    </row>
    <row r="155" spans="1:5" ht="15">
      <c r="A155" s="87" t="s">
        <v>723</v>
      </c>
      <c r="B155" s="87">
        <v>80</v>
      </c>
      <c r="C155" s="87">
        <v>4</v>
      </c>
      <c r="D155" s="87">
        <v>36</v>
      </c>
      <c r="E155" s="87" t="s">
        <v>1883</v>
      </c>
    </row>
    <row r="156" spans="1:5" ht="15">
      <c r="A156" s="87" t="s">
        <v>838</v>
      </c>
      <c r="B156" s="87">
        <v>81</v>
      </c>
      <c r="C156" s="87">
        <v>1</v>
      </c>
      <c r="D156" s="87">
        <v>37</v>
      </c>
      <c r="E156" s="87" t="s">
        <v>1838</v>
      </c>
    </row>
    <row r="157" spans="1:5" ht="15">
      <c r="A157" s="87" t="s">
        <v>835</v>
      </c>
      <c r="B157" s="87">
        <v>82</v>
      </c>
      <c r="C157" s="87">
        <v>1</v>
      </c>
      <c r="D157" s="87">
        <v>38</v>
      </c>
      <c r="E157" s="87" t="s">
        <v>1838</v>
      </c>
    </row>
    <row r="158" spans="1:5" ht="15">
      <c r="A158" s="87" t="s">
        <v>834</v>
      </c>
      <c r="B158" s="87">
        <v>83</v>
      </c>
      <c r="C158" s="87">
        <v>1</v>
      </c>
      <c r="D158" s="87">
        <v>39</v>
      </c>
      <c r="E158" s="87" t="s">
        <v>1838</v>
      </c>
    </row>
    <row r="159" spans="1:5" ht="15">
      <c r="A159" s="87" t="s">
        <v>833</v>
      </c>
      <c r="B159" s="87">
        <v>84</v>
      </c>
      <c r="C159" s="87">
        <v>1</v>
      </c>
      <c r="D159" s="87">
        <v>40</v>
      </c>
      <c r="E159" s="87" t="s">
        <v>1838</v>
      </c>
    </row>
    <row r="160" spans="1:5" ht="15">
      <c r="A160" s="87" t="s">
        <v>832</v>
      </c>
      <c r="B160" s="87">
        <v>85</v>
      </c>
      <c r="C160" s="87">
        <v>1</v>
      </c>
      <c r="D160" s="87">
        <v>41</v>
      </c>
      <c r="E160" s="87" t="s">
        <v>1838</v>
      </c>
    </row>
    <row r="161" spans="1:5" ht="15">
      <c r="A161" s="87" t="s">
        <v>764</v>
      </c>
      <c r="B161" s="87">
        <v>86</v>
      </c>
      <c r="C161" s="87">
        <v>2</v>
      </c>
      <c r="D161" s="87">
        <v>42</v>
      </c>
      <c r="E161" s="87" t="s">
        <v>1838</v>
      </c>
    </row>
    <row r="162" spans="1:5" ht="15">
      <c r="A162" s="87" t="s">
        <v>763</v>
      </c>
      <c r="B162" s="87">
        <v>86</v>
      </c>
      <c r="C162" s="87">
        <v>1</v>
      </c>
      <c r="D162" s="87">
        <v>42</v>
      </c>
      <c r="E162" s="87" t="s">
        <v>1885</v>
      </c>
    </row>
    <row r="163" spans="1:5" ht="15">
      <c r="A163" s="87" t="s">
        <v>722</v>
      </c>
      <c r="B163" s="87">
        <v>87</v>
      </c>
      <c r="C163" s="87">
        <v>1</v>
      </c>
      <c r="D163" s="87">
        <v>43</v>
      </c>
      <c r="E163" s="87" t="s">
        <v>1886</v>
      </c>
    </row>
    <row r="164" spans="1:5" ht="15">
      <c r="A164" s="87" t="s">
        <v>721</v>
      </c>
      <c r="B164" s="87">
        <v>88</v>
      </c>
      <c r="C164" s="87">
        <v>1</v>
      </c>
      <c r="D164" s="87">
        <v>44</v>
      </c>
      <c r="E164" s="87" t="s">
        <v>1887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8"/>
  <sheetViews>
    <sheetView workbookViewId="0" topLeftCell="A1">
      <pane xSplit="2" ySplit="2" topLeftCell="C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19.7109375" style="0" bestFit="1" customWidth="1"/>
    <col min="61" max="61" width="25.421875" style="0" bestFit="1" customWidth="1"/>
    <col min="62" max="62" width="18.57421875" style="0" bestFit="1" customWidth="1"/>
    <col min="63" max="63" width="22.28125" style="0" bestFit="1" customWidth="1"/>
    <col min="64" max="64" width="15.7109375" style="0" bestFit="1" customWidth="1"/>
    <col min="65" max="65" width="27.28125" style="0" bestFit="1" customWidth="1"/>
    <col min="66" max="66" width="33.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1448</v>
      </c>
      <c r="BB2" s="13" t="s">
        <v>1475</v>
      </c>
      <c r="BC2" s="13" t="s">
        <v>1476</v>
      </c>
      <c r="BD2" s="52" t="s">
        <v>1505</v>
      </c>
      <c r="BE2" s="52" t="s">
        <v>1506</v>
      </c>
      <c r="BF2" s="52" t="s">
        <v>1507</v>
      </c>
      <c r="BG2" s="52" t="s">
        <v>1508</v>
      </c>
      <c r="BH2" s="52" t="s">
        <v>1509</v>
      </c>
      <c r="BI2" s="52" t="s">
        <v>1510</v>
      </c>
      <c r="BJ2" s="52" t="s">
        <v>1511</v>
      </c>
      <c r="BK2" s="52" t="s">
        <v>1512</v>
      </c>
      <c r="BL2" s="52" t="s">
        <v>1513</v>
      </c>
      <c r="BM2" s="52" t="s">
        <v>2251</v>
      </c>
      <c r="BN2" s="52" t="s">
        <v>2252</v>
      </c>
    </row>
    <row r="3" spans="1:66" ht="15" customHeight="1">
      <c r="A3" s="66" t="s">
        <v>232</v>
      </c>
      <c r="B3" s="66" t="s">
        <v>271</v>
      </c>
      <c r="C3" s="67" t="s">
        <v>1535</v>
      </c>
      <c r="D3" s="68">
        <v>3</v>
      </c>
      <c r="E3" s="69" t="s">
        <v>132</v>
      </c>
      <c r="F3" s="70">
        <v>32</v>
      </c>
      <c r="G3" s="67"/>
      <c r="H3" s="71"/>
      <c r="I3" s="72"/>
      <c r="J3" s="72"/>
      <c r="K3" s="34" t="s">
        <v>65</v>
      </c>
      <c r="L3" s="73">
        <v>3</v>
      </c>
      <c r="M3" s="73"/>
      <c r="N3" s="74"/>
      <c r="O3" s="81" t="s">
        <v>310</v>
      </c>
      <c r="P3" s="83">
        <v>43506.11167824074</v>
      </c>
      <c r="Q3" s="81" t="s">
        <v>313</v>
      </c>
      <c r="R3" s="85" t="s">
        <v>438</v>
      </c>
      <c r="S3" s="81" t="s">
        <v>472</v>
      </c>
      <c r="T3" s="81" t="s">
        <v>493</v>
      </c>
      <c r="U3" s="81"/>
      <c r="V3" s="85" t="s">
        <v>554</v>
      </c>
      <c r="W3" s="83">
        <v>43506.11167824074</v>
      </c>
      <c r="X3" s="85" t="s">
        <v>587</v>
      </c>
      <c r="Y3" s="81"/>
      <c r="Z3" s="81"/>
      <c r="AA3" s="87" t="s">
        <v>721</v>
      </c>
      <c r="AB3" s="81"/>
      <c r="AC3" s="81" t="b">
        <v>0</v>
      </c>
      <c r="AD3" s="81">
        <v>0</v>
      </c>
      <c r="AE3" s="87" t="s">
        <v>879</v>
      </c>
      <c r="AF3" s="81" t="b">
        <v>0</v>
      </c>
      <c r="AG3" s="81" t="s">
        <v>914</v>
      </c>
      <c r="AH3" s="81"/>
      <c r="AI3" s="87" t="s">
        <v>879</v>
      </c>
      <c r="AJ3" s="81" t="b">
        <v>0</v>
      </c>
      <c r="AK3" s="81">
        <v>0</v>
      </c>
      <c r="AL3" s="87" t="s">
        <v>879</v>
      </c>
      <c r="AM3" s="81" t="s">
        <v>928</v>
      </c>
      <c r="AN3" s="81" t="b">
        <v>0</v>
      </c>
      <c r="AO3" s="87" t="s">
        <v>721</v>
      </c>
      <c r="AP3" s="81" t="s">
        <v>196</v>
      </c>
      <c r="AQ3" s="81">
        <v>0</v>
      </c>
      <c r="AR3" s="81">
        <v>0</v>
      </c>
      <c r="AS3" s="81"/>
      <c r="AT3" s="81"/>
      <c r="AU3" s="81"/>
      <c r="AV3" s="81"/>
      <c r="AW3" s="81"/>
      <c r="AX3" s="81"/>
      <c r="AY3" s="81"/>
      <c r="AZ3" s="81"/>
      <c r="BA3">
        <v>1</v>
      </c>
      <c r="BB3" s="81" t="str">
        <f>REPLACE(INDEX(GroupVertices[Group],MATCH(Edges30[[#This Row],[Vertex 1]],GroupVertices[Vertex],0)),1,1,"")</f>
        <v>5</v>
      </c>
      <c r="BC3" s="81" t="str">
        <f>REPLACE(INDEX(GroupVertices[Group],MATCH(Edges30[[#This Row],[Vertex 2]],GroupVertices[Vertex],0)),1,1,"")</f>
        <v>5</v>
      </c>
      <c r="BD3" s="48">
        <v>1</v>
      </c>
      <c r="BE3" s="49">
        <v>5.555555555555555</v>
      </c>
      <c r="BF3" s="48">
        <v>0</v>
      </c>
      <c r="BG3" s="49">
        <v>0</v>
      </c>
      <c r="BH3" s="34"/>
      <c r="BI3" s="34"/>
      <c r="BJ3" s="48">
        <v>17</v>
      </c>
      <c r="BK3" s="49">
        <v>94.44444444444444</v>
      </c>
      <c r="BL3" s="48">
        <v>18</v>
      </c>
      <c r="BM3" s="48">
        <v>0</v>
      </c>
      <c r="BN3" s="49">
        <v>0</v>
      </c>
    </row>
    <row r="4" spans="1:66" ht="15" customHeight="1">
      <c r="A4" s="66" t="s">
        <v>233</v>
      </c>
      <c r="B4" s="66" t="s">
        <v>272</v>
      </c>
      <c r="C4" s="67" t="s">
        <v>1535</v>
      </c>
      <c r="D4" s="68">
        <v>3</v>
      </c>
      <c r="E4" s="69" t="s">
        <v>132</v>
      </c>
      <c r="F4" s="70">
        <v>32</v>
      </c>
      <c r="G4" s="67"/>
      <c r="H4" s="71"/>
      <c r="I4" s="72"/>
      <c r="J4" s="72"/>
      <c r="K4" s="34" t="s">
        <v>65</v>
      </c>
      <c r="L4" s="80">
        <v>4</v>
      </c>
      <c r="M4" s="80"/>
      <c r="N4" s="74"/>
      <c r="O4" s="82" t="s">
        <v>310</v>
      </c>
      <c r="P4" s="84">
        <v>43506.54033564815</v>
      </c>
      <c r="Q4" s="82" t="s">
        <v>314</v>
      </c>
      <c r="R4" s="86" t="s">
        <v>439</v>
      </c>
      <c r="S4" s="82" t="s">
        <v>473</v>
      </c>
      <c r="T4" s="82"/>
      <c r="U4" s="82"/>
      <c r="V4" s="86" t="s">
        <v>555</v>
      </c>
      <c r="W4" s="84">
        <v>43506.54033564815</v>
      </c>
      <c r="X4" s="86" t="s">
        <v>588</v>
      </c>
      <c r="Y4" s="82"/>
      <c r="Z4" s="82"/>
      <c r="AA4" s="88" t="s">
        <v>722</v>
      </c>
      <c r="AB4" s="82"/>
      <c r="AC4" s="82" t="b">
        <v>0</v>
      </c>
      <c r="AD4" s="82">
        <v>0</v>
      </c>
      <c r="AE4" s="88" t="s">
        <v>880</v>
      </c>
      <c r="AF4" s="82" t="b">
        <v>1</v>
      </c>
      <c r="AG4" s="82" t="s">
        <v>915</v>
      </c>
      <c r="AH4" s="82"/>
      <c r="AI4" s="88" t="s">
        <v>921</v>
      </c>
      <c r="AJ4" s="82" t="b">
        <v>0</v>
      </c>
      <c r="AK4" s="82">
        <v>0</v>
      </c>
      <c r="AL4" s="88" t="s">
        <v>879</v>
      </c>
      <c r="AM4" s="82" t="s">
        <v>929</v>
      </c>
      <c r="AN4" s="82" t="b">
        <v>0</v>
      </c>
      <c r="AO4" s="88" t="s">
        <v>722</v>
      </c>
      <c r="AP4" s="82" t="s">
        <v>196</v>
      </c>
      <c r="AQ4" s="82">
        <v>0</v>
      </c>
      <c r="AR4" s="82">
        <v>0</v>
      </c>
      <c r="AS4" s="82" t="s">
        <v>938</v>
      </c>
      <c r="AT4" s="82" t="s">
        <v>942</v>
      </c>
      <c r="AU4" s="82" t="s">
        <v>944</v>
      </c>
      <c r="AV4" s="82" t="s">
        <v>946</v>
      </c>
      <c r="AW4" s="82" t="s">
        <v>950</v>
      </c>
      <c r="AX4" s="82" t="s">
        <v>954</v>
      </c>
      <c r="AY4" s="82" t="s">
        <v>958</v>
      </c>
      <c r="AZ4" s="86" t="s">
        <v>960</v>
      </c>
      <c r="BA4">
        <v>1</v>
      </c>
      <c r="BB4" s="81" t="str">
        <f>REPLACE(INDEX(GroupVertices[Group],MATCH(Edges30[[#This Row],[Vertex 1]],GroupVertices[Vertex],0)),1,1,"")</f>
        <v>2</v>
      </c>
      <c r="BC4" s="81" t="str">
        <f>REPLACE(INDEX(GroupVertices[Group],MATCH(Edges30[[#This Row],[Vertex 2]],GroupVertices[Vertex],0)),1,1,"")</f>
        <v>2</v>
      </c>
      <c r="BD4" s="48"/>
      <c r="BE4" s="49"/>
      <c r="BF4" s="48"/>
      <c r="BG4" s="49"/>
      <c r="BH4" s="34"/>
      <c r="BI4" s="34"/>
      <c r="BJ4" s="48"/>
      <c r="BK4" s="49"/>
      <c r="BL4" s="48"/>
      <c r="BM4" s="48"/>
      <c r="BN4" s="49"/>
    </row>
    <row r="5" spans="1:66" ht="15">
      <c r="A5" s="66" t="s">
        <v>234</v>
      </c>
      <c r="B5" s="66" t="s">
        <v>289</v>
      </c>
      <c r="C5" s="67" t="s">
        <v>1535</v>
      </c>
      <c r="D5" s="68">
        <v>3</v>
      </c>
      <c r="E5" s="69" t="s">
        <v>132</v>
      </c>
      <c r="F5" s="70">
        <v>32</v>
      </c>
      <c r="G5" s="67"/>
      <c r="H5" s="71"/>
      <c r="I5" s="72"/>
      <c r="J5" s="72"/>
      <c r="K5" s="34" t="s">
        <v>65</v>
      </c>
      <c r="L5" s="80">
        <v>23</v>
      </c>
      <c r="M5" s="80"/>
      <c r="N5" s="74"/>
      <c r="O5" s="82" t="s">
        <v>310</v>
      </c>
      <c r="P5" s="84">
        <v>43507.72694444445</v>
      </c>
      <c r="Q5" s="82" t="s">
        <v>315</v>
      </c>
      <c r="R5" s="86" t="s">
        <v>440</v>
      </c>
      <c r="S5" s="82" t="s">
        <v>474</v>
      </c>
      <c r="T5" s="82" t="s">
        <v>494</v>
      </c>
      <c r="U5" s="82"/>
      <c r="V5" s="86" t="s">
        <v>556</v>
      </c>
      <c r="W5" s="84">
        <v>43507.72694444445</v>
      </c>
      <c r="X5" s="86" t="s">
        <v>589</v>
      </c>
      <c r="Y5" s="82"/>
      <c r="Z5" s="82"/>
      <c r="AA5" s="88" t="s">
        <v>723</v>
      </c>
      <c r="AB5" s="88" t="s">
        <v>855</v>
      </c>
      <c r="AC5" s="82" t="b">
        <v>0</v>
      </c>
      <c r="AD5" s="82">
        <v>1</v>
      </c>
      <c r="AE5" s="88" t="s">
        <v>881</v>
      </c>
      <c r="AF5" s="82" t="b">
        <v>0</v>
      </c>
      <c r="AG5" s="82" t="s">
        <v>914</v>
      </c>
      <c r="AH5" s="82"/>
      <c r="AI5" s="88" t="s">
        <v>879</v>
      </c>
      <c r="AJ5" s="82" t="b">
        <v>0</v>
      </c>
      <c r="AK5" s="82">
        <v>0</v>
      </c>
      <c r="AL5" s="88" t="s">
        <v>879</v>
      </c>
      <c r="AM5" s="82" t="s">
        <v>930</v>
      </c>
      <c r="AN5" s="82" t="b">
        <v>0</v>
      </c>
      <c r="AO5" s="88" t="s">
        <v>855</v>
      </c>
      <c r="AP5" s="82" t="s">
        <v>196</v>
      </c>
      <c r="AQ5" s="82">
        <v>0</v>
      </c>
      <c r="AR5" s="82">
        <v>0</v>
      </c>
      <c r="AS5" s="82" t="s">
        <v>939</v>
      </c>
      <c r="AT5" s="82" t="s">
        <v>943</v>
      </c>
      <c r="AU5" s="82" t="s">
        <v>945</v>
      </c>
      <c r="AV5" s="82" t="s">
        <v>947</v>
      </c>
      <c r="AW5" s="82" t="s">
        <v>951</v>
      </c>
      <c r="AX5" s="82" t="s">
        <v>955</v>
      </c>
      <c r="AY5" s="82" t="s">
        <v>959</v>
      </c>
      <c r="AZ5" s="86" t="s">
        <v>961</v>
      </c>
      <c r="BA5">
        <v>2</v>
      </c>
      <c r="BB5" s="81" t="str">
        <f>REPLACE(INDEX(GroupVertices[Group],MATCH(Edges30[[#This Row],[Vertex 1]],GroupVertices[Vertex],0)),1,1,"")</f>
        <v>4</v>
      </c>
      <c r="BC5" s="81" t="str">
        <f>REPLACE(INDEX(GroupVertices[Group],MATCH(Edges30[[#This Row],[Vertex 2]],GroupVertices[Vertex],0)),1,1,"")</f>
        <v>4</v>
      </c>
      <c r="BD5" s="48"/>
      <c r="BE5" s="49"/>
      <c r="BF5" s="48"/>
      <c r="BG5" s="49"/>
      <c r="BH5" s="34"/>
      <c r="BI5" s="34"/>
      <c r="BJ5" s="48"/>
      <c r="BK5" s="49"/>
      <c r="BL5" s="48"/>
      <c r="BM5" s="48"/>
      <c r="BN5" s="49"/>
    </row>
    <row r="6" spans="1:66" ht="15">
      <c r="A6" s="66" t="s">
        <v>235</v>
      </c>
      <c r="B6" s="66" t="s">
        <v>235</v>
      </c>
      <c r="C6" s="67" t="s">
        <v>1535</v>
      </c>
      <c r="D6" s="68">
        <v>3</v>
      </c>
      <c r="E6" s="69" t="s">
        <v>132</v>
      </c>
      <c r="F6" s="70">
        <v>32</v>
      </c>
      <c r="G6" s="67"/>
      <c r="H6" s="71"/>
      <c r="I6" s="72"/>
      <c r="J6" s="72"/>
      <c r="K6" s="34" t="s">
        <v>65</v>
      </c>
      <c r="L6" s="80">
        <v>26</v>
      </c>
      <c r="M6" s="80"/>
      <c r="N6" s="74"/>
      <c r="O6" s="82" t="s">
        <v>196</v>
      </c>
      <c r="P6" s="84">
        <v>43507.89627314815</v>
      </c>
      <c r="Q6" s="82" t="s">
        <v>316</v>
      </c>
      <c r="R6" s="82"/>
      <c r="S6" s="82"/>
      <c r="T6" s="82"/>
      <c r="U6" s="82"/>
      <c r="V6" s="86" t="s">
        <v>557</v>
      </c>
      <c r="W6" s="84">
        <v>43507.89627314815</v>
      </c>
      <c r="X6" s="86" t="s">
        <v>590</v>
      </c>
      <c r="Y6" s="82"/>
      <c r="Z6" s="82"/>
      <c r="AA6" s="88" t="s">
        <v>724</v>
      </c>
      <c r="AB6" s="82"/>
      <c r="AC6" s="82" t="b">
        <v>0</v>
      </c>
      <c r="AD6" s="82">
        <v>0</v>
      </c>
      <c r="AE6" s="88" t="s">
        <v>879</v>
      </c>
      <c r="AF6" s="82" t="b">
        <v>0</v>
      </c>
      <c r="AG6" s="82" t="s">
        <v>914</v>
      </c>
      <c r="AH6" s="82"/>
      <c r="AI6" s="88" t="s">
        <v>879</v>
      </c>
      <c r="AJ6" s="82" t="b">
        <v>0</v>
      </c>
      <c r="AK6" s="82">
        <v>0</v>
      </c>
      <c r="AL6" s="88" t="s">
        <v>879</v>
      </c>
      <c r="AM6" s="82" t="s">
        <v>931</v>
      </c>
      <c r="AN6" s="82" t="b">
        <v>0</v>
      </c>
      <c r="AO6" s="88" t="s">
        <v>724</v>
      </c>
      <c r="AP6" s="82" t="s">
        <v>196</v>
      </c>
      <c r="AQ6" s="82">
        <v>0</v>
      </c>
      <c r="AR6" s="82">
        <v>0</v>
      </c>
      <c r="AS6" s="82"/>
      <c r="AT6" s="82"/>
      <c r="AU6" s="82"/>
      <c r="AV6" s="82"/>
      <c r="AW6" s="82"/>
      <c r="AX6" s="82"/>
      <c r="AY6" s="82"/>
      <c r="AZ6" s="82"/>
      <c r="BA6">
        <v>1</v>
      </c>
      <c r="BB6" s="81" t="str">
        <f>REPLACE(INDEX(GroupVertices[Group],MATCH(Edges30[[#This Row],[Vertex 1]],GroupVertices[Vertex],0)),1,1,"")</f>
        <v>7</v>
      </c>
      <c r="BC6" s="81" t="str">
        <f>REPLACE(INDEX(GroupVertices[Group],MATCH(Edges30[[#This Row],[Vertex 2]],GroupVertices[Vertex],0)),1,1,"")</f>
        <v>7</v>
      </c>
      <c r="BD6" s="48">
        <v>0</v>
      </c>
      <c r="BE6" s="49">
        <v>0</v>
      </c>
      <c r="BF6" s="48">
        <v>0</v>
      </c>
      <c r="BG6" s="49">
        <v>0</v>
      </c>
      <c r="BH6" s="34"/>
      <c r="BI6" s="34"/>
      <c r="BJ6" s="48">
        <v>13</v>
      </c>
      <c r="BK6" s="49">
        <v>100</v>
      </c>
      <c r="BL6" s="48">
        <v>13</v>
      </c>
      <c r="BM6" s="48">
        <v>0</v>
      </c>
      <c r="BN6" s="49">
        <v>0</v>
      </c>
    </row>
    <row r="7" spans="1:66" ht="15">
      <c r="A7" s="66" t="s">
        <v>236</v>
      </c>
      <c r="B7" s="66" t="s">
        <v>292</v>
      </c>
      <c r="C7" s="67" t="s">
        <v>1535</v>
      </c>
      <c r="D7" s="68">
        <v>3</v>
      </c>
      <c r="E7" s="69" t="s">
        <v>132</v>
      </c>
      <c r="F7" s="70">
        <v>32</v>
      </c>
      <c r="G7" s="67"/>
      <c r="H7" s="71"/>
      <c r="I7" s="72"/>
      <c r="J7" s="72"/>
      <c r="K7" s="34" t="s">
        <v>65</v>
      </c>
      <c r="L7" s="80">
        <v>27</v>
      </c>
      <c r="M7" s="80"/>
      <c r="N7" s="74"/>
      <c r="O7" s="82" t="s">
        <v>310</v>
      </c>
      <c r="P7" s="84">
        <v>43509.354467592595</v>
      </c>
      <c r="Q7" s="82" t="s">
        <v>317</v>
      </c>
      <c r="R7" s="86" t="s">
        <v>441</v>
      </c>
      <c r="S7" s="82" t="s">
        <v>475</v>
      </c>
      <c r="T7" s="82"/>
      <c r="U7" s="82"/>
      <c r="V7" s="86" t="s">
        <v>558</v>
      </c>
      <c r="W7" s="84">
        <v>43509.354467592595</v>
      </c>
      <c r="X7" s="86" t="s">
        <v>591</v>
      </c>
      <c r="Y7" s="82"/>
      <c r="Z7" s="82"/>
      <c r="AA7" s="88" t="s">
        <v>725</v>
      </c>
      <c r="AB7" s="82"/>
      <c r="AC7" s="82" t="b">
        <v>0</v>
      </c>
      <c r="AD7" s="82">
        <v>1</v>
      </c>
      <c r="AE7" s="88" t="s">
        <v>879</v>
      </c>
      <c r="AF7" s="82" t="b">
        <v>0</v>
      </c>
      <c r="AG7" s="82" t="s">
        <v>916</v>
      </c>
      <c r="AH7" s="82"/>
      <c r="AI7" s="88" t="s">
        <v>879</v>
      </c>
      <c r="AJ7" s="82" t="b">
        <v>0</v>
      </c>
      <c r="AK7" s="82">
        <v>0</v>
      </c>
      <c r="AL7" s="88" t="s">
        <v>879</v>
      </c>
      <c r="AM7" s="82" t="s">
        <v>932</v>
      </c>
      <c r="AN7" s="82" t="b">
        <v>0</v>
      </c>
      <c r="AO7" s="88" t="s">
        <v>725</v>
      </c>
      <c r="AP7" s="82" t="s">
        <v>196</v>
      </c>
      <c r="AQ7" s="82">
        <v>0</v>
      </c>
      <c r="AR7" s="82">
        <v>0</v>
      </c>
      <c r="AS7" s="82"/>
      <c r="AT7" s="82"/>
      <c r="AU7" s="82"/>
      <c r="AV7" s="82"/>
      <c r="AW7" s="82"/>
      <c r="AX7" s="82"/>
      <c r="AY7" s="82"/>
      <c r="AZ7" s="82"/>
      <c r="BA7">
        <v>1</v>
      </c>
      <c r="BB7" s="81" t="str">
        <f>REPLACE(INDEX(GroupVertices[Group],MATCH(Edges30[[#This Row],[Vertex 1]],GroupVertices[Vertex],0)),1,1,"")</f>
        <v>13</v>
      </c>
      <c r="BC7" s="81" t="str">
        <f>REPLACE(INDEX(GroupVertices[Group],MATCH(Edges30[[#This Row],[Vertex 2]],GroupVertices[Vertex],0)),1,1,"")</f>
        <v>13</v>
      </c>
      <c r="BD7" s="48">
        <v>0</v>
      </c>
      <c r="BE7" s="49">
        <v>0</v>
      </c>
      <c r="BF7" s="48">
        <v>1</v>
      </c>
      <c r="BG7" s="49">
        <v>3.5714285714285716</v>
      </c>
      <c r="BH7" s="34"/>
      <c r="BI7" s="34"/>
      <c r="BJ7" s="48">
        <v>27</v>
      </c>
      <c r="BK7" s="49">
        <v>96.42857142857143</v>
      </c>
      <c r="BL7" s="48">
        <v>28</v>
      </c>
      <c r="BM7" s="48">
        <v>0</v>
      </c>
      <c r="BN7" s="49">
        <v>0</v>
      </c>
    </row>
    <row r="8" spans="1:66" ht="15">
      <c r="A8" s="66" t="s">
        <v>236</v>
      </c>
      <c r="B8" s="66" t="s">
        <v>236</v>
      </c>
      <c r="C8" s="67" t="s">
        <v>1535</v>
      </c>
      <c r="D8" s="68">
        <v>3</v>
      </c>
      <c r="E8" s="69" t="s">
        <v>132</v>
      </c>
      <c r="F8" s="70">
        <v>32</v>
      </c>
      <c r="G8" s="67"/>
      <c r="H8" s="71"/>
      <c r="I8" s="72"/>
      <c r="J8" s="72"/>
      <c r="K8" s="34" t="s">
        <v>65</v>
      </c>
      <c r="L8" s="80">
        <v>28</v>
      </c>
      <c r="M8" s="80"/>
      <c r="N8" s="74"/>
      <c r="O8" s="82" t="s">
        <v>196</v>
      </c>
      <c r="P8" s="84">
        <v>43507.35444444444</v>
      </c>
      <c r="Q8" s="82" t="s">
        <v>318</v>
      </c>
      <c r="R8" s="86" t="s">
        <v>442</v>
      </c>
      <c r="S8" s="82" t="s">
        <v>476</v>
      </c>
      <c r="T8" s="82" t="s">
        <v>495</v>
      </c>
      <c r="U8" s="82"/>
      <c r="V8" s="86" t="s">
        <v>558</v>
      </c>
      <c r="W8" s="84">
        <v>43507.35444444444</v>
      </c>
      <c r="X8" s="86" t="s">
        <v>592</v>
      </c>
      <c r="Y8" s="82"/>
      <c r="Z8" s="82"/>
      <c r="AA8" s="88" t="s">
        <v>726</v>
      </c>
      <c r="AB8" s="82"/>
      <c r="AC8" s="82" t="b">
        <v>0</v>
      </c>
      <c r="AD8" s="82">
        <v>0</v>
      </c>
      <c r="AE8" s="88" t="s">
        <v>879</v>
      </c>
      <c r="AF8" s="82" t="b">
        <v>0</v>
      </c>
      <c r="AG8" s="82" t="s">
        <v>916</v>
      </c>
      <c r="AH8" s="82"/>
      <c r="AI8" s="88" t="s">
        <v>879</v>
      </c>
      <c r="AJ8" s="82" t="b">
        <v>0</v>
      </c>
      <c r="AK8" s="82">
        <v>0</v>
      </c>
      <c r="AL8" s="88" t="s">
        <v>879</v>
      </c>
      <c r="AM8" s="82" t="s">
        <v>932</v>
      </c>
      <c r="AN8" s="82" t="b">
        <v>0</v>
      </c>
      <c r="AO8" s="88" t="s">
        <v>726</v>
      </c>
      <c r="AP8" s="82" t="s">
        <v>196</v>
      </c>
      <c r="AQ8" s="82">
        <v>0</v>
      </c>
      <c r="AR8" s="82">
        <v>0</v>
      </c>
      <c r="AS8" s="82"/>
      <c r="AT8" s="82"/>
      <c r="AU8" s="82"/>
      <c r="AV8" s="82"/>
      <c r="AW8" s="82"/>
      <c r="AX8" s="82"/>
      <c r="AY8" s="82"/>
      <c r="AZ8" s="82"/>
      <c r="BA8">
        <v>1</v>
      </c>
      <c r="BB8" s="81" t="str">
        <f>REPLACE(INDEX(GroupVertices[Group],MATCH(Edges30[[#This Row],[Vertex 1]],GroupVertices[Vertex],0)),1,1,"")</f>
        <v>13</v>
      </c>
      <c r="BC8" s="81" t="str">
        <f>REPLACE(INDEX(GroupVertices[Group],MATCH(Edges30[[#This Row],[Vertex 2]],GroupVertices[Vertex],0)),1,1,"")</f>
        <v>13</v>
      </c>
      <c r="BD8" s="48">
        <v>0</v>
      </c>
      <c r="BE8" s="49">
        <v>0</v>
      </c>
      <c r="BF8" s="48">
        <v>0</v>
      </c>
      <c r="BG8" s="49">
        <v>0</v>
      </c>
      <c r="BH8" s="34"/>
      <c r="BI8" s="34"/>
      <c r="BJ8" s="48">
        <v>36</v>
      </c>
      <c r="BK8" s="49">
        <v>100</v>
      </c>
      <c r="BL8" s="48">
        <v>36</v>
      </c>
      <c r="BM8" s="48">
        <v>0</v>
      </c>
      <c r="BN8" s="49">
        <v>0</v>
      </c>
    </row>
    <row r="9" spans="1:66" ht="15">
      <c r="A9" s="66" t="s">
        <v>237</v>
      </c>
      <c r="B9" s="66" t="s">
        <v>293</v>
      </c>
      <c r="C9" s="67" t="s">
        <v>1535</v>
      </c>
      <c r="D9" s="68">
        <v>3</v>
      </c>
      <c r="E9" s="69" t="s">
        <v>132</v>
      </c>
      <c r="F9" s="70">
        <v>32</v>
      </c>
      <c r="G9" s="67"/>
      <c r="H9" s="71"/>
      <c r="I9" s="72"/>
      <c r="J9" s="72"/>
      <c r="K9" s="34" t="s">
        <v>65</v>
      </c>
      <c r="L9" s="80">
        <v>29</v>
      </c>
      <c r="M9" s="80"/>
      <c r="N9" s="74"/>
      <c r="O9" s="82" t="s">
        <v>311</v>
      </c>
      <c r="P9" s="84">
        <v>43509.88255787037</v>
      </c>
      <c r="Q9" s="82" t="s">
        <v>319</v>
      </c>
      <c r="R9" s="82"/>
      <c r="S9" s="82"/>
      <c r="T9" s="82" t="s">
        <v>496</v>
      </c>
      <c r="U9" s="82"/>
      <c r="V9" s="86" t="s">
        <v>559</v>
      </c>
      <c r="W9" s="84">
        <v>43509.88255787037</v>
      </c>
      <c r="X9" s="86" t="s">
        <v>593</v>
      </c>
      <c r="Y9" s="82"/>
      <c r="Z9" s="82"/>
      <c r="AA9" s="88" t="s">
        <v>727</v>
      </c>
      <c r="AB9" s="88" t="s">
        <v>856</v>
      </c>
      <c r="AC9" s="82" t="b">
        <v>0</v>
      </c>
      <c r="AD9" s="82">
        <v>0</v>
      </c>
      <c r="AE9" s="88" t="s">
        <v>882</v>
      </c>
      <c r="AF9" s="82" t="b">
        <v>0</v>
      </c>
      <c r="AG9" s="82" t="s">
        <v>917</v>
      </c>
      <c r="AH9" s="82"/>
      <c r="AI9" s="88" t="s">
        <v>879</v>
      </c>
      <c r="AJ9" s="82" t="b">
        <v>0</v>
      </c>
      <c r="AK9" s="82">
        <v>0</v>
      </c>
      <c r="AL9" s="88" t="s">
        <v>879</v>
      </c>
      <c r="AM9" s="82" t="s">
        <v>928</v>
      </c>
      <c r="AN9" s="82" t="b">
        <v>0</v>
      </c>
      <c r="AO9" s="88" t="s">
        <v>856</v>
      </c>
      <c r="AP9" s="82" t="s">
        <v>196</v>
      </c>
      <c r="AQ9" s="82">
        <v>0</v>
      </c>
      <c r="AR9" s="82">
        <v>0</v>
      </c>
      <c r="AS9" s="82"/>
      <c r="AT9" s="82"/>
      <c r="AU9" s="82"/>
      <c r="AV9" s="82"/>
      <c r="AW9" s="82"/>
      <c r="AX9" s="82"/>
      <c r="AY9" s="82"/>
      <c r="AZ9" s="82"/>
      <c r="BA9">
        <v>1</v>
      </c>
      <c r="BB9" s="81" t="str">
        <f>REPLACE(INDEX(GroupVertices[Group],MATCH(Edges30[[#This Row],[Vertex 1]],GroupVertices[Vertex],0)),1,1,"")</f>
        <v>12</v>
      </c>
      <c r="BC9" s="81" t="str">
        <f>REPLACE(INDEX(GroupVertices[Group],MATCH(Edges30[[#This Row],[Vertex 2]],GroupVertices[Vertex],0)),1,1,"")</f>
        <v>12</v>
      </c>
      <c r="BD9" s="48">
        <v>0</v>
      </c>
      <c r="BE9" s="49">
        <v>0</v>
      </c>
      <c r="BF9" s="48">
        <v>0</v>
      </c>
      <c r="BG9" s="49">
        <v>0</v>
      </c>
      <c r="BH9" s="34"/>
      <c r="BI9" s="34"/>
      <c r="BJ9" s="48">
        <v>14</v>
      </c>
      <c r="BK9" s="49">
        <v>100</v>
      </c>
      <c r="BL9" s="48">
        <v>14</v>
      </c>
      <c r="BM9" s="48">
        <v>0</v>
      </c>
      <c r="BN9" s="49">
        <v>0</v>
      </c>
    </row>
    <row r="10" spans="1:66" ht="15">
      <c r="A10" s="66" t="s">
        <v>238</v>
      </c>
      <c r="B10" s="66" t="s">
        <v>250</v>
      </c>
      <c r="C10" s="67" t="s">
        <v>1535</v>
      </c>
      <c r="D10" s="68">
        <v>3</v>
      </c>
      <c r="E10" s="69" t="s">
        <v>132</v>
      </c>
      <c r="F10" s="70">
        <v>32</v>
      </c>
      <c r="G10" s="67"/>
      <c r="H10" s="71"/>
      <c r="I10" s="72"/>
      <c r="J10" s="72"/>
      <c r="K10" s="34" t="s">
        <v>65</v>
      </c>
      <c r="L10" s="80">
        <v>30</v>
      </c>
      <c r="M10" s="80"/>
      <c r="N10" s="74"/>
      <c r="O10" s="82" t="s">
        <v>311</v>
      </c>
      <c r="P10" s="84">
        <v>43509.905625</v>
      </c>
      <c r="Q10" s="82" t="s">
        <v>320</v>
      </c>
      <c r="R10" s="82"/>
      <c r="S10" s="82"/>
      <c r="T10" s="82"/>
      <c r="U10" s="82"/>
      <c r="V10" s="86" t="s">
        <v>560</v>
      </c>
      <c r="W10" s="84">
        <v>43509.905625</v>
      </c>
      <c r="X10" s="86" t="s">
        <v>594</v>
      </c>
      <c r="Y10" s="82"/>
      <c r="Z10" s="82"/>
      <c r="AA10" s="88" t="s">
        <v>728</v>
      </c>
      <c r="AB10" s="88" t="s">
        <v>857</v>
      </c>
      <c r="AC10" s="82" t="b">
        <v>0</v>
      </c>
      <c r="AD10" s="82">
        <v>0</v>
      </c>
      <c r="AE10" s="88" t="s">
        <v>883</v>
      </c>
      <c r="AF10" s="82" t="b">
        <v>0</v>
      </c>
      <c r="AG10" s="82" t="s">
        <v>914</v>
      </c>
      <c r="AH10" s="82"/>
      <c r="AI10" s="88" t="s">
        <v>879</v>
      </c>
      <c r="AJ10" s="82" t="b">
        <v>0</v>
      </c>
      <c r="AK10" s="82">
        <v>0</v>
      </c>
      <c r="AL10" s="88" t="s">
        <v>879</v>
      </c>
      <c r="AM10" s="82" t="s">
        <v>930</v>
      </c>
      <c r="AN10" s="82" t="b">
        <v>0</v>
      </c>
      <c r="AO10" s="88" t="s">
        <v>857</v>
      </c>
      <c r="AP10" s="82" t="s">
        <v>196</v>
      </c>
      <c r="AQ10" s="82">
        <v>0</v>
      </c>
      <c r="AR10" s="82">
        <v>0</v>
      </c>
      <c r="AS10" s="82"/>
      <c r="AT10" s="82"/>
      <c r="AU10" s="82"/>
      <c r="AV10" s="82"/>
      <c r="AW10" s="82"/>
      <c r="AX10" s="82"/>
      <c r="AY10" s="82"/>
      <c r="AZ10" s="82"/>
      <c r="BA10">
        <v>1</v>
      </c>
      <c r="BB10" s="81" t="str">
        <f>REPLACE(INDEX(GroupVertices[Group],MATCH(Edges30[[#This Row],[Vertex 1]],GroupVertices[Vertex],0)),1,1,"")</f>
        <v>1</v>
      </c>
      <c r="BC10" s="81" t="str">
        <f>REPLACE(INDEX(GroupVertices[Group],MATCH(Edges30[[#This Row],[Vertex 2]],GroupVertices[Vertex],0)),1,1,"")</f>
        <v>1</v>
      </c>
      <c r="BD10" s="48">
        <v>5</v>
      </c>
      <c r="BE10" s="49">
        <v>10.869565217391305</v>
      </c>
      <c r="BF10" s="48">
        <v>0</v>
      </c>
      <c r="BG10" s="49">
        <v>0</v>
      </c>
      <c r="BH10" s="34"/>
      <c r="BI10" s="34"/>
      <c r="BJ10" s="48">
        <v>41</v>
      </c>
      <c r="BK10" s="49">
        <v>89.1304347826087</v>
      </c>
      <c r="BL10" s="48">
        <v>46</v>
      </c>
      <c r="BM10" s="48">
        <v>0</v>
      </c>
      <c r="BN10" s="49">
        <v>0</v>
      </c>
    </row>
    <row r="11" spans="1:66" ht="15">
      <c r="A11" s="66" t="s">
        <v>239</v>
      </c>
      <c r="B11" s="66" t="s">
        <v>239</v>
      </c>
      <c r="C11" s="67" t="s">
        <v>1535</v>
      </c>
      <c r="D11" s="68">
        <v>3</v>
      </c>
      <c r="E11" s="69" t="s">
        <v>132</v>
      </c>
      <c r="F11" s="70">
        <v>32</v>
      </c>
      <c r="G11" s="67"/>
      <c r="H11" s="71"/>
      <c r="I11" s="72"/>
      <c r="J11" s="72"/>
      <c r="K11" s="34" t="s">
        <v>65</v>
      </c>
      <c r="L11" s="80">
        <v>31</v>
      </c>
      <c r="M11" s="80"/>
      <c r="N11" s="74"/>
      <c r="O11" s="82" t="s">
        <v>196</v>
      </c>
      <c r="P11" s="84">
        <v>43512.375023148146</v>
      </c>
      <c r="Q11" s="82" t="s">
        <v>321</v>
      </c>
      <c r="R11" s="86" t="s">
        <v>443</v>
      </c>
      <c r="S11" s="82" t="s">
        <v>477</v>
      </c>
      <c r="T11" s="82" t="s">
        <v>497</v>
      </c>
      <c r="U11" s="86" t="s">
        <v>533</v>
      </c>
      <c r="V11" s="86" t="s">
        <v>533</v>
      </c>
      <c r="W11" s="84">
        <v>43512.375023148146</v>
      </c>
      <c r="X11" s="86" t="s">
        <v>595</v>
      </c>
      <c r="Y11" s="82"/>
      <c r="Z11" s="82"/>
      <c r="AA11" s="88" t="s">
        <v>729</v>
      </c>
      <c r="AB11" s="82"/>
      <c r="AC11" s="82" t="b">
        <v>0</v>
      </c>
      <c r="AD11" s="82">
        <v>3</v>
      </c>
      <c r="AE11" s="88" t="s">
        <v>879</v>
      </c>
      <c r="AF11" s="82" t="b">
        <v>0</v>
      </c>
      <c r="AG11" s="82" t="s">
        <v>917</v>
      </c>
      <c r="AH11" s="82"/>
      <c r="AI11" s="88" t="s">
        <v>879</v>
      </c>
      <c r="AJ11" s="82" t="b">
        <v>0</v>
      </c>
      <c r="AK11" s="82">
        <v>0</v>
      </c>
      <c r="AL11" s="88" t="s">
        <v>879</v>
      </c>
      <c r="AM11" s="82" t="s">
        <v>928</v>
      </c>
      <c r="AN11" s="82" t="b">
        <v>0</v>
      </c>
      <c r="AO11" s="88" t="s">
        <v>729</v>
      </c>
      <c r="AP11" s="82" t="s">
        <v>196</v>
      </c>
      <c r="AQ11" s="82">
        <v>0</v>
      </c>
      <c r="AR11" s="82">
        <v>0</v>
      </c>
      <c r="AS11" s="82"/>
      <c r="AT11" s="82"/>
      <c r="AU11" s="82"/>
      <c r="AV11" s="82"/>
      <c r="AW11" s="82"/>
      <c r="AX11" s="82"/>
      <c r="AY11" s="82"/>
      <c r="AZ11" s="82"/>
      <c r="BA11">
        <v>1</v>
      </c>
      <c r="BB11" s="81" t="str">
        <f>REPLACE(INDEX(GroupVertices[Group],MATCH(Edges30[[#This Row],[Vertex 1]],GroupVertices[Vertex],0)),1,1,"")</f>
        <v>7</v>
      </c>
      <c r="BC11" s="81" t="str">
        <f>REPLACE(INDEX(GroupVertices[Group],MATCH(Edges30[[#This Row],[Vertex 2]],GroupVertices[Vertex],0)),1,1,"")</f>
        <v>7</v>
      </c>
      <c r="BD11" s="48">
        <v>0</v>
      </c>
      <c r="BE11" s="49">
        <v>0</v>
      </c>
      <c r="BF11" s="48">
        <v>0</v>
      </c>
      <c r="BG11" s="49">
        <v>0</v>
      </c>
      <c r="BH11" s="34"/>
      <c r="BI11" s="34"/>
      <c r="BJ11" s="48">
        <v>32</v>
      </c>
      <c r="BK11" s="49">
        <v>100</v>
      </c>
      <c r="BL11" s="48">
        <v>32</v>
      </c>
      <c r="BM11" s="48">
        <v>0</v>
      </c>
      <c r="BN11" s="49">
        <v>0</v>
      </c>
    </row>
    <row r="12" spans="1:66" ht="15">
      <c r="A12" s="66" t="s">
        <v>240</v>
      </c>
      <c r="B12" s="66" t="s">
        <v>250</v>
      </c>
      <c r="C12" s="67" t="s">
        <v>1535</v>
      </c>
      <c r="D12" s="68">
        <v>3</v>
      </c>
      <c r="E12" s="69" t="s">
        <v>132</v>
      </c>
      <c r="F12" s="70">
        <v>32</v>
      </c>
      <c r="G12" s="67"/>
      <c r="H12" s="71"/>
      <c r="I12" s="72"/>
      <c r="J12" s="72"/>
      <c r="K12" s="34" t="s">
        <v>65</v>
      </c>
      <c r="L12" s="80">
        <v>32</v>
      </c>
      <c r="M12" s="80"/>
      <c r="N12" s="74"/>
      <c r="O12" s="82" t="s">
        <v>310</v>
      </c>
      <c r="P12" s="84">
        <v>43513.97222222222</v>
      </c>
      <c r="Q12" s="82" t="s">
        <v>322</v>
      </c>
      <c r="R12" s="86" t="s">
        <v>444</v>
      </c>
      <c r="S12" s="82" t="s">
        <v>478</v>
      </c>
      <c r="T12" s="82"/>
      <c r="U12" s="82"/>
      <c r="V12" s="86" t="s">
        <v>561</v>
      </c>
      <c r="W12" s="84">
        <v>43513.97222222222</v>
      </c>
      <c r="X12" s="86" t="s">
        <v>596</v>
      </c>
      <c r="Y12" s="82"/>
      <c r="Z12" s="82"/>
      <c r="AA12" s="88" t="s">
        <v>730</v>
      </c>
      <c r="AB12" s="82"/>
      <c r="AC12" s="82" t="b">
        <v>0</v>
      </c>
      <c r="AD12" s="82">
        <v>1</v>
      </c>
      <c r="AE12" s="88" t="s">
        <v>879</v>
      </c>
      <c r="AF12" s="82" t="b">
        <v>0</v>
      </c>
      <c r="AG12" s="82" t="s">
        <v>914</v>
      </c>
      <c r="AH12" s="82"/>
      <c r="AI12" s="88" t="s">
        <v>879</v>
      </c>
      <c r="AJ12" s="82" t="b">
        <v>0</v>
      </c>
      <c r="AK12" s="82">
        <v>0</v>
      </c>
      <c r="AL12" s="88" t="s">
        <v>879</v>
      </c>
      <c r="AM12" s="82" t="s">
        <v>933</v>
      </c>
      <c r="AN12" s="82" t="b">
        <v>0</v>
      </c>
      <c r="AO12" s="88" t="s">
        <v>730</v>
      </c>
      <c r="AP12" s="82" t="s">
        <v>196</v>
      </c>
      <c r="AQ12" s="82">
        <v>0</v>
      </c>
      <c r="AR12" s="82">
        <v>0</v>
      </c>
      <c r="AS12" s="82"/>
      <c r="AT12" s="82"/>
      <c r="AU12" s="82"/>
      <c r="AV12" s="82"/>
      <c r="AW12" s="82"/>
      <c r="AX12" s="82"/>
      <c r="AY12" s="82"/>
      <c r="AZ12" s="82"/>
      <c r="BA12">
        <v>1</v>
      </c>
      <c r="BB12" s="81" t="str">
        <f>REPLACE(INDEX(GroupVertices[Group],MATCH(Edges30[[#This Row],[Vertex 1]],GroupVertices[Vertex],0)),1,1,"")</f>
        <v>1</v>
      </c>
      <c r="BC12" s="81" t="str">
        <f>REPLACE(INDEX(GroupVertices[Group],MATCH(Edges30[[#This Row],[Vertex 2]],GroupVertices[Vertex],0)),1,1,"")</f>
        <v>1</v>
      </c>
      <c r="BD12" s="48">
        <v>0</v>
      </c>
      <c r="BE12" s="49">
        <v>0</v>
      </c>
      <c r="BF12" s="48">
        <v>0</v>
      </c>
      <c r="BG12" s="49">
        <v>0</v>
      </c>
      <c r="BH12" s="34"/>
      <c r="BI12" s="34"/>
      <c r="BJ12" s="48">
        <v>28</v>
      </c>
      <c r="BK12" s="49">
        <v>100</v>
      </c>
      <c r="BL12" s="48">
        <v>28</v>
      </c>
      <c r="BM12" s="48">
        <v>0</v>
      </c>
      <c r="BN12" s="49">
        <v>0</v>
      </c>
    </row>
    <row r="13" spans="1:66" ht="15">
      <c r="A13" s="66" t="s">
        <v>241</v>
      </c>
      <c r="B13" s="66" t="s">
        <v>294</v>
      </c>
      <c r="C13" s="67" t="s">
        <v>1535</v>
      </c>
      <c r="D13" s="68">
        <v>3</v>
      </c>
      <c r="E13" s="69" t="s">
        <v>132</v>
      </c>
      <c r="F13" s="70">
        <v>32</v>
      </c>
      <c r="G13" s="67"/>
      <c r="H13" s="71"/>
      <c r="I13" s="72"/>
      <c r="J13" s="72"/>
      <c r="K13" s="34" t="s">
        <v>65</v>
      </c>
      <c r="L13" s="80">
        <v>33</v>
      </c>
      <c r="M13" s="80"/>
      <c r="N13" s="74"/>
      <c r="O13" s="82" t="s">
        <v>310</v>
      </c>
      <c r="P13" s="84">
        <v>43514.76462962963</v>
      </c>
      <c r="Q13" s="82" t="s">
        <v>323</v>
      </c>
      <c r="R13" s="82"/>
      <c r="S13" s="82"/>
      <c r="T13" s="82"/>
      <c r="U13" s="82"/>
      <c r="V13" s="86" t="s">
        <v>562</v>
      </c>
      <c r="W13" s="84">
        <v>43514.76462962963</v>
      </c>
      <c r="X13" s="86" t="s">
        <v>597</v>
      </c>
      <c r="Y13" s="82"/>
      <c r="Z13" s="82"/>
      <c r="AA13" s="88" t="s">
        <v>731</v>
      </c>
      <c r="AB13" s="82"/>
      <c r="AC13" s="82" t="b">
        <v>0</v>
      </c>
      <c r="AD13" s="82">
        <v>0</v>
      </c>
      <c r="AE13" s="88" t="s">
        <v>879</v>
      </c>
      <c r="AF13" s="82" t="b">
        <v>0</v>
      </c>
      <c r="AG13" s="82" t="s">
        <v>914</v>
      </c>
      <c r="AH13" s="82"/>
      <c r="AI13" s="88" t="s">
        <v>879</v>
      </c>
      <c r="AJ13" s="82" t="b">
        <v>0</v>
      </c>
      <c r="AK13" s="82">
        <v>0</v>
      </c>
      <c r="AL13" s="88" t="s">
        <v>879</v>
      </c>
      <c r="AM13" s="82" t="s">
        <v>930</v>
      </c>
      <c r="AN13" s="82" t="b">
        <v>0</v>
      </c>
      <c r="AO13" s="88" t="s">
        <v>731</v>
      </c>
      <c r="AP13" s="82" t="s">
        <v>196</v>
      </c>
      <c r="AQ13" s="82">
        <v>0</v>
      </c>
      <c r="AR13" s="82">
        <v>0</v>
      </c>
      <c r="AS13" s="82"/>
      <c r="AT13" s="82"/>
      <c r="AU13" s="82"/>
      <c r="AV13" s="82"/>
      <c r="AW13" s="82"/>
      <c r="AX13" s="82"/>
      <c r="AY13" s="82"/>
      <c r="AZ13" s="82"/>
      <c r="BA13">
        <v>1</v>
      </c>
      <c r="BB13" s="81" t="str">
        <f>REPLACE(INDEX(GroupVertices[Group],MATCH(Edges30[[#This Row],[Vertex 1]],GroupVertices[Vertex],0)),1,1,"")</f>
        <v>11</v>
      </c>
      <c r="BC13" s="81" t="str">
        <f>REPLACE(INDEX(GroupVertices[Group],MATCH(Edges30[[#This Row],[Vertex 2]],GroupVertices[Vertex],0)),1,1,"")</f>
        <v>11</v>
      </c>
      <c r="BD13" s="48">
        <v>0</v>
      </c>
      <c r="BE13" s="49">
        <v>0</v>
      </c>
      <c r="BF13" s="48">
        <v>1</v>
      </c>
      <c r="BG13" s="49">
        <v>2</v>
      </c>
      <c r="BH13" s="34"/>
      <c r="BI13" s="34"/>
      <c r="BJ13" s="48">
        <v>49</v>
      </c>
      <c r="BK13" s="49">
        <v>98</v>
      </c>
      <c r="BL13" s="48">
        <v>50</v>
      </c>
      <c r="BM13" s="48">
        <v>0</v>
      </c>
      <c r="BN13" s="49">
        <v>0</v>
      </c>
    </row>
    <row r="14" spans="1:66" ht="15">
      <c r="A14" s="66" t="s">
        <v>242</v>
      </c>
      <c r="B14" s="66" t="s">
        <v>295</v>
      </c>
      <c r="C14" s="67" t="s">
        <v>1535</v>
      </c>
      <c r="D14" s="68">
        <v>3</v>
      </c>
      <c r="E14" s="69" t="s">
        <v>132</v>
      </c>
      <c r="F14" s="70">
        <v>32</v>
      </c>
      <c r="G14" s="67"/>
      <c r="H14" s="71"/>
      <c r="I14" s="72"/>
      <c r="J14" s="72"/>
      <c r="K14" s="34" t="s">
        <v>65</v>
      </c>
      <c r="L14" s="80">
        <v>35</v>
      </c>
      <c r="M14" s="80"/>
      <c r="N14" s="74"/>
      <c r="O14" s="82" t="s">
        <v>311</v>
      </c>
      <c r="P14" s="84">
        <v>43514.78875</v>
      </c>
      <c r="Q14" s="82" t="s">
        <v>324</v>
      </c>
      <c r="R14" s="82"/>
      <c r="S14" s="82"/>
      <c r="T14" s="82"/>
      <c r="U14" s="82"/>
      <c r="V14" s="86" t="s">
        <v>563</v>
      </c>
      <c r="W14" s="84">
        <v>43514.78875</v>
      </c>
      <c r="X14" s="86" t="s">
        <v>598</v>
      </c>
      <c r="Y14" s="82"/>
      <c r="Z14" s="82"/>
      <c r="AA14" s="88" t="s">
        <v>732</v>
      </c>
      <c r="AB14" s="88" t="s">
        <v>858</v>
      </c>
      <c r="AC14" s="82" t="b">
        <v>0</v>
      </c>
      <c r="AD14" s="82">
        <v>4</v>
      </c>
      <c r="AE14" s="88" t="s">
        <v>884</v>
      </c>
      <c r="AF14" s="82" t="b">
        <v>0</v>
      </c>
      <c r="AG14" s="82" t="s">
        <v>918</v>
      </c>
      <c r="AH14" s="82"/>
      <c r="AI14" s="88" t="s">
        <v>879</v>
      </c>
      <c r="AJ14" s="82" t="b">
        <v>0</v>
      </c>
      <c r="AK14" s="82">
        <v>0</v>
      </c>
      <c r="AL14" s="88" t="s">
        <v>879</v>
      </c>
      <c r="AM14" s="82" t="s">
        <v>930</v>
      </c>
      <c r="AN14" s="82" t="b">
        <v>0</v>
      </c>
      <c r="AO14" s="88" t="s">
        <v>858</v>
      </c>
      <c r="AP14" s="82" t="s">
        <v>196</v>
      </c>
      <c r="AQ14" s="82">
        <v>0</v>
      </c>
      <c r="AR14" s="82">
        <v>0</v>
      </c>
      <c r="AS14" s="82"/>
      <c r="AT14" s="82"/>
      <c r="AU14" s="82"/>
      <c r="AV14" s="82"/>
      <c r="AW14" s="82"/>
      <c r="AX14" s="82"/>
      <c r="AY14" s="82"/>
      <c r="AZ14" s="82"/>
      <c r="BA14">
        <v>1</v>
      </c>
      <c r="BB14" s="81" t="str">
        <f>REPLACE(INDEX(GroupVertices[Group],MATCH(Edges30[[#This Row],[Vertex 1]],GroupVertices[Vertex],0)),1,1,"")</f>
        <v>10</v>
      </c>
      <c r="BC14" s="81" t="str">
        <f>REPLACE(INDEX(GroupVertices[Group],MATCH(Edges30[[#This Row],[Vertex 2]],GroupVertices[Vertex],0)),1,1,"")</f>
        <v>10</v>
      </c>
      <c r="BD14" s="48">
        <v>1</v>
      </c>
      <c r="BE14" s="49">
        <v>6.25</v>
      </c>
      <c r="BF14" s="48">
        <v>0</v>
      </c>
      <c r="BG14" s="49">
        <v>0</v>
      </c>
      <c r="BH14" s="34"/>
      <c r="BI14" s="34"/>
      <c r="BJ14" s="48">
        <v>15</v>
      </c>
      <c r="BK14" s="49">
        <v>93.75</v>
      </c>
      <c r="BL14" s="48">
        <v>16</v>
      </c>
      <c r="BM14" s="48">
        <v>0</v>
      </c>
      <c r="BN14" s="49">
        <v>0</v>
      </c>
    </row>
    <row r="15" spans="1:66" ht="15">
      <c r="A15" s="66" t="s">
        <v>243</v>
      </c>
      <c r="B15" s="66" t="s">
        <v>296</v>
      </c>
      <c r="C15" s="67" t="s">
        <v>1536</v>
      </c>
      <c r="D15" s="68">
        <v>4.75</v>
      </c>
      <c r="E15" s="69" t="s">
        <v>136</v>
      </c>
      <c r="F15" s="70">
        <v>29.4</v>
      </c>
      <c r="G15" s="67"/>
      <c r="H15" s="71"/>
      <c r="I15" s="72"/>
      <c r="J15" s="72"/>
      <c r="K15" s="34" t="s">
        <v>65</v>
      </c>
      <c r="L15" s="80">
        <v>36</v>
      </c>
      <c r="M15" s="80"/>
      <c r="N15" s="74"/>
      <c r="O15" s="82" t="s">
        <v>310</v>
      </c>
      <c r="P15" s="84">
        <v>43514.93221064815</v>
      </c>
      <c r="Q15" s="82" t="s">
        <v>325</v>
      </c>
      <c r="R15" s="82"/>
      <c r="S15" s="82"/>
      <c r="T15" s="82"/>
      <c r="U15" s="82"/>
      <c r="V15" s="86" t="s">
        <v>564</v>
      </c>
      <c r="W15" s="84">
        <v>43514.93221064815</v>
      </c>
      <c r="X15" s="86" t="s">
        <v>599</v>
      </c>
      <c r="Y15" s="82"/>
      <c r="Z15" s="82"/>
      <c r="AA15" s="88" t="s">
        <v>733</v>
      </c>
      <c r="AB15" s="88" t="s">
        <v>859</v>
      </c>
      <c r="AC15" s="82" t="b">
        <v>0</v>
      </c>
      <c r="AD15" s="82">
        <v>1</v>
      </c>
      <c r="AE15" s="88" t="s">
        <v>885</v>
      </c>
      <c r="AF15" s="82" t="b">
        <v>0</v>
      </c>
      <c r="AG15" s="82" t="s">
        <v>914</v>
      </c>
      <c r="AH15" s="82"/>
      <c r="AI15" s="88" t="s">
        <v>879</v>
      </c>
      <c r="AJ15" s="82" t="b">
        <v>0</v>
      </c>
      <c r="AK15" s="82">
        <v>0</v>
      </c>
      <c r="AL15" s="88" t="s">
        <v>879</v>
      </c>
      <c r="AM15" s="82" t="s">
        <v>929</v>
      </c>
      <c r="AN15" s="82" t="b">
        <v>0</v>
      </c>
      <c r="AO15" s="88" t="s">
        <v>859</v>
      </c>
      <c r="AP15" s="82" t="s">
        <v>196</v>
      </c>
      <c r="AQ15" s="82">
        <v>0</v>
      </c>
      <c r="AR15" s="82">
        <v>0</v>
      </c>
      <c r="AS15" s="82"/>
      <c r="AT15" s="82"/>
      <c r="AU15" s="82"/>
      <c r="AV15" s="82"/>
      <c r="AW15" s="82"/>
      <c r="AX15" s="82"/>
      <c r="AY15" s="82"/>
      <c r="AZ15" s="82"/>
      <c r="BA15">
        <v>4</v>
      </c>
      <c r="BB15" s="81" t="str">
        <f>REPLACE(INDEX(GroupVertices[Group],MATCH(Edges30[[#This Row],[Vertex 1]],GroupVertices[Vertex],0)),1,1,"")</f>
        <v>6</v>
      </c>
      <c r="BC15" s="81" t="str">
        <f>REPLACE(INDEX(GroupVertices[Group],MATCH(Edges30[[#This Row],[Vertex 2]],GroupVertices[Vertex],0)),1,1,"")</f>
        <v>6</v>
      </c>
      <c r="BD15" s="48"/>
      <c r="BE15" s="49"/>
      <c r="BF15" s="48"/>
      <c r="BG15" s="49"/>
      <c r="BH15" s="34"/>
      <c r="BI15" s="34"/>
      <c r="BJ15" s="48"/>
      <c r="BK15" s="49"/>
      <c r="BL15" s="48"/>
      <c r="BM15" s="48"/>
      <c r="BN15" s="49"/>
    </row>
    <row r="16" spans="1:66" ht="15">
      <c r="A16" s="66" t="s">
        <v>243</v>
      </c>
      <c r="B16" s="66" t="s">
        <v>296</v>
      </c>
      <c r="C16" s="67" t="s">
        <v>1536</v>
      </c>
      <c r="D16" s="68">
        <v>4.75</v>
      </c>
      <c r="E16" s="69" t="s">
        <v>136</v>
      </c>
      <c r="F16" s="70">
        <v>29.4</v>
      </c>
      <c r="G16" s="67"/>
      <c r="H16" s="71"/>
      <c r="I16" s="72"/>
      <c r="J16" s="72"/>
      <c r="K16" s="34" t="s">
        <v>65</v>
      </c>
      <c r="L16" s="80">
        <v>37</v>
      </c>
      <c r="M16" s="80"/>
      <c r="N16" s="74"/>
      <c r="O16" s="82" t="s">
        <v>310</v>
      </c>
      <c r="P16" s="84">
        <v>43514.932592592595</v>
      </c>
      <c r="Q16" s="82" t="s">
        <v>326</v>
      </c>
      <c r="R16" s="82"/>
      <c r="S16" s="82"/>
      <c r="T16" s="82"/>
      <c r="U16" s="82"/>
      <c r="V16" s="86" t="s">
        <v>564</v>
      </c>
      <c r="W16" s="84">
        <v>43514.932592592595</v>
      </c>
      <c r="X16" s="86" t="s">
        <v>600</v>
      </c>
      <c r="Y16" s="82"/>
      <c r="Z16" s="82"/>
      <c r="AA16" s="88" t="s">
        <v>734</v>
      </c>
      <c r="AB16" s="88" t="s">
        <v>733</v>
      </c>
      <c r="AC16" s="82" t="b">
        <v>0</v>
      </c>
      <c r="AD16" s="82">
        <v>1</v>
      </c>
      <c r="AE16" s="88" t="s">
        <v>886</v>
      </c>
      <c r="AF16" s="82" t="b">
        <v>0</v>
      </c>
      <c r="AG16" s="82" t="s">
        <v>914</v>
      </c>
      <c r="AH16" s="82"/>
      <c r="AI16" s="88" t="s">
        <v>879</v>
      </c>
      <c r="AJ16" s="82" t="b">
        <v>0</v>
      </c>
      <c r="AK16" s="82">
        <v>0</v>
      </c>
      <c r="AL16" s="88" t="s">
        <v>879</v>
      </c>
      <c r="AM16" s="82" t="s">
        <v>929</v>
      </c>
      <c r="AN16" s="82" t="b">
        <v>0</v>
      </c>
      <c r="AO16" s="88" t="s">
        <v>733</v>
      </c>
      <c r="AP16" s="82" t="s">
        <v>196</v>
      </c>
      <c r="AQ16" s="82">
        <v>0</v>
      </c>
      <c r="AR16" s="82">
        <v>0</v>
      </c>
      <c r="AS16" s="82"/>
      <c r="AT16" s="82"/>
      <c r="AU16" s="82"/>
      <c r="AV16" s="82"/>
      <c r="AW16" s="82"/>
      <c r="AX16" s="82"/>
      <c r="AY16" s="82"/>
      <c r="AZ16" s="82"/>
      <c r="BA16">
        <v>4</v>
      </c>
      <c r="BB16" s="81" t="str">
        <f>REPLACE(INDEX(GroupVertices[Group],MATCH(Edges30[[#This Row],[Vertex 1]],GroupVertices[Vertex],0)),1,1,"")</f>
        <v>6</v>
      </c>
      <c r="BC16" s="81" t="str">
        <f>REPLACE(INDEX(GroupVertices[Group],MATCH(Edges30[[#This Row],[Vertex 2]],GroupVertices[Vertex],0)),1,1,"")</f>
        <v>6</v>
      </c>
      <c r="BD16" s="48"/>
      <c r="BE16" s="49"/>
      <c r="BF16" s="48"/>
      <c r="BG16" s="49"/>
      <c r="BH16" s="34"/>
      <c r="BI16" s="34"/>
      <c r="BJ16" s="48"/>
      <c r="BK16" s="49"/>
      <c r="BL16" s="48"/>
      <c r="BM16" s="48"/>
      <c r="BN16" s="49"/>
    </row>
    <row r="17" spans="1:66" ht="15">
      <c r="A17" s="66" t="s">
        <v>244</v>
      </c>
      <c r="B17" s="66" t="s">
        <v>296</v>
      </c>
      <c r="C17" s="67" t="s">
        <v>1535</v>
      </c>
      <c r="D17" s="68">
        <v>3</v>
      </c>
      <c r="E17" s="69" t="s">
        <v>132</v>
      </c>
      <c r="F17" s="70">
        <v>32</v>
      </c>
      <c r="G17" s="67"/>
      <c r="H17" s="71"/>
      <c r="I17" s="72"/>
      <c r="J17" s="72"/>
      <c r="K17" s="34" t="s">
        <v>65</v>
      </c>
      <c r="L17" s="80">
        <v>38</v>
      </c>
      <c r="M17" s="80"/>
      <c r="N17" s="74"/>
      <c r="O17" s="82" t="s">
        <v>310</v>
      </c>
      <c r="P17" s="84">
        <v>43514.93303240741</v>
      </c>
      <c r="Q17" s="82" t="s">
        <v>327</v>
      </c>
      <c r="R17" s="82"/>
      <c r="S17" s="82"/>
      <c r="T17" s="82"/>
      <c r="U17" s="82"/>
      <c r="V17" s="86" t="s">
        <v>565</v>
      </c>
      <c r="W17" s="84">
        <v>43514.93303240741</v>
      </c>
      <c r="X17" s="86" t="s">
        <v>601</v>
      </c>
      <c r="Y17" s="82"/>
      <c r="Z17" s="82"/>
      <c r="AA17" s="88" t="s">
        <v>735</v>
      </c>
      <c r="AB17" s="88" t="s">
        <v>733</v>
      </c>
      <c r="AC17" s="82" t="b">
        <v>0</v>
      </c>
      <c r="AD17" s="82">
        <v>1</v>
      </c>
      <c r="AE17" s="88" t="s">
        <v>886</v>
      </c>
      <c r="AF17" s="82" t="b">
        <v>0</v>
      </c>
      <c r="AG17" s="82" t="s">
        <v>914</v>
      </c>
      <c r="AH17" s="82"/>
      <c r="AI17" s="88" t="s">
        <v>879</v>
      </c>
      <c r="AJ17" s="82" t="b">
        <v>0</v>
      </c>
      <c r="AK17" s="82">
        <v>0</v>
      </c>
      <c r="AL17" s="88" t="s">
        <v>879</v>
      </c>
      <c r="AM17" s="82" t="s">
        <v>928</v>
      </c>
      <c r="AN17" s="82" t="b">
        <v>0</v>
      </c>
      <c r="AO17" s="88" t="s">
        <v>733</v>
      </c>
      <c r="AP17" s="82" t="s">
        <v>196</v>
      </c>
      <c r="AQ17" s="82">
        <v>0</v>
      </c>
      <c r="AR17" s="82">
        <v>0</v>
      </c>
      <c r="AS17" s="82"/>
      <c r="AT17" s="82"/>
      <c r="AU17" s="82"/>
      <c r="AV17" s="82"/>
      <c r="AW17" s="82"/>
      <c r="AX17" s="82"/>
      <c r="AY17" s="82"/>
      <c r="AZ17" s="82"/>
      <c r="BA17">
        <v>1</v>
      </c>
      <c r="BB17" s="81" t="str">
        <f>REPLACE(INDEX(GroupVertices[Group],MATCH(Edges30[[#This Row],[Vertex 1]],GroupVertices[Vertex],0)),1,1,"")</f>
        <v>6</v>
      </c>
      <c r="BC17" s="81" t="str">
        <f>REPLACE(INDEX(GroupVertices[Group],MATCH(Edges30[[#This Row],[Vertex 2]],GroupVertices[Vertex],0)),1,1,"")</f>
        <v>6</v>
      </c>
      <c r="BD17" s="48"/>
      <c r="BE17" s="49"/>
      <c r="BF17" s="48"/>
      <c r="BG17" s="49"/>
      <c r="BH17" s="34"/>
      <c r="BI17" s="34"/>
      <c r="BJ17" s="48"/>
      <c r="BK17" s="49"/>
      <c r="BL17" s="48"/>
      <c r="BM17" s="48"/>
      <c r="BN17" s="49"/>
    </row>
    <row r="18" spans="1:66" ht="15">
      <c r="A18" s="66" t="s">
        <v>245</v>
      </c>
      <c r="B18" s="66" t="s">
        <v>246</v>
      </c>
      <c r="C18" s="67" t="s">
        <v>1536</v>
      </c>
      <c r="D18" s="68">
        <v>4.75</v>
      </c>
      <c r="E18" s="69" t="s">
        <v>136</v>
      </c>
      <c r="F18" s="70">
        <v>29.4</v>
      </c>
      <c r="G18" s="67"/>
      <c r="H18" s="71"/>
      <c r="I18" s="72"/>
      <c r="J18" s="72"/>
      <c r="K18" s="34" t="s">
        <v>66</v>
      </c>
      <c r="L18" s="80">
        <v>47</v>
      </c>
      <c r="M18" s="80"/>
      <c r="N18" s="74"/>
      <c r="O18" s="82" t="s">
        <v>311</v>
      </c>
      <c r="P18" s="84">
        <v>43514.64513888889</v>
      </c>
      <c r="Q18" s="82" t="s">
        <v>328</v>
      </c>
      <c r="R18" s="82"/>
      <c r="S18" s="82"/>
      <c r="T18" s="82"/>
      <c r="U18" s="82"/>
      <c r="V18" s="86" t="s">
        <v>566</v>
      </c>
      <c r="W18" s="84">
        <v>43514.64513888889</v>
      </c>
      <c r="X18" s="86" t="s">
        <v>602</v>
      </c>
      <c r="Y18" s="82"/>
      <c r="Z18" s="82"/>
      <c r="AA18" s="88" t="s">
        <v>736</v>
      </c>
      <c r="AB18" s="82"/>
      <c r="AC18" s="82" t="b">
        <v>0</v>
      </c>
      <c r="AD18" s="82">
        <v>0</v>
      </c>
      <c r="AE18" s="88" t="s">
        <v>887</v>
      </c>
      <c r="AF18" s="82" t="b">
        <v>0</v>
      </c>
      <c r="AG18" s="82" t="s">
        <v>919</v>
      </c>
      <c r="AH18" s="82"/>
      <c r="AI18" s="88" t="s">
        <v>879</v>
      </c>
      <c r="AJ18" s="82" t="b">
        <v>0</v>
      </c>
      <c r="AK18" s="82">
        <v>0</v>
      </c>
      <c r="AL18" s="88" t="s">
        <v>879</v>
      </c>
      <c r="AM18" s="82" t="s">
        <v>929</v>
      </c>
      <c r="AN18" s="82" t="b">
        <v>0</v>
      </c>
      <c r="AO18" s="88" t="s">
        <v>736</v>
      </c>
      <c r="AP18" s="82" t="s">
        <v>196</v>
      </c>
      <c r="AQ18" s="82">
        <v>0</v>
      </c>
      <c r="AR18" s="82">
        <v>0</v>
      </c>
      <c r="AS18" s="82"/>
      <c r="AT18" s="82"/>
      <c r="AU18" s="82"/>
      <c r="AV18" s="82"/>
      <c r="AW18" s="82"/>
      <c r="AX18" s="82"/>
      <c r="AY18" s="82"/>
      <c r="AZ18" s="82"/>
      <c r="BA18">
        <v>4</v>
      </c>
      <c r="BB18" s="81" t="str">
        <f>REPLACE(INDEX(GroupVertices[Group],MATCH(Edges30[[#This Row],[Vertex 1]],GroupVertices[Vertex],0)),1,1,"")</f>
        <v>9</v>
      </c>
      <c r="BC18" s="81" t="str">
        <f>REPLACE(INDEX(GroupVertices[Group],MATCH(Edges30[[#This Row],[Vertex 2]],GroupVertices[Vertex],0)),1,1,"")</f>
        <v>9</v>
      </c>
      <c r="BD18" s="48">
        <v>1</v>
      </c>
      <c r="BE18" s="49">
        <v>2.2222222222222223</v>
      </c>
      <c r="BF18" s="48">
        <v>0</v>
      </c>
      <c r="BG18" s="49">
        <v>0</v>
      </c>
      <c r="BH18" s="34"/>
      <c r="BI18" s="34"/>
      <c r="BJ18" s="48">
        <v>44</v>
      </c>
      <c r="BK18" s="49">
        <v>97.77777777777777</v>
      </c>
      <c r="BL18" s="48">
        <v>45</v>
      </c>
      <c r="BM18" s="48">
        <v>0</v>
      </c>
      <c r="BN18" s="49">
        <v>0</v>
      </c>
    </row>
    <row r="19" spans="1:66" ht="15">
      <c r="A19" s="66" t="s">
        <v>245</v>
      </c>
      <c r="B19" s="66" t="s">
        <v>246</v>
      </c>
      <c r="C19" s="67" t="s">
        <v>1536</v>
      </c>
      <c r="D19" s="68">
        <v>4.75</v>
      </c>
      <c r="E19" s="69" t="s">
        <v>136</v>
      </c>
      <c r="F19" s="70">
        <v>29.4</v>
      </c>
      <c r="G19" s="67"/>
      <c r="H19" s="71"/>
      <c r="I19" s="72"/>
      <c r="J19" s="72"/>
      <c r="K19" s="34" t="s">
        <v>66</v>
      </c>
      <c r="L19" s="80">
        <v>48</v>
      </c>
      <c r="M19" s="80"/>
      <c r="N19" s="74"/>
      <c r="O19" s="82" t="s">
        <v>311</v>
      </c>
      <c r="P19" s="84">
        <v>43514.64747685185</v>
      </c>
      <c r="Q19" s="82" t="s">
        <v>329</v>
      </c>
      <c r="R19" s="82"/>
      <c r="S19" s="82"/>
      <c r="T19" s="82"/>
      <c r="U19" s="82"/>
      <c r="V19" s="86" t="s">
        <v>566</v>
      </c>
      <c r="W19" s="84">
        <v>43514.64747685185</v>
      </c>
      <c r="X19" s="86" t="s">
        <v>603</v>
      </c>
      <c r="Y19" s="82"/>
      <c r="Z19" s="82"/>
      <c r="AA19" s="88" t="s">
        <v>737</v>
      </c>
      <c r="AB19" s="82"/>
      <c r="AC19" s="82" t="b">
        <v>0</v>
      </c>
      <c r="AD19" s="82">
        <v>0</v>
      </c>
      <c r="AE19" s="88" t="s">
        <v>887</v>
      </c>
      <c r="AF19" s="82" t="b">
        <v>0</v>
      </c>
      <c r="AG19" s="82" t="s">
        <v>919</v>
      </c>
      <c r="AH19" s="82"/>
      <c r="AI19" s="88" t="s">
        <v>879</v>
      </c>
      <c r="AJ19" s="82" t="b">
        <v>0</v>
      </c>
      <c r="AK19" s="82">
        <v>0</v>
      </c>
      <c r="AL19" s="88" t="s">
        <v>879</v>
      </c>
      <c r="AM19" s="82" t="s">
        <v>929</v>
      </c>
      <c r="AN19" s="82" t="b">
        <v>0</v>
      </c>
      <c r="AO19" s="88" t="s">
        <v>737</v>
      </c>
      <c r="AP19" s="82" t="s">
        <v>196</v>
      </c>
      <c r="AQ19" s="82">
        <v>0</v>
      </c>
      <c r="AR19" s="82">
        <v>0</v>
      </c>
      <c r="AS19" s="82"/>
      <c r="AT19" s="82"/>
      <c r="AU19" s="82"/>
      <c r="AV19" s="82"/>
      <c r="AW19" s="82"/>
      <c r="AX19" s="82"/>
      <c r="AY19" s="82"/>
      <c r="AZ19" s="82"/>
      <c r="BA19">
        <v>4</v>
      </c>
      <c r="BB19" s="81" t="str">
        <f>REPLACE(INDEX(GroupVertices[Group],MATCH(Edges30[[#This Row],[Vertex 1]],GroupVertices[Vertex],0)),1,1,"")</f>
        <v>9</v>
      </c>
      <c r="BC19" s="81" t="str">
        <f>REPLACE(INDEX(GroupVertices[Group],MATCH(Edges30[[#This Row],[Vertex 2]],GroupVertices[Vertex],0)),1,1,"")</f>
        <v>9</v>
      </c>
      <c r="BD19" s="48">
        <v>1</v>
      </c>
      <c r="BE19" s="49">
        <v>2.6315789473684212</v>
      </c>
      <c r="BF19" s="48">
        <v>1</v>
      </c>
      <c r="BG19" s="49">
        <v>2.6315789473684212</v>
      </c>
      <c r="BH19" s="34"/>
      <c r="BI19" s="34"/>
      <c r="BJ19" s="48">
        <v>36</v>
      </c>
      <c r="BK19" s="49">
        <v>94.73684210526316</v>
      </c>
      <c r="BL19" s="48">
        <v>38</v>
      </c>
      <c r="BM19" s="48">
        <v>0</v>
      </c>
      <c r="BN19" s="49">
        <v>0</v>
      </c>
    </row>
    <row r="20" spans="1:66" ht="15">
      <c r="A20" s="66" t="s">
        <v>246</v>
      </c>
      <c r="B20" s="66" t="s">
        <v>245</v>
      </c>
      <c r="C20" s="67" t="s">
        <v>1535</v>
      </c>
      <c r="D20" s="68">
        <v>3</v>
      </c>
      <c r="E20" s="69" t="s">
        <v>132</v>
      </c>
      <c r="F20" s="70">
        <v>32</v>
      </c>
      <c r="G20" s="67"/>
      <c r="H20" s="71"/>
      <c r="I20" s="72"/>
      <c r="J20" s="72"/>
      <c r="K20" s="34" t="s">
        <v>66</v>
      </c>
      <c r="L20" s="80">
        <v>49</v>
      </c>
      <c r="M20" s="80"/>
      <c r="N20" s="74"/>
      <c r="O20" s="82" t="s">
        <v>311</v>
      </c>
      <c r="P20" s="84">
        <v>43515.272997685184</v>
      </c>
      <c r="Q20" s="82" t="s">
        <v>330</v>
      </c>
      <c r="R20" s="82"/>
      <c r="S20" s="82"/>
      <c r="T20" s="82"/>
      <c r="U20" s="82"/>
      <c r="V20" s="86" t="s">
        <v>567</v>
      </c>
      <c r="W20" s="84">
        <v>43515.272997685184</v>
      </c>
      <c r="X20" s="86" t="s">
        <v>604</v>
      </c>
      <c r="Y20" s="82"/>
      <c r="Z20" s="82"/>
      <c r="AA20" s="88" t="s">
        <v>738</v>
      </c>
      <c r="AB20" s="88" t="s">
        <v>736</v>
      </c>
      <c r="AC20" s="82" t="b">
        <v>0</v>
      </c>
      <c r="AD20" s="82">
        <v>0</v>
      </c>
      <c r="AE20" s="88" t="s">
        <v>888</v>
      </c>
      <c r="AF20" s="82" t="b">
        <v>0</v>
      </c>
      <c r="AG20" s="82" t="s">
        <v>919</v>
      </c>
      <c r="AH20" s="82"/>
      <c r="AI20" s="88" t="s">
        <v>879</v>
      </c>
      <c r="AJ20" s="82" t="b">
        <v>0</v>
      </c>
      <c r="AK20" s="82">
        <v>0</v>
      </c>
      <c r="AL20" s="88" t="s">
        <v>879</v>
      </c>
      <c r="AM20" s="82" t="s">
        <v>929</v>
      </c>
      <c r="AN20" s="82" t="b">
        <v>0</v>
      </c>
      <c r="AO20" s="88" t="s">
        <v>736</v>
      </c>
      <c r="AP20" s="82" t="s">
        <v>196</v>
      </c>
      <c r="AQ20" s="82">
        <v>0</v>
      </c>
      <c r="AR20" s="82">
        <v>0</v>
      </c>
      <c r="AS20" s="82"/>
      <c r="AT20" s="82"/>
      <c r="AU20" s="82"/>
      <c r="AV20" s="82"/>
      <c r="AW20" s="82"/>
      <c r="AX20" s="82"/>
      <c r="AY20" s="82"/>
      <c r="AZ20" s="82"/>
      <c r="BA20">
        <v>1</v>
      </c>
      <c r="BB20" s="81" t="str">
        <f>REPLACE(INDEX(GroupVertices[Group],MATCH(Edges30[[#This Row],[Vertex 1]],GroupVertices[Vertex],0)),1,1,"")</f>
        <v>9</v>
      </c>
      <c r="BC20" s="81" t="str">
        <f>REPLACE(INDEX(GroupVertices[Group],MATCH(Edges30[[#This Row],[Vertex 2]],GroupVertices[Vertex],0)),1,1,"")</f>
        <v>9</v>
      </c>
      <c r="BD20" s="48">
        <v>0</v>
      </c>
      <c r="BE20" s="49">
        <v>0</v>
      </c>
      <c r="BF20" s="48">
        <v>0</v>
      </c>
      <c r="BG20" s="49">
        <v>0</v>
      </c>
      <c r="BH20" s="34"/>
      <c r="BI20" s="34"/>
      <c r="BJ20" s="48">
        <v>25</v>
      </c>
      <c r="BK20" s="49">
        <v>100</v>
      </c>
      <c r="BL20" s="48">
        <v>25</v>
      </c>
      <c r="BM20" s="48">
        <v>0</v>
      </c>
      <c r="BN20" s="49">
        <v>0</v>
      </c>
    </row>
    <row r="21" spans="1:66" ht="15">
      <c r="A21" s="66" t="s">
        <v>246</v>
      </c>
      <c r="B21" s="66" t="s">
        <v>246</v>
      </c>
      <c r="C21" s="67" t="s">
        <v>1537</v>
      </c>
      <c r="D21" s="68">
        <v>10</v>
      </c>
      <c r="E21" s="69" t="s">
        <v>136</v>
      </c>
      <c r="F21" s="70">
        <v>19</v>
      </c>
      <c r="G21" s="67"/>
      <c r="H21" s="71"/>
      <c r="I21" s="72"/>
      <c r="J21" s="72"/>
      <c r="K21" s="34" t="s">
        <v>65</v>
      </c>
      <c r="L21" s="80">
        <v>50</v>
      </c>
      <c r="M21" s="80"/>
      <c r="N21" s="74"/>
      <c r="O21" s="82" t="s">
        <v>196</v>
      </c>
      <c r="P21" s="84">
        <v>43507.53888888889</v>
      </c>
      <c r="Q21" s="82" t="s">
        <v>331</v>
      </c>
      <c r="R21" s="86" t="s">
        <v>445</v>
      </c>
      <c r="S21" s="82" t="s">
        <v>479</v>
      </c>
      <c r="T21" s="82" t="s">
        <v>498</v>
      </c>
      <c r="U21" s="86" t="s">
        <v>534</v>
      </c>
      <c r="V21" s="86" t="s">
        <v>534</v>
      </c>
      <c r="W21" s="84">
        <v>43507.53888888889</v>
      </c>
      <c r="X21" s="86" t="s">
        <v>605</v>
      </c>
      <c r="Y21" s="82"/>
      <c r="Z21" s="82"/>
      <c r="AA21" s="88" t="s">
        <v>739</v>
      </c>
      <c r="AB21" s="82"/>
      <c r="AC21" s="82" t="b">
        <v>0</v>
      </c>
      <c r="AD21" s="82">
        <v>3</v>
      </c>
      <c r="AE21" s="88" t="s">
        <v>879</v>
      </c>
      <c r="AF21" s="82" t="b">
        <v>0</v>
      </c>
      <c r="AG21" s="82" t="s">
        <v>919</v>
      </c>
      <c r="AH21" s="82"/>
      <c r="AI21" s="88" t="s">
        <v>879</v>
      </c>
      <c r="AJ21" s="82" t="b">
        <v>0</v>
      </c>
      <c r="AK21" s="82">
        <v>0</v>
      </c>
      <c r="AL21" s="88" t="s">
        <v>879</v>
      </c>
      <c r="AM21" s="82" t="s">
        <v>934</v>
      </c>
      <c r="AN21" s="82" t="b">
        <v>0</v>
      </c>
      <c r="AO21" s="88" t="s">
        <v>739</v>
      </c>
      <c r="AP21" s="82" t="s">
        <v>196</v>
      </c>
      <c r="AQ21" s="82">
        <v>0</v>
      </c>
      <c r="AR21" s="82">
        <v>0</v>
      </c>
      <c r="AS21" s="82"/>
      <c r="AT21" s="82"/>
      <c r="AU21" s="82"/>
      <c r="AV21" s="82"/>
      <c r="AW21" s="82"/>
      <c r="AX21" s="82"/>
      <c r="AY21" s="82"/>
      <c r="AZ21" s="82"/>
      <c r="BA21">
        <v>36</v>
      </c>
      <c r="BB21" s="81" t="str">
        <f>REPLACE(INDEX(GroupVertices[Group],MATCH(Edges30[[#This Row],[Vertex 1]],GroupVertices[Vertex],0)),1,1,"")</f>
        <v>9</v>
      </c>
      <c r="BC21" s="81" t="str">
        <f>REPLACE(INDEX(GroupVertices[Group],MATCH(Edges30[[#This Row],[Vertex 2]],GroupVertices[Vertex],0)),1,1,"")</f>
        <v>9</v>
      </c>
      <c r="BD21" s="48">
        <v>1</v>
      </c>
      <c r="BE21" s="49">
        <v>3.7037037037037037</v>
      </c>
      <c r="BF21" s="48">
        <v>0</v>
      </c>
      <c r="BG21" s="49">
        <v>0</v>
      </c>
      <c r="BH21" s="34"/>
      <c r="BI21" s="34"/>
      <c r="BJ21" s="48">
        <v>26</v>
      </c>
      <c r="BK21" s="49">
        <v>96.29629629629629</v>
      </c>
      <c r="BL21" s="48">
        <v>27</v>
      </c>
      <c r="BM21" s="48">
        <v>0</v>
      </c>
      <c r="BN21" s="49">
        <v>0</v>
      </c>
    </row>
    <row r="22" spans="1:66" ht="15">
      <c r="A22" s="66" t="s">
        <v>246</v>
      </c>
      <c r="B22" s="66" t="s">
        <v>246</v>
      </c>
      <c r="C22" s="67" t="s">
        <v>1537</v>
      </c>
      <c r="D22" s="68">
        <v>10</v>
      </c>
      <c r="E22" s="69" t="s">
        <v>136</v>
      </c>
      <c r="F22" s="70">
        <v>19</v>
      </c>
      <c r="G22" s="67"/>
      <c r="H22" s="71"/>
      <c r="I22" s="72"/>
      <c r="J22" s="72"/>
      <c r="K22" s="34" t="s">
        <v>65</v>
      </c>
      <c r="L22" s="80">
        <v>51</v>
      </c>
      <c r="M22" s="80"/>
      <c r="N22" s="74"/>
      <c r="O22" s="82" t="s">
        <v>196</v>
      </c>
      <c r="P22" s="84">
        <v>43509.54027777778</v>
      </c>
      <c r="Q22" s="82" t="s">
        <v>332</v>
      </c>
      <c r="R22" s="86" t="s">
        <v>446</v>
      </c>
      <c r="S22" s="82" t="s">
        <v>480</v>
      </c>
      <c r="T22" s="82" t="s">
        <v>498</v>
      </c>
      <c r="U22" s="86" t="s">
        <v>535</v>
      </c>
      <c r="V22" s="86" t="s">
        <v>535</v>
      </c>
      <c r="W22" s="84">
        <v>43509.54027777778</v>
      </c>
      <c r="X22" s="86" t="s">
        <v>606</v>
      </c>
      <c r="Y22" s="82"/>
      <c r="Z22" s="82"/>
      <c r="AA22" s="88" t="s">
        <v>740</v>
      </c>
      <c r="AB22" s="82"/>
      <c r="AC22" s="82" t="b">
        <v>0</v>
      </c>
      <c r="AD22" s="82">
        <v>3</v>
      </c>
      <c r="AE22" s="88" t="s">
        <v>879</v>
      </c>
      <c r="AF22" s="82" t="b">
        <v>0</v>
      </c>
      <c r="AG22" s="82" t="s">
        <v>919</v>
      </c>
      <c r="AH22" s="82"/>
      <c r="AI22" s="88" t="s">
        <v>879</v>
      </c>
      <c r="AJ22" s="82" t="b">
        <v>0</v>
      </c>
      <c r="AK22" s="82">
        <v>1</v>
      </c>
      <c r="AL22" s="88" t="s">
        <v>879</v>
      </c>
      <c r="AM22" s="82" t="s">
        <v>934</v>
      </c>
      <c r="AN22" s="82" t="b">
        <v>0</v>
      </c>
      <c r="AO22" s="88" t="s">
        <v>740</v>
      </c>
      <c r="AP22" s="82" t="s">
        <v>196</v>
      </c>
      <c r="AQ22" s="82">
        <v>0</v>
      </c>
      <c r="AR22" s="82">
        <v>0</v>
      </c>
      <c r="AS22" s="82"/>
      <c r="AT22" s="82"/>
      <c r="AU22" s="82"/>
      <c r="AV22" s="82"/>
      <c r="AW22" s="82"/>
      <c r="AX22" s="82"/>
      <c r="AY22" s="82"/>
      <c r="AZ22" s="82"/>
      <c r="BA22">
        <v>36</v>
      </c>
      <c r="BB22" s="81" t="str">
        <f>REPLACE(INDEX(GroupVertices[Group],MATCH(Edges30[[#This Row],[Vertex 1]],GroupVertices[Vertex],0)),1,1,"")</f>
        <v>9</v>
      </c>
      <c r="BC22" s="81" t="str">
        <f>REPLACE(INDEX(GroupVertices[Group],MATCH(Edges30[[#This Row],[Vertex 2]],GroupVertices[Vertex],0)),1,1,"")</f>
        <v>9</v>
      </c>
      <c r="BD22" s="48">
        <v>0</v>
      </c>
      <c r="BE22" s="49">
        <v>0</v>
      </c>
      <c r="BF22" s="48">
        <v>1</v>
      </c>
      <c r="BG22" s="49">
        <v>2.272727272727273</v>
      </c>
      <c r="BH22" s="34"/>
      <c r="BI22" s="34"/>
      <c r="BJ22" s="48">
        <v>43</v>
      </c>
      <c r="BK22" s="49">
        <v>97.72727272727273</v>
      </c>
      <c r="BL22" s="48">
        <v>44</v>
      </c>
      <c r="BM22" s="48">
        <v>0</v>
      </c>
      <c r="BN22" s="49">
        <v>0</v>
      </c>
    </row>
    <row r="23" spans="1:66" ht="15">
      <c r="A23" s="66" t="s">
        <v>246</v>
      </c>
      <c r="B23" s="66" t="s">
        <v>246</v>
      </c>
      <c r="C23" s="67" t="s">
        <v>1537</v>
      </c>
      <c r="D23" s="68">
        <v>10</v>
      </c>
      <c r="E23" s="69" t="s">
        <v>136</v>
      </c>
      <c r="F23" s="70">
        <v>19</v>
      </c>
      <c r="G23" s="67"/>
      <c r="H23" s="71"/>
      <c r="I23" s="72"/>
      <c r="J23" s="72"/>
      <c r="K23" s="34" t="s">
        <v>65</v>
      </c>
      <c r="L23" s="80">
        <v>52</v>
      </c>
      <c r="M23" s="80"/>
      <c r="N23" s="74"/>
      <c r="O23" s="82" t="s">
        <v>196</v>
      </c>
      <c r="P23" s="84">
        <v>43510.33263888889</v>
      </c>
      <c r="Q23" s="82" t="s">
        <v>333</v>
      </c>
      <c r="R23" s="82"/>
      <c r="S23" s="82"/>
      <c r="T23" s="82" t="s">
        <v>499</v>
      </c>
      <c r="U23" s="86" t="s">
        <v>536</v>
      </c>
      <c r="V23" s="86" t="s">
        <v>536</v>
      </c>
      <c r="W23" s="84">
        <v>43510.33263888889</v>
      </c>
      <c r="X23" s="86" t="s">
        <v>607</v>
      </c>
      <c r="Y23" s="82"/>
      <c r="Z23" s="82"/>
      <c r="AA23" s="88" t="s">
        <v>741</v>
      </c>
      <c r="AB23" s="82"/>
      <c r="AC23" s="82" t="b">
        <v>0</v>
      </c>
      <c r="AD23" s="82">
        <v>2</v>
      </c>
      <c r="AE23" s="88" t="s">
        <v>879</v>
      </c>
      <c r="AF23" s="82" t="b">
        <v>0</v>
      </c>
      <c r="AG23" s="82" t="s">
        <v>919</v>
      </c>
      <c r="AH23" s="82"/>
      <c r="AI23" s="88" t="s">
        <v>879</v>
      </c>
      <c r="AJ23" s="82" t="b">
        <v>0</v>
      </c>
      <c r="AK23" s="82">
        <v>0</v>
      </c>
      <c r="AL23" s="88" t="s">
        <v>879</v>
      </c>
      <c r="AM23" s="82" t="s">
        <v>934</v>
      </c>
      <c r="AN23" s="82" t="b">
        <v>0</v>
      </c>
      <c r="AO23" s="88" t="s">
        <v>741</v>
      </c>
      <c r="AP23" s="82" t="s">
        <v>196</v>
      </c>
      <c r="AQ23" s="82">
        <v>0</v>
      </c>
      <c r="AR23" s="82">
        <v>0</v>
      </c>
      <c r="AS23" s="82"/>
      <c r="AT23" s="82"/>
      <c r="AU23" s="82"/>
      <c r="AV23" s="82"/>
      <c r="AW23" s="82"/>
      <c r="AX23" s="82"/>
      <c r="AY23" s="82"/>
      <c r="AZ23" s="82"/>
      <c r="BA23">
        <v>36</v>
      </c>
      <c r="BB23" s="81" t="str">
        <f>REPLACE(INDEX(GroupVertices[Group],MATCH(Edges30[[#This Row],[Vertex 1]],GroupVertices[Vertex],0)),1,1,"")</f>
        <v>9</v>
      </c>
      <c r="BC23" s="81" t="str">
        <f>REPLACE(INDEX(GroupVertices[Group],MATCH(Edges30[[#This Row],[Vertex 2]],GroupVertices[Vertex],0)),1,1,"")</f>
        <v>9</v>
      </c>
      <c r="BD23" s="48">
        <v>0</v>
      </c>
      <c r="BE23" s="49">
        <v>0</v>
      </c>
      <c r="BF23" s="48">
        <v>0</v>
      </c>
      <c r="BG23" s="49">
        <v>0</v>
      </c>
      <c r="BH23" s="34"/>
      <c r="BI23" s="34"/>
      <c r="BJ23" s="48">
        <v>28</v>
      </c>
      <c r="BK23" s="49">
        <v>100</v>
      </c>
      <c r="BL23" s="48">
        <v>28</v>
      </c>
      <c r="BM23" s="48">
        <v>0</v>
      </c>
      <c r="BN23" s="49">
        <v>0</v>
      </c>
    </row>
    <row r="24" spans="1:66" ht="15">
      <c r="A24" s="66" t="s">
        <v>246</v>
      </c>
      <c r="B24" s="66" t="s">
        <v>246</v>
      </c>
      <c r="C24" s="67" t="s">
        <v>1537</v>
      </c>
      <c r="D24" s="68">
        <v>10</v>
      </c>
      <c r="E24" s="69" t="s">
        <v>136</v>
      </c>
      <c r="F24" s="70">
        <v>19</v>
      </c>
      <c r="G24" s="67"/>
      <c r="H24" s="71"/>
      <c r="I24" s="72"/>
      <c r="J24" s="72"/>
      <c r="K24" s="34" t="s">
        <v>65</v>
      </c>
      <c r="L24" s="80">
        <v>53</v>
      </c>
      <c r="M24" s="80"/>
      <c r="N24" s="74"/>
      <c r="O24" s="82" t="s">
        <v>196</v>
      </c>
      <c r="P24" s="84">
        <v>43511.25</v>
      </c>
      <c r="Q24" s="82" t="s">
        <v>334</v>
      </c>
      <c r="R24" s="82"/>
      <c r="S24" s="82"/>
      <c r="T24" s="82" t="s">
        <v>500</v>
      </c>
      <c r="U24" s="86" t="s">
        <v>537</v>
      </c>
      <c r="V24" s="86" t="s">
        <v>537</v>
      </c>
      <c r="W24" s="84">
        <v>43511.25</v>
      </c>
      <c r="X24" s="86" t="s">
        <v>608</v>
      </c>
      <c r="Y24" s="82"/>
      <c r="Z24" s="82"/>
      <c r="AA24" s="88" t="s">
        <v>742</v>
      </c>
      <c r="AB24" s="82"/>
      <c r="AC24" s="82" t="b">
        <v>0</v>
      </c>
      <c r="AD24" s="82">
        <v>1</v>
      </c>
      <c r="AE24" s="88" t="s">
        <v>879</v>
      </c>
      <c r="AF24" s="82" t="b">
        <v>0</v>
      </c>
      <c r="AG24" s="82" t="s">
        <v>919</v>
      </c>
      <c r="AH24" s="82"/>
      <c r="AI24" s="88" t="s">
        <v>879</v>
      </c>
      <c r="AJ24" s="82" t="b">
        <v>0</v>
      </c>
      <c r="AK24" s="82">
        <v>0</v>
      </c>
      <c r="AL24" s="88" t="s">
        <v>879</v>
      </c>
      <c r="AM24" s="82" t="s">
        <v>934</v>
      </c>
      <c r="AN24" s="82" t="b">
        <v>0</v>
      </c>
      <c r="AO24" s="88" t="s">
        <v>742</v>
      </c>
      <c r="AP24" s="82" t="s">
        <v>196</v>
      </c>
      <c r="AQ24" s="82">
        <v>0</v>
      </c>
      <c r="AR24" s="82">
        <v>0</v>
      </c>
      <c r="AS24" s="82"/>
      <c r="AT24" s="82"/>
      <c r="AU24" s="82"/>
      <c r="AV24" s="82"/>
      <c r="AW24" s="82"/>
      <c r="AX24" s="82"/>
      <c r="AY24" s="82"/>
      <c r="AZ24" s="82"/>
      <c r="BA24">
        <v>36</v>
      </c>
      <c r="BB24" s="81" t="str">
        <f>REPLACE(INDEX(GroupVertices[Group],MATCH(Edges30[[#This Row],[Vertex 1]],GroupVertices[Vertex],0)),1,1,"")</f>
        <v>9</v>
      </c>
      <c r="BC24" s="81" t="str">
        <f>REPLACE(INDEX(GroupVertices[Group],MATCH(Edges30[[#This Row],[Vertex 2]],GroupVertices[Vertex],0)),1,1,"")</f>
        <v>9</v>
      </c>
      <c r="BD24" s="48">
        <v>0</v>
      </c>
      <c r="BE24" s="49">
        <v>0</v>
      </c>
      <c r="BF24" s="48">
        <v>0</v>
      </c>
      <c r="BG24" s="49">
        <v>0</v>
      </c>
      <c r="BH24" s="34"/>
      <c r="BI24" s="34"/>
      <c r="BJ24" s="48">
        <v>29</v>
      </c>
      <c r="BK24" s="49">
        <v>100</v>
      </c>
      <c r="BL24" s="48">
        <v>29</v>
      </c>
      <c r="BM24" s="48">
        <v>0</v>
      </c>
      <c r="BN24" s="49">
        <v>0</v>
      </c>
    </row>
    <row r="25" spans="1:66" ht="15">
      <c r="A25" s="66" t="s">
        <v>246</v>
      </c>
      <c r="B25" s="66" t="s">
        <v>246</v>
      </c>
      <c r="C25" s="67" t="s">
        <v>1537</v>
      </c>
      <c r="D25" s="68">
        <v>10</v>
      </c>
      <c r="E25" s="69" t="s">
        <v>136</v>
      </c>
      <c r="F25" s="70">
        <v>19</v>
      </c>
      <c r="G25" s="67"/>
      <c r="H25" s="71"/>
      <c r="I25" s="72"/>
      <c r="J25" s="72"/>
      <c r="K25" s="34" t="s">
        <v>65</v>
      </c>
      <c r="L25" s="80">
        <v>54</v>
      </c>
      <c r="M25" s="80"/>
      <c r="N25" s="74"/>
      <c r="O25" s="82" t="s">
        <v>196</v>
      </c>
      <c r="P25" s="84">
        <v>43511.64938657408</v>
      </c>
      <c r="Q25" s="82" t="s">
        <v>335</v>
      </c>
      <c r="R25" s="86" t="s">
        <v>447</v>
      </c>
      <c r="S25" s="82" t="s">
        <v>481</v>
      </c>
      <c r="T25" s="82"/>
      <c r="U25" s="82"/>
      <c r="V25" s="86" t="s">
        <v>567</v>
      </c>
      <c r="W25" s="84">
        <v>43511.64938657408</v>
      </c>
      <c r="X25" s="86" t="s">
        <v>609</v>
      </c>
      <c r="Y25" s="82"/>
      <c r="Z25" s="82"/>
      <c r="AA25" s="88" t="s">
        <v>743</v>
      </c>
      <c r="AB25" s="82"/>
      <c r="AC25" s="82" t="b">
        <v>0</v>
      </c>
      <c r="AD25" s="82">
        <v>1</v>
      </c>
      <c r="AE25" s="88" t="s">
        <v>879</v>
      </c>
      <c r="AF25" s="82" t="b">
        <v>0</v>
      </c>
      <c r="AG25" s="82" t="s">
        <v>919</v>
      </c>
      <c r="AH25" s="82"/>
      <c r="AI25" s="88" t="s">
        <v>879</v>
      </c>
      <c r="AJ25" s="82" t="b">
        <v>0</v>
      </c>
      <c r="AK25" s="82">
        <v>0</v>
      </c>
      <c r="AL25" s="88" t="s">
        <v>879</v>
      </c>
      <c r="AM25" s="82" t="s">
        <v>928</v>
      </c>
      <c r="AN25" s="82" t="b">
        <v>0</v>
      </c>
      <c r="AO25" s="88" t="s">
        <v>743</v>
      </c>
      <c r="AP25" s="82" t="s">
        <v>196</v>
      </c>
      <c r="AQ25" s="82">
        <v>0</v>
      </c>
      <c r="AR25" s="82">
        <v>0</v>
      </c>
      <c r="AS25" s="82"/>
      <c r="AT25" s="82"/>
      <c r="AU25" s="82"/>
      <c r="AV25" s="82"/>
      <c r="AW25" s="82"/>
      <c r="AX25" s="82"/>
      <c r="AY25" s="82"/>
      <c r="AZ25" s="82"/>
      <c r="BA25">
        <v>36</v>
      </c>
      <c r="BB25" s="81" t="str">
        <f>REPLACE(INDEX(GroupVertices[Group],MATCH(Edges30[[#This Row],[Vertex 1]],GroupVertices[Vertex],0)),1,1,"")</f>
        <v>9</v>
      </c>
      <c r="BC25" s="81" t="str">
        <f>REPLACE(INDEX(GroupVertices[Group],MATCH(Edges30[[#This Row],[Vertex 2]],GroupVertices[Vertex],0)),1,1,"")</f>
        <v>9</v>
      </c>
      <c r="BD25" s="48">
        <v>0</v>
      </c>
      <c r="BE25" s="49">
        <v>0</v>
      </c>
      <c r="BF25" s="48">
        <v>0</v>
      </c>
      <c r="BG25" s="49">
        <v>0</v>
      </c>
      <c r="BH25" s="34"/>
      <c r="BI25" s="34"/>
      <c r="BJ25" s="48">
        <v>40</v>
      </c>
      <c r="BK25" s="49">
        <v>100</v>
      </c>
      <c r="BL25" s="48">
        <v>40</v>
      </c>
      <c r="BM25" s="48">
        <v>0</v>
      </c>
      <c r="BN25" s="49">
        <v>0</v>
      </c>
    </row>
    <row r="26" spans="1:66" ht="15">
      <c r="A26" s="66" t="s">
        <v>246</v>
      </c>
      <c r="B26" s="66" t="s">
        <v>246</v>
      </c>
      <c r="C26" s="67" t="s">
        <v>1537</v>
      </c>
      <c r="D26" s="68">
        <v>10</v>
      </c>
      <c r="E26" s="69" t="s">
        <v>136</v>
      </c>
      <c r="F26" s="70">
        <v>19</v>
      </c>
      <c r="G26" s="67"/>
      <c r="H26" s="71"/>
      <c r="I26" s="72"/>
      <c r="J26" s="72"/>
      <c r="K26" s="34" t="s">
        <v>65</v>
      </c>
      <c r="L26" s="80">
        <v>55</v>
      </c>
      <c r="M26" s="80"/>
      <c r="N26" s="74"/>
      <c r="O26" s="82" t="s">
        <v>196</v>
      </c>
      <c r="P26" s="84">
        <v>43514.54305555556</v>
      </c>
      <c r="Q26" s="82" t="s">
        <v>336</v>
      </c>
      <c r="R26" s="86" t="s">
        <v>448</v>
      </c>
      <c r="S26" s="82" t="s">
        <v>480</v>
      </c>
      <c r="T26" s="82" t="s">
        <v>501</v>
      </c>
      <c r="U26" s="86" t="s">
        <v>538</v>
      </c>
      <c r="V26" s="86" t="s">
        <v>538</v>
      </c>
      <c r="W26" s="84">
        <v>43514.54305555556</v>
      </c>
      <c r="X26" s="86" t="s">
        <v>610</v>
      </c>
      <c r="Y26" s="82"/>
      <c r="Z26" s="82"/>
      <c r="AA26" s="88" t="s">
        <v>744</v>
      </c>
      <c r="AB26" s="82"/>
      <c r="AC26" s="82" t="b">
        <v>0</v>
      </c>
      <c r="AD26" s="82">
        <v>1</v>
      </c>
      <c r="AE26" s="88" t="s">
        <v>879</v>
      </c>
      <c r="AF26" s="82" t="b">
        <v>0</v>
      </c>
      <c r="AG26" s="82" t="s">
        <v>919</v>
      </c>
      <c r="AH26" s="82"/>
      <c r="AI26" s="88" t="s">
        <v>879</v>
      </c>
      <c r="AJ26" s="82" t="b">
        <v>0</v>
      </c>
      <c r="AK26" s="82">
        <v>0</v>
      </c>
      <c r="AL26" s="88" t="s">
        <v>879</v>
      </c>
      <c r="AM26" s="82" t="s">
        <v>934</v>
      </c>
      <c r="AN26" s="82" t="b">
        <v>0</v>
      </c>
      <c r="AO26" s="88" t="s">
        <v>744</v>
      </c>
      <c r="AP26" s="82" t="s">
        <v>196</v>
      </c>
      <c r="AQ26" s="82">
        <v>0</v>
      </c>
      <c r="AR26" s="82">
        <v>0</v>
      </c>
      <c r="AS26" s="82"/>
      <c r="AT26" s="82"/>
      <c r="AU26" s="82"/>
      <c r="AV26" s="82"/>
      <c r="AW26" s="82"/>
      <c r="AX26" s="82"/>
      <c r="AY26" s="82"/>
      <c r="AZ26" s="82"/>
      <c r="BA26">
        <v>36</v>
      </c>
      <c r="BB26" s="81" t="str">
        <f>REPLACE(INDEX(GroupVertices[Group],MATCH(Edges30[[#This Row],[Vertex 1]],GroupVertices[Vertex],0)),1,1,"")</f>
        <v>9</v>
      </c>
      <c r="BC26" s="81" t="str">
        <f>REPLACE(INDEX(GroupVertices[Group],MATCH(Edges30[[#This Row],[Vertex 2]],GroupVertices[Vertex],0)),1,1,"")</f>
        <v>9</v>
      </c>
      <c r="BD26" s="48">
        <v>0</v>
      </c>
      <c r="BE26" s="49">
        <v>0</v>
      </c>
      <c r="BF26" s="48">
        <v>0</v>
      </c>
      <c r="BG26" s="49">
        <v>0</v>
      </c>
      <c r="BH26" s="34"/>
      <c r="BI26" s="34"/>
      <c r="BJ26" s="48">
        <v>38</v>
      </c>
      <c r="BK26" s="49">
        <v>100</v>
      </c>
      <c r="BL26" s="48">
        <v>38</v>
      </c>
      <c r="BM26" s="48">
        <v>0</v>
      </c>
      <c r="BN26" s="49">
        <v>0</v>
      </c>
    </row>
    <row r="27" spans="1:66" ht="15">
      <c r="A27" s="66" t="s">
        <v>247</v>
      </c>
      <c r="B27" s="66" t="s">
        <v>298</v>
      </c>
      <c r="C27" s="67" t="s">
        <v>1535</v>
      </c>
      <c r="D27" s="68">
        <v>3</v>
      </c>
      <c r="E27" s="69" t="s">
        <v>132</v>
      </c>
      <c r="F27" s="70">
        <v>32</v>
      </c>
      <c r="G27" s="67"/>
      <c r="H27" s="71"/>
      <c r="I27" s="72"/>
      <c r="J27" s="72"/>
      <c r="K27" s="34" t="s">
        <v>65</v>
      </c>
      <c r="L27" s="80">
        <v>56</v>
      </c>
      <c r="M27" s="80"/>
      <c r="N27" s="74"/>
      <c r="O27" s="82" t="s">
        <v>311</v>
      </c>
      <c r="P27" s="84">
        <v>43515.33489583333</v>
      </c>
      <c r="Q27" s="82" t="s">
        <v>337</v>
      </c>
      <c r="R27" s="82"/>
      <c r="S27" s="82"/>
      <c r="T27" s="82"/>
      <c r="U27" s="82"/>
      <c r="V27" s="86" t="s">
        <v>568</v>
      </c>
      <c r="W27" s="84">
        <v>43515.33489583333</v>
      </c>
      <c r="X27" s="86" t="s">
        <v>611</v>
      </c>
      <c r="Y27" s="82"/>
      <c r="Z27" s="82"/>
      <c r="AA27" s="88" t="s">
        <v>745</v>
      </c>
      <c r="AB27" s="88" t="s">
        <v>860</v>
      </c>
      <c r="AC27" s="82" t="b">
        <v>0</v>
      </c>
      <c r="AD27" s="82">
        <v>0</v>
      </c>
      <c r="AE27" s="88" t="s">
        <v>889</v>
      </c>
      <c r="AF27" s="82" t="b">
        <v>0</v>
      </c>
      <c r="AG27" s="82" t="s">
        <v>914</v>
      </c>
      <c r="AH27" s="82"/>
      <c r="AI27" s="88" t="s">
        <v>879</v>
      </c>
      <c r="AJ27" s="82" t="b">
        <v>0</v>
      </c>
      <c r="AK27" s="82">
        <v>0</v>
      </c>
      <c r="AL27" s="88" t="s">
        <v>879</v>
      </c>
      <c r="AM27" s="82" t="s">
        <v>928</v>
      </c>
      <c r="AN27" s="82" t="b">
        <v>0</v>
      </c>
      <c r="AO27" s="88" t="s">
        <v>860</v>
      </c>
      <c r="AP27" s="82" t="s">
        <v>196</v>
      </c>
      <c r="AQ27" s="82">
        <v>0</v>
      </c>
      <c r="AR27" s="82">
        <v>0</v>
      </c>
      <c r="AS27" s="82"/>
      <c r="AT27" s="82"/>
      <c r="AU27" s="82"/>
      <c r="AV27" s="82"/>
      <c r="AW27" s="82"/>
      <c r="AX27" s="82"/>
      <c r="AY27" s="82"/>
      <c r="AZ27" s="82"/>
      <c r="BA27">
        <v>1</v>
      </c>
      <c r="BB27" s="81" t="str">
        <f>REPLACE(INDEX(GroupVertices[Group],MATCH(Edges30[[#This Row],[Vertex 1]],GroupVertices[Vertex],0)),1,1,"")</f>
        <v>8</v>
      </c>
      <c r="BC27" s="81" t="str">
        <f>REPLACE(INDEX(GroupVertices[Group],MATCH(Edges30[[#This Row],[Vertex 2]],GroupVertices[Vertex],0)),1,1,"")</f>
        <v>8</v>
      </c>
      <c r="BD27" s="48">
        <v>1</v>
      </c>
      <c r="BE27" s="49">
        <v>2.7777777777777777</v>
      </c>
      <c r="BF27" s="48">
        <v>1</v>
      </c>
      <c r="BG27" s="49">
        <v>2.7777777777777777</v>
      </c>
      <c r="BH27" s="34"/>
      <c r="BI27" s="34"/>
      <c r="BJ27" s="48">
        <v>34</v>
      </c>
      <c r="BK27" s="49">
        <v>94.44444444444444</v>
      </c>
      <c r="BL27" s="48">
        <v>36</v>
      </c>
      <c r="BM27" s="48">
        <v>0</v>
      </c>
      <c r="BN27" s="49">
        <v>0</v>
      </c>
    </row>
    <row r="28" spans="1:66" ht="15">
      <c r="A28" s="66" t="s">
        <v>248</v>
      </c>
      <c r="B28" s="66" t="s">
        <v>248</v>
      </c>
      <c r="C28" s="67" t="s">
        <v>1538</v>
      </c>
      <c r="D28" s="68">
        <v>6.5</v>
      </c>
      <c r="E28" s="69" t="s">
        <v>136</v>
      </c>
      <c r="F28" s="70">
        <v>26.8</v>
      </c>
      <c r="G28" s="67"/>
      <c r="H28" s="71"/>
      <c r="I28" s="72"/>
      <c r="J28" s="72"/>
      <c r="K28" s="34" t="s">
        <v>65</v>
      </c>
      <c r="L28" s="80">
        <v>57</v>
      </c>
      <c r="M28" s="80"/>
      <c r="N28" s="74"/>
      <c r="O28" s="82" t="s">
        <v>196</v>
      </c>
      <c r="P28" s="84">
        <v>43509.38980324074</v>
      </c>
      <c r="Q28" s="82" t="s">
        <v>338</v>
      </c>
      <c r="R28" s="82"/>
      <c r="S28" s="82"/>
      <c r="T28" s="82" t="s">
        <v>493</v>
      </c>
      <c r="U28" s="86" t="s">
        <v>539</v>
      </c>
      <c r="V28" s="86" t="s">
        <v>539</v>
      </c>
      <c r="W28" s="84">
        <v>43509.38980324074</v>
      </c>
      <c r="X28" s="86" t="s">
        <v>612</v>
      </c>
      <c r="Y28" s="82"/>
      <c r="Z28" s="82"/>
      <c r="AA28" s="88" t="s">
        <v>746</v>
      </c>
      <c r="AB28" s="82"/>
      <c r="AC28" s="82" t="b">
        <v>0</v>
      </c>
      <c r="AD28" s="82">
        <v>0</v>
      </c>
      <c r="AE28" s="88" t="s">
        <v>879</v>
      </c>
      <c r="AF28" s="82" t="b">
        <v>0</v>
      </c>
      <c r="AG28" s="82" t="s">
        <v>914</v>
      </c>
      <c r="AH28" s="82"/>
      <c r="AI28" s="88" t="s">
        <v>879</v>
      </c>
      <c r="AJ28" s="82" t="b">
        <v>0</v>
      </c>
      <c r="AK28" s="82">
        <v>0</v>
      </c>
      <c r="AL28" s="88" t="s">
        <v>879</v>
      </c>
      <c r="AM28" s="82" t="s">
        <v>928</v>
      </c>
      <c r="AN28" s="82" t="b">
        <v>0</v>
      </c>
      <c r="AO28" s="88" t="s">
        <v>746</v>
      </c>
      <c r="AP28" s="82" t="s">
        <v>196</v>
      </c>
      <c r="AQ28" s="82">
        <v>0</v>
      </c>
      <c r="AR28" s="82">
        <v>0</v>
      </c>
      <c r="AS28" s="82"/>
      <c r="AT28" s="82"/>
      <c r="AU28" s="82"/>
      <c r="AV28" s="82"/>
      <c r="AW28" s="82"/>
      <c r="AX28" s="82"/>
      <c r="AY28" s="82"/>
      <c r="AZ28" s="82"/>
      <c r="BA28">
        <v>9</v>
      </c>
      <c r="BB28" s="81" t="str">
        <f>REPLACE(INDEX(GroupVertices[Group],MATCH(Edges30[[#This Row],[Vertex 1]],GroupVertices[Vertex],0)),1,1,"")</f>
        <v>7</v>
      </c>
      <c r="BC28" s="81" t="str">
        <f>REPLACE(INDEX(GroupVertices[Group],MATCH(Edges30[[#This Row],[Vertex 2]],GroupVertices[Vertex],0)),1,1,"")</f>
        <v>7</v>
      </c>
      <c r="BD28" s="48">
        <v>0</v>
      </c>
      <c r="BE28" s="49">
        <v>0</v>
      </c>
      <c r="BF28" s="48">
        <v>0</v>
      </c>
      <c r="BG28" s="49">
        <v>0</v>
      </c>
      <c r="BH28" s="34"/>
      <c r="BI28" s="34"/>
      <c r="BJ28" s="48">
        <v>5</v>
      </c>
      <c r="BK28" s="49">
        <v>100</v>
      </c>
      <c r="BL28" s="48">
        <v>5</v>
      </c>
      <c r="BM28" s="48">
        <v>0</v>
      </c>
      <c r="BN28" s="49">
        <v>0</v>
      </c>
    </row>
    <row r="29" spans="1:66" ht="15">
      <c r="A29" s="66" t="s">
        <v>248</v>
      </c>
      <c r="B29" s="66" t="s">
        <v>248</v>
      </c>
      <c r="C29" s="67" t="s">
        <v>1538</v>
      </c>
      <c r="D29" s="68">
        <v>6.5</v>
      </c>
      <c r="E29" s="69" t="s">
        <v>136</v>
      </c>
      <c r="F29" s="70">
        <v>26.8</v>
      </c>
      <c r="G29" s="67"/>
      <c r="H29" s="71"/>
      <c r="I29" s="72"/>
      <c r="J29" s="72"/>
      <c r="K29" s="34" t="s">
        <v>65</v>
      </c>
      <c r="L29" s="80">
        <v>58</v>
      </c>
      <c r="M29" s="80"/>
      <c r="N29" s="74"/>
      <c r="O29" s="82" t="s">
        <v>196</v>
      </c>
      <c r="P29" s="84">
        <v>43513.40528935185</v>
      </c>
      <c r="Q29" s="82" t="s">
        <v>339</v>
      </c>
      <c r="R29" s="82"/>
      <c r="S29" s="82"/>
      <c r="T29" s="82" t="s">
        <v>493</v>
      </c>
      <c r="U29" s="86" t="s">
        <v>540</v>
      </c>
      <c r="V29" s="86" t="s">
        <v>540</v>
      </c>
      <c r="W29" s="84">
        <v>43513.40528935185</v>
      </c>
      <c r="X29" s="86" t="s">
        <v>613</v>
      </c>
      <c r="Y29" s="82"/>
      <c r="Z29" s="82"/>
      <c r="AA29" s="88" t="s">
        <v>747</v>
      </c>
      <c r="AB29" s="82"/>
      <c r="AC29" s="82" t="b">
        <v>0</v>
      </c>
      <c r="AD29" s="82">
        <v>0</v>
      </c>
      <c r="AE29" s="88" t="s">
        <v>879</v>
      </c>
      <c r="AF29" s="82" t="b">
        <v>0</v>
      </c>
      <c r="AG29" s="82" t="s">
        <v>914</v>
      </c>
      <c r="AH29" s="82"/>
      <c r="AI29" s="88" t="s">
        <v>879</v>
      </c>
      <c r="AJ29" s="82" t="b">
        <v>0</v>
      </c>
      <c r="AK29" s="82">
        <v>0</v>
      </c>
      <c r="AL29" s="88" t="s">
        <v>879</v>
      </c>
      <c r="AM29" s="82" t="s">
        <v>928</v>
      </c>
      <c r="AN29" s="82" t="b">
        <v>0</v>
      </c>
      <c r="AO29" s="88" t="s">
        <v>747</v>
      </c>
      <c r="AP29" s="82" t="s">
        <v>196</v>
      </c>
      <c r="AQ29" s="82">
        <v>0</v>
      </c>
      <c r="AR29" s="82">
        <v>0</v>
      </c>
      <c r="AS29" s="82"/>
      <c r="AT29" s="82"/>
      <c r="AU29" s="82"/>
      <c r="AV29" s="82"/>
      <c r="AW29" s="82"/>
      <c r="AX29" s="82"/>
      <c r="AY29" s="82"/>
      <c r="AZ29" s="82"/>
      <c r="BA29">
        <v>9</v>
      </c>
      <c r="BB29" s="81" t="str">
        <f>REPLACE(INDEX(GroupVertices[Group],MATCH(Edges30[[#This Row],[Vertex 1]],GroupVertices[Vertex],0)),1,1,"")</f>
        <v>7</v>
      </c>
      <c r="BC29" s="81" t="str">
        <f>REPLACE(INDEX(GroupVertices[Group],MATCH(Edges30[[#This Row],[Vertex 2]],GroupVertices[Vertex],0)),1,1,"")</f>
        <v>7</v>
      </c>
      <c r="BD29" s="48">
        <v>0</v>
      </c>
      <c r="BE29" s="49">
        <v>0</v>
      </c>
      <c r="BF29" s="48">
        <v>2</v>
      </c>
      <c r="BG29" s="49">
        <v>10</v>
      </c>
      <c r="BH29" s="34"/>
      <c r="BI29" s="34"/>
      <c r="BJ29" s="48">
        <v>18</v>
      </c>
      <c r="BK29" s="49">
        <v>90</v>
      </c>
      <c r="BL29" s="48">
        <v>20</v>
      </c>
      <c r="BM29" s="48">
        <v>0</v>
      </c>
      <c r="BN29" s="49">
        <v>0</v>
      </c>
    </row>
    <row r="30" spans="1:66" ht="15">
      <c r="A30" s="66" t="s">
        <v>248</v>
      </c>
      <c r="B30" s="66" t="s">
        <v>248</v>
      </c>
      <c r="C30" s="67" t="s">
        <v>1538</v>
      </c>
      <c r="D30" s="68">
        <v>6.5</v>
      </c>
      <c r="E30" s="69" t="s">
        <v>136</v>
      </c>
      <c r="F30" s="70">
        <v>26.8</v>
      </c>
      <c r="G30" s="67"/>
      <c r="H30" s="71"/>
      <c r="I30" s="72"/>
      <c r="J30" s="72"/>
      <c r="K30" s="34" t="s">
        <v>65</v>
      </c>
      <c r="L30" s="80">
        <v>59</v>
      </c>
      <c r="M30" s="80"/>
      <c r="N30" s="74"/>
      <c r="O30" s="82" t="s">
        <v>196</v>
      </c>
      <c r="P30" s="84">
        <v>43515.5903587963</v>
      </c>
      <c r="Q30" s="82" t="s">
        <v>340</v>
      </c>
      <c r="R30" s="82"/>
      <c r="S30" s="82"/>
      <c r="T30" s="82" t="s">
        <v>493</v>
      </c>
      <c r="U30" s="86" t="s">
        <v>541</v>
      </c>
      <c r="V30" s="86" t="s">
        <v>541</v>
      </c>
      <c r="W30" s="84">
        <v>43515.5903587963</v>
      </c>
      <c r="X30" s="86" t="s">
        <v>614</v>
      </c>
      <c r="Y30" s="82"/>
      <c r="Z30" s="82"/>
      <c r="AA30" s="88" t="s">
        <v>748</v>
      </c>
      <c r="AB30" s="82"/>
      <c r="AC30" s="82" t="b">
        <v>0</v>
      </c>
      <c r="AD30" s="82">
        <v>0</v>
      </c>
      <c r="AE30" s="88" t="s">
        <v>879</v>
      </c>
      <c r="AF30" s="82" t="b">
        <v>0</v>
      </c>
      <c r="AG30" s="82" t="s">
        <v>914</v>
      </c>
      <c r="AH30" s="82"/>
      <c r="AI30" s="88" t="s">
        <v>879</v>
      </c>
      <c r="AJ30" s="82" t="b">
        <v>0</v>
      </c>
      <c r="AK30" s="82">
        <v>0</v>
      </c>
      <c r="AL30" s="88" t="s">
        <v>879</v>
      </c>
      <c r="AM30" s="82" t="s">
        <v>928</v>
      </c>
      <c r="AN30" s="82" t="b">
        <v>0</v>
      </c>
      <c r="AO30" s="88" t="s">
        <v>748</v>
      </c>
      <c r="AP30" s="82" t="s">
        <v>196</v>
      </c>
      <c r="AQ30" s="82">
        <v>0</v>
      </c>
      <c r="AR30" s="82">
        <v>0</v>
      </c>
      <c r="AS30" s="82"/>
      <c r="AT30" s="82"/>
      <c r="AU30" s="82"/>
      <c r="AV30" s="82"/>
      <c r="AW30" s="82"/>
      <c r="AX30" s="82"/>
      <c r="AY30" s="82"/>
      <c r="AZ30" s="82"/>
      <c r="BA30">
        <v>9</v>
      </c>
      <c r="BB30" s="81" t="str">
        <f>REPLACE(INDEX(GroupVertices[Group],MATCH(Edges30[[#This Row],[Vertex 1]],GroupVertices[Vertex],0)),1,1,"")</f>
        <v>7</v>
      </c>
      <c r="BC30" s="81" t="str">
        <f>REPLACE(INDEX(GroupVertices[Group],MATCH(Edges30[[#This Row],[Vertex 2]],GroupVertices[Vertex],0)),1,1,"")</f>
        <v>7</v>
      </c>
      <c r="BD30" s="48">
        <v>3</v>
      </c>
      <c r="BE30" s="49">
        <v>7.142857142857143</v>
      </c>
      <c r="BF30" s="48">
        <v>0</v>
      </c>
      <c r="BG30" s="49">
        <v>0</v>
      </c>
      <c r="BH30" s="34"/>
      <c r="BI30" s="34"/>
      <c r="BJ30" s="48">
        <v>39</v>
      </c>
      <c r="BK30" s="49">
        <v>92.85714285714286</v>
      </c>
      <c r="BL30" s="48">
        <v>42</v>
      </c>
      <c r="BM30" s="48">
        <v>0</v>
      </c>
      <c r="BN30" s="49">
        <v>0</v>
      </c>
    </row>
    <row r="31" spans="1:66" ht="15">
      <c r="A31" s="66" t="s">
        <v>249</v>
      </c>
      <c r="B31" s="66" t="s">
        <v>271</v>
      </c>
      <c r="C31" s="67" t="s">
        <v>1537</v>
      </c>
      <c r="D31" s="68">
        <v>10</v>
      </c>
      <c r="E31" s="69" t="s">
        <v>136</v>
      </c>
      <c r="F31" s="70">
        <v>19</v>
      </c>
      <c r="G31" s="67"/>
      <c r="H31" s="71"/>
      <c r="I31" s="72"/>
      <c r="J31" s="72"/>
      <c r="K31" s="34" t="s">
        <v>65</v>
      </c>
      <c r="L31" s="80">
        <v>60</v>
      </c>
      <c r="M31" s="80"/>
      <c r="N31" s="74"/>
      <c r="O31" s="82" t="s">
        <v>310</v>
      </c>
      <c r="P31" s="84">
        <v>43506.866006944445</v>
      </c>
      <c r="Q31" s="82" t="s">
        <v>341</v>
      </c>
      <c r="R31" s="86" t="s">
        <v>449</v>
      </c>
      <c r="S31" s="82" t="s">
        <v>472</v>
      </c>
      <c r="T31" s="82" t="s">
        <v>502</v>
      </c>
      <c r="U31" s="82"/>
      <c r="V31" s="86" t="s">
        <v>569</v>
      </c>
      <c r="W31" s="84">
        <v>43506.866006944445</v>
      </c>
      <c r="X31" s="86" t="s">
        <v>615</v>
      </c>
      <c r="Y31" s="82"/>
      <c r="Z31" s="82"/>
      <c r="AA31" s="88" t="s">
        <v>749</v>
      </c>
      <c r="AB31" s="82"/>
      <c r="AC31" s="82" t="b">
        <v>0</v>
      </c>
      <c r="AD31" s="82">
        <v>0</v>
      </c>
      <c r="AE31" s="88" t="s">
        <v>879</v>
      </c>
      <c r="AF31" s="82" t="b">
        <v>0</v>
      </c>
      <c r="AG31" s="82" t="s">
        <v>914</v>
      </c>
      <c r="AH31" s="82"/>
      <c r="AI31" s="88" t="s">
        <v>879</v>
      </c>
      <c r="AJ31" s="82" t="b">
        <v>0</v>
      </c>
      <c r="AK31" s="82">
        <v>0</v>
      </c>
      <c r="AL31" s="88" t="s">
        <v>879</v>
      </c>
      <c r="AM31" s="82" t="s">
        <v>928</v>
      </c>
      <c r="AN31" s="82" t="b">
        <v>0</v>
      </c>
      <c r="AO31" s="88" t="s">
        <v>749</v>
      </c>
      <c r="AP31" s="82" t="s">
        <v>196</v>
      </c>
      <c r="AQ31" s="82">
        <v>0</v>
      </c>
      <c r="AR31" s="82">
        <v>0</v>
      </c>
      <c r="AS31" s="82"/>
      <c r="AT31" s="82"/>
      <c r="AU31" s="82"/>
      <c r="AV31" s="82"/>
      <c r="AW31" s="82"/>
      <c r="AX31" s="82"/>
      <c r="AY31" s="82"/>
      <c r="AZ31" s="82"/>
      <c r="BA31">
        <v>36</v>
      </c>
      <c r="BB31" s="81" t="str">
        <f>REPLACE(INDEX(GroupVertices[Group],MATCH(Edges30[[#This Row],[Vertex 1]],GroupVertices[Vertex],0)),1,1,"")</f>
        <v>5</v>
      </c>
      <c r="BC31" s="81" t="str">
        <f>REPLACE(INDEX(GroupVertices[Group],MATCH(Edges30[[#This Row],[Vertex 2]],GroupVertices[Vertex],0)),1,1,"")</f>
        <v>5</v>
      </c>
      <c r="BD31" s="48">
        <v>0</v>
      </c>
      <c r="BE31" s="49">
        <v>0</v>
      </c>
      <c r="BF31" s="48">
        <v>0</v>
      </c>
      <c r="BG31" s="49">
        <v>0</v>
      </c>
      <c r="BH31" s="34"/>
      <c r="BI31" s="34"/>
      <c r="BJ31" s="48">
        <v>28</v>
      </c>
      <c r="BK31" s="49">
        <v>100</v>
      </c>
      <c r="BL31" s="48">
        <v>28</v>
      </c>
      <c r="BM31" s="48">
        <v>0</v>
      </c>
      <c r="BN31" s="49">
        <v>0</v>
      </c>
    </row>
    <row r="32" spans="1:66" ht="15">
      <c r="A32" s="66" t="s">
        <v>249</v>
      </c>
      <c r="B32" s="66" t="s">
        <v>271</v>
      </c>
      <c r="C32" s="67" t="s">
        <v>1537</v>
      </c>
      <c r="D32" s="68">
        <v>10</v>
      </c>
      <c r="E32" s="69" t="s">
        <v>136</v>
      </c>
      <c r="F32" s="70">
        <v>19</v>
      </c>
      <c r="G32" s="67"/>
      <c r="H32" s="71"/>
      <c r="I32" s="72"/>
      <c r="J32" s="72"/>
      <c r="K32" s="34" t="s">
        <v>65</v>
      </c>
      <c r="L32" s="80">
        <v>61</v>
      </c>
      <c r="M32" s="80"/>
      <c r="N32" s="74"/>
      <c r="O32" s="82" t="s">
        <v>310</v>
      </c>
      <c r="P32" s="84">
        <v>43508.02866898148</v>
      </c>
      <c r="Q32" s="82" t="s">
        <v>342</v>
      </c>
      <c r="R32" s="86" t="s">
        <v>449</v>
      </c>
      <c r="S32" s="82" t="s">
        <v>472</v>
      </c>
      <c r="T32" s="82" t="s">
        <v>493</v>
      </c>
      <c r="U32" s="82"/>
      <c r="V32" s="86" t="s">
        <v>569</v>
      </c>
      <c r="W32" s="84">
        <v>43508.02866898148</v>
      </c>
      <c r="X32" s="86" t="s">
        <v>616</v>
      </c>
      <c r="Y32" s="82"/>
      <c r="Z32" s="82"/>
      <c r="AA32" s="88" t="s">
        <v>750</v>
      </c>
      <c r="AB32" s="82"/>
      <c r="AC32" s="82" t="b">
        <v>0</v>
      </c>
      <c r="AD32" s="82">
        <v>0</v>
      </c>
      <c r="AE32" s="88" t="s">
        <v>879</v>
      </c>
      <c r="AF32" s="82" t="b">
        <v>0</v>
      </c>
      <c r="AG32" s="82" t="s">
        <v>914</v>
      </c>
      <c r="AH32" s="82"/>
      <c r="AI32" s="88" t="s">
        <v>879</v>
      </c>
      <c r="AJ32" s="82" t="b">
        <v>0</v>
      </c>
      <c r="AK32" s="82">
        <v>0</v>
      </c>
      <c r="AL32" s="88" t="s">
        <v>879</v>
      </c>
      <c r="AM32" s="82" t="s">
        <v>928</v>
      </c>
      <c r="AN32" s="82" t="b">
        <v>0</v>
      </c>
      <c r="AO32" s="88" t="s">
        <v>750</v>
      </c>
      <c r="AP32" s="82" t="s">
        <v>196</v>
      </c>
      <c r="AQ32" s="82">
        <v>0</v>
      </c>
      <c r="AR32" s="82">
        <v>0</v>
      </c>
      <c r="AS32" s="82"/>
      <c r="AT32" s="82"/>
      <c r="AU32" s="82"/>
      <c r="AV32" s="82"/>
      <c r="AW32" s="82"/>
      <c r="AX32" s="82"/>
      <c r="AY32" s="82"/>
      <c r="AZ32" s="82"/>
      <c r="BA32">
        <v>36</v>
      </c>
      <c r="BB32" s="81" t="str">
        <f>REPLACE(INDEX(GroupVertices[Group],MATCH(Edges30[[#This Row],[Vertex 1]],GroupVertices[Vertex],0)),1,1,"")</f>
        <v>5</v>
      </c>
      <c r="BC32" s="81" t="str">
        <f>REPLACE(INDEX(GroupVertices[Group],MATCH(Edges30[[#This Row],[Vertex 2]],GroupVertices[Vertex],0)),1,1,"")</f>
        <v>5</v>
      </c>
      <c r="BD32" s="48">
        <v>0</v>
      </c>
      <c r="BE32" s="49">
        <v>0</v>
      </c>
      <c r="BF32" s="48">
        <v>0</v>
      </c>
      <c r="BG32" s="49">
        <v>0</v>
      </c>
      <c r="BH32" s="34"/>
      <c r="BI32" s="34"/>
      <c r="BJ32" s="48">
        <v>19</v>
      </c>
      <c r="BK32" s="49">
        <v>100</v>
      </c>
      <c r="BL32" s="48">
        <v>19</v>
      </c>
      <c r="BM32" s="48">
        <v>0</v>
      </c>
      <c r="BN32" s="49">
        <v>0</v>
      </c>
    </row>
    <row r="33" spans="1:66" ht="15">
      <c r="A33" s="66" t="s">
        <v>249</v>
      </c>
      <c r="B33" s="66" t="s">
        <v>271</v>
      </c>
      <c r="C33" s="67" t="s">
        <v>1537</v>
      </c>
      <c r="D33" s="68">
        <v>10</v>
      </c>
      <c r="E33" s="69" t="s">
        <v>136</v>
      </c>
      <c r="F33" s="70">
        <v>19</v>
      </c>
      <c r="G33" s="67"/>
      <c r="H33" s="71"/>
      <c r="I33" s="72"/>
      <c r="J33" s="72"/>
      <c r="K33" s="34" t="s">
        <v>65</v>
      </c>
      <c r="L33" s="80">
        <v>62</v>
      </c>
      <c r="M33" s="80"/>
      <c r="N33" s="74"/>
      <c r="O33" s="82" t="s">
        <v>310</v>
      </c>
      <c r="P33" s="84">
        <v>43508.047060185185</v>
      </c>
      <c r="Q33" s="82" t="s">
        <v>343</v>
      </c>
      <c r="R33" s="86" t="s">
        <v>449</v>
      </c>
      <c r="S33" s="82" t="s">
        <v>472</v>
      </c>
      <c r="T33" s="82" t="s">
        <v>493</v>
      </c>
      <c r="U33" s="82"/>
      <c r="V33" s="86" t="s">
        <v>569</v>
      </c>
      <c r="W33" s="84">
        <v>43508.047060185185</v>
      </c>
      <c r="X33" s="86" t="s">
        <v>617</v>
      </c>
      <c r="Y33" s="82"/>
      <c r="Z33" s="82"/>
      <c r="AA33" s="88" t="s">
        <v>751</v>
      </c>
      <c r="AB33" s="82"/>
      <c r="AC33" s="82" t="b">
        <v>0</v>
      </c>
      <c r="AD33" s="82">
        <v>0</v>
      </c>
      <c r="AE33" s="88" t="s">
        <v>879</v>
      </c>
      <c r="AF33" s="82" t="b">
        <v>0</v>
      </c>
      <c r="AG33" s="82" t="s">
        <v>914</v>
      </c>
      <c r="AH33" s="82"/>
      <c r="AI33" s="88" t="s">
        <v>879</v>
      </c>
      <c r="AJ33" s="82" t="b">
        <v>0</v>
      </c>
      <c r="AK33" s="82">
        <v>0</v>
      </c>
      <c r="AL33" s="88" t="s">
        <v>879</v>
      </c>
      <c r="AM33" s="82" t="s">
        <v>928</v>
      </c>
      <c r="AN33" s="82" t="b">
        <v>0</v>
      </c>
      <c r="AO33" s="88" t="s">
        <v>751</v>
      </c>
      <c r="AP33" s="82" t="s">
        <v>196</v>
      </c>
      <c r="AQ33" s="82">
        <v>0</v>
      </c>
      <c r="AR33" s="82">
        <v>0</v>
      </c>
      <c r="AS33" s="82"/>
      <c r="AT33" s="82"/>
      <c r="AU33" s="82"/>
      <c r="AV33" s="82"/>
      <c r="AW33" s="82"/>
      <c r="AX33" s="82"/>
      <c r="AY33" s="82"/>
      <c r="AZ33" s="82"/>
      <c r="BA33">
        <v>36</v>
      </c>
      <c r="BB33" s="81" t="str">
        <f>REPLACE(INDEX(GroupVertices[Group],MATCH(Edges30[[#This Row],[Vertex 1]],GroupVertices[Vertex],0)),1,1,"")</f>
        <v>5</v>
      </c>
      <c r="BC33" s="81" t="str">
        <f>REPLACE(INDEX(GroupVertices[Group],MATCH(Edges30[[#This Row],[Vertex 2]],GroupVertices[Vertex],0)),1,1,"")</f>
        <v>5</v>
      </c>
      <c r="BD33" s="48">
        <v>0</v>
      </c>
      <c r="BE33" s="49">
        <v>0</v>
      </c>
      <c r="BF33" s="48">
        <v>0</v>
      </c>
      <c r="BG33" s="49">
        <v>0</v>
      </c>
      <c r="BH33" s="34"/>
      <c r="BI33" s="34"/>
      <c r="BJ33" s="48">
        <v>19</v>
      </c>
      <c r="BK33" s="49">
        <v>100</v>
      </c>
      <c r="BL33" s="48">
        <v>19</v>
      </c>
      <c r="BM33" s="48">
        <v>0</v>
      </c>
      <c r="BN33" s="49">
        <v>0</v>
      </c>
    </row>
    <row r="34" spans="1:66" ht="15">
      <c r="A34" s="66" t="s">
        <v>249</v>
      </c>
      <c r="B34" s="66" t="s">
        <v>271</v>
      </c>
      <c r="C34" s="67" t="s">
        <v>1537</v>
      </c>
      <c r="D34" s="68">
        <v>10</v>
      </c>
      <c r="E34" s="69" t="s">
        <v>136</v>
      </c>
      <c r="F34" s="70">
        <v>19</v>
      </c>
      <c r="G34" s="67"/>
      <c r="H34" s="71"/>
      <c r="I34" s="72"/>
      <c r="J34" s="72"/>
      <c r="K34" s="34" t="s">
        <v>65</v>
      </c>
      <c r="L34" s="80">
        <v>63</v>
      </c>
      <c r="M34" s="80"/>
      <c r="N34" s="74"/>
      <c r="O34" s="82" t="s">
        <v>310</v>
      </c>
      <c r="P34" s="84">
        <v>43513.72075231482</v>
      </c>
      <c r="Q34" s="82" t="s">
        <v>344</v>
      </c>
      <c r="R34" s="86" t="s">
        <v>450</v>
      </c>
      <c r="S34" s="82" t="s">
        <v>472</v>
      </c>
      <c r="T34" s="82" t="s">
        <v>503</v>
      </c>
      <c r="U34" s="82"/>
      <c r="V34" s="86" t="s">
        <v>569</v>
      </c>
      <c r="W34" s="84">
        <v>43513.72075231482</v>
      </c>
      <c r="X34" s="86" t="s">
        <v>618</v>
      </c>
      <c r="Y34" s="82"/>
      <c r="Z34" s="82"/>
      <c r="AA34" s="88" t="s">
        <v>752</v>
      </c>
      <c r="AB34" s="82"/>
      <c r="AC34" s="82" t="b">
        <v>0</v>
      </c>
      <c r="AD34" s="82">
        <v>0</v>
      </c>
      <c r="AE34" s="88" t="s">
        <v>879</v>
      </c>
      <c r="AF34" s="82" t="b">
        <v>0</v>
      </c>
      <c r="AG34" s="82" t="s">
        <v>914</v>
      </c>
      <c r="AH34" s="82"/>
      <c r="AI34" s="88" t="s">
        <v>879</v>
      </c>
      <c r="AJ34" s="82" t="b">
        <v>0</v>
      </c>
      <c r="AK34" s="82">
        <v>0</v>
      </c>
      <c r="AL34" s="88" t="s">
        <v>879</v>
      </c>
      <c r="AM34" s="82" t="s">
        <v>928</v>
      </c>
      <c r="AN34" s="82" t="b">
        <v>0</v>
      </c>
      <c r="AO34" s="88" t="s">
        <v>752</v>
      </c>
      <c r="AP34" s="82" t="s">
        <v>196</v>
      </c>
      <c r="AQ34" s="82">
        <v>0</v>
      </c>
      <c r="AR34" s="82">
        <v>0</v>
      </c>
      <c r="AS34" s="82"/>
      <c r="AT34" s="82"/>
      <c r="AU34" s="82"/>
      <c r="AV34" s="82"/>
      <c r="AW34" s="82"/>
      <c r="AX34" s="82"/>
      <c r="AY34" s="82"/>
      <c r="AZ34" s="82"/>
      <c r="BA34">
        <v>36</v>
      </c>
      <c r="BB34" s="81" t="str">
        <f>REPLACE(INDEX(GroupVertices[Group],MATCH(Edges30[[#This Row],[Vertex 1]],GroupVertices[Vertex],0)),1,1,"")</f>
        <v>5</v>
      </c>
      <c r="BC34" s="81" t="str">
        <f>REPLACE(INDEX(GroupVertices[Group],MATCH(Edges30[[#This Row],[Vertex 2]],GroupVertices[Vertex],0)),1,1,"")</f>
        <v>5</v>
      </c>
      <c r="BD34" s="48">
        <v>0</v>
      </c>
      <c r="BE34" s="49">
        <v>0</v>
      </c>
      <c r="BF34" s="48">
        <v>0</v>
      </c>
      <c r="BG34" s="49">
        <v>0</v>
      </c>
      <c r="BH34" s="34"/>
      <c r="BI34" s="34"/>
      <c r="BJ34" s="48">
        <v>28</v>
      </c>
      <c r="BK34" s="49">
        <v>100</v>
      </c>
      <c r="BL34" s="48">
        <v>28</v>
      </c>
      <c r="BM34" s="48">
        <v>0</v>
      </c>
      <c r="BN34" s="49">
        <v>0</v>
      </c>
    </row>
    <row r="35" spans="1:66" ht="15">
      <c r="A35" s="66" t="s">
        <v>249</v>
      </c>
      <c r="B35" s="66" t="s">
        <v>271</v>
      </c>
      <c r="C35" s="67" t="s">
        <v>1537</v>
      </c>
      <c r="D35" s="68">
        <v>10</v>
      </c>
      <c r="E35" s="69" t="s">
        <v>136</v>
      </c>
      <c r="F35" s="70">
        <v>19</v>
      </c>
      <c r="G35" s="67"/>
      <c r="H35" s="71"/>
      <c r="I35" s="72"/>
      <c r="J35" s="72"/>
      <c r="K35" s="34" t="s">
        <v>65</v>
      </c>
      <c r="L35" s="80">
        <v>64</v>
      </c>
      <c r="M35" s="80"/>
      <c r="N35" s="74"/>
      <c r="O35" s="82" t="s">
        <v>310</v>
      </c>
      <c r="P35" s="84">
        <v>43513.85236111111</v>
      </c>
      <c r="Q35" s="82" t="s">
        <v>345</v>
      </c>
      <c r="R35" s="86" t="s">
        <v>450</v>
      </c>
      <c r="S35" s="82" t="s">
        <v>472</v>
      </c>
      <c r="T35" s="82" t="s">
        <v>493</v>
      </c>
      <c r="U35" s="82"/>
      <c r="V35" s="86" t="s">
        <v>569</v>
      </c>
      <c r="W35" s="84">
        <v>43513.85236111111</v>
      </c>
      <c r="X35" s="86" t="s">
        <v>619</v>
      </c>
      <c r="Y35" s="82"/>
      <c r="Z35" s="82"/>
      <c r="AA35" s="88" t="s">
        <v>753</v>
      </c>
      <c r="AB35" s="82"/>
      <c r="AC35" s="82" t="b">
        <v>0</v>
      </c>
      <c r="AD35" s="82">
        <v>0</v>
      </c>
      <c r="AE35" s="88" t="s">
        <v>879</v>
      </c>
      <c r="AF35" s="82" t="b">
        <v>0</v>
      </c>
      <c r="AG35" s="82" t="s">
        <v>914</v>
      </c>
      <c r="AH35" s="82"/>
      <c r="AI35" s="88" t="s">
        <v>879</v>
      </c>
      <c r="AJ35" s="82" t="b">
        <v>0</v>
      </c>
      <c r="AK35" s="82">
        <v>0</v>
      </c>
      <c r="AL35" s="88" t="s">
        <v>879</v>
      </c>
      <c r="AM35" s="82" t="s">
        <v>928</v>
      </c>
      <c r="AN35" s="82" t="b">
        <v>0</v>
      </c>
      <c r="AO35" s="88" t="s">
        <v>753</v>
      </c>
      <c r="AP35" s="82" t="s">
        <v>196</v>
      </c>
      <c r="AQ35" s="82">
        <v>0</v>
      </c>
      <c r="AR35" s="82">
        <v>0</v>
      </c>
      <c r="AS35" s="82"/>
      <c r="AT35" s="82"/>
      <c r="AU35" s="82"/>
      <c r="AV35" s="82"/>
      <c r="AW35" s="82"/>
      <c r="AX35" s="82"/>
      <c r="AY35" s="82"/>
      <c r="AZ35" s="82"/>
      <c r="BA35">
        <v>36</v>
      </c>
      <c r="BB35" s="81" t="str">
        <f>REPLACE(INDEX(GroupVertices[Group],MATCH(Edges30[[#This Row],[Vertex 1]],GroupVertices[Vertex],0)),1,1,"")</f>
        <v>5</v>
      </c>
      <c r="BC35" s="81" t="str">
        <f>REPLACE(INDEX(GroupVertices[Group],MATCH(Edges30[[#This Row],[Vertex 2]],GroupVertices[Vertex],0)),1,1,"")</f>
        <v>5</v>
      </c>
      <c r="BD35" s="48">
        <v>0</v>
      </c>
      <c r="BE35" s="49">
        <v>0</v>
      </c>
      <c r="BF35" s="48">
        <v>0</v>
      </c>
      <c r="BG35" s="49">
        <v>0</v>
      </c>
      <c r="BH35" s="34"/>
      <c r="BI35" s="34"/>
      <c r="BJ35" s="48">
        <v>20</v>
      </c>
      <c r="BK35" s="49">
        <v>100</v>
      </c>
      <c r="BL35" s="48">
        <v>20</v>
      </c>
      <c r="BM35" s="48">
        <v>0</v>
      </c>
      <c r="BN35" s="49">
        <v>0</v>
      </c>
    </row>
    <row r="36" spans="1:66" ht="15">
      <c r="A36" s="66" t="s">
        <v>249</v>
      </c>
      <c r="B36" s="66" t="s">
        <v>271</v>
      </c>
      <c r="C36" s="67" t="s">
        <v>1537</v>
      </c>
      <c r="D36" s="68">
        <v>10</v>
      </c>
      <c r="E36" s="69" t="s">
        <v>136</v>
      </c>
      <c r="F36" s="70">
        <v>19</v>
      </c>
      <c r="G36" s="67"/>
      <c r="H36" s="71"/>
      <c r="I36" s="72"/>
      <c r="J36" s="72"/>
      <c r="K36" s="34" t="s">
        <v>65</v>
      </c>
      <c r="L36" s="80">
        <v>65</v>
      </c>
      <c r="M36" s="80"/>
      <c r="N36" s="74"/>
      <c r="O36" s="82" t="s">
        <v>310</v>
      </c>
      <c r="P36" s="84">
        <v>43515.6784837963</v>
      </c>
      <c r="Q36" s="82" t="s">
        <v>346</v>
      </c>
      <c r="R36" s="86" t="s">
        <v>451</v>
      </c>
      <c r="S36" s="82" t="s">
        <v>472</v>
      </c>
      <c r="T36" s="82" t="s">
        <v>493</v>
      </c>
      <c r="U36" s="82"/>
      <c r="V36" s="86" t="s">
        <v>569</v>
      </c>
      <c r="W36" s="84">
        <v>43515.6784837963</v>
      </c>
      <c r="X36" s="86" t="s">
        <v>620</v>
      </c>
      <c r="Y36" s="82"/>
      <c r="Z36" s="82"/>
      <c r="AA36" s="88" t="s">
        <v>754</v>
      </c>
      <c r="AB36" s="82"/>
      <c r="AC36" s="82" t="b">
        <v>0</v>
      </c>
      <c r="AD36" s="82">
        <v>0</v>
      </c>
      <c r="AE36" s="88" t="s">
        <v>879</v>
      </c>
      <c r="AF36" s="82" t="b">
        <v>0</v>
      </c>
      <c r="AG36" s="82" t="s">
        <v>914</v>
      </c>
      <c r="AH36" s="82"/>
      <c r="AI36" s="88" t="s">
        <v>879</v>
      </c>
      <c r="AJ36" s="82" t="b">
        <v>0</v>
      </c>
      <c r="AK36" s="82">
        <v>0</v>
      </c>
      <c r="AL36" s="88" t="s">
        <v>879</v>
      </c>
      <c r="AM36" s="82" t="s">
        <v>928</v>
      </c>
      <c r="AN36" s="82" t="b">
        <v>0</v>
      </c>
      <c r="AO36" s="88" t="s">
        <v>754</v>
      </c>
      <c r="AP36" s="82" t="s">
        <v>196</v>
      </c>
      <c r="AQ36" s="82">
        <v>0</v>
      </c>
      <c r="AR36" s="82">
        <v>0</v>
      </c>
      <c r="AS36" s="82"/>
      <c r="AT36" s="82"/>
      <c r="AU36" s="82"/>
      <c r="AV36" s="82"/>
      <c r="AW36" s="82"/>
      <c r="AX36" s="82"/>
      <c r="AY36" s="82"/>
      <c r="AZ36" s="82"/>
      <c r="BA36">
        <v>36</v>
      </c>
      <c r="BB36" s="81" t="str">
        <f>REPLACE(INDEX(GroupVertices[Group],MATCH(Edges30[[#This Row],[Vertex 1]],GroupVertices[Vertex],0)),1,1,"")</f>
        <v>5</v>
      </c>
      <c r="BC36" s="81" t="str">
        <f>REPLACE(INDEX(GroupVertices[Group],MATCH(Edges30[[#This Row],[Vertex 2]],GroupVertices[Vertex],0)),1,1,"")</f>
        <v>5</v>
      </c>
      <c r="BD36" s="48">
        <v>1</v>
      </c>
      <c r="BE36" s="49">
        <v>5.555555555555555</v>
      </c>
      <c r="BF36" s="48">
        <v>0</v>
      </c>
      <c r="BG36" s="49">
        <v>0</v>
      </c>
      <c r="BH36" s="34"/>
      <c r="BI36" s="34"/>
      <c r="BJ36" s="48">
        <v>17</v>
      </c>
      <c r="BK36" s="49">
        <v>94.44444444444444</v>
      </c>
      <c r="BL36" s="48">
        <v>18</v>
      </c>
      <c r="BM36" s="48">
        <v>0</v>
      </c>
      <c r="BN36" s="49">
        <v>0</v>
      </c>
    </row>
    <row r="37" spans="1:66" ht="15">
      <c r="A37" s="66" t="s">
        <v>250</v>
      </c>
      <c r="B37" s="66" t="s">
        <v>299</v>
      </c>
      <c r="C37" s="67" t="s">
        <v>1535</v>
      </c>
      <c r="D37" s="68">
        <v>3</v>
      </c>
      <c r="E37" s="69" t="s">
        <v>132</v>
      </c>
      <c r="F37" s="70">
        <v>32</v>
      </c>
      <c r="G37" s="67"/>
      <c r="H37" s="71"/>
      <c r="I37" s="72"/>
      <c r="J37" s="72"/>
      <c r="K37" s="34" t="s">
        <v>65</v>
      </c>
      <c r="L37" s="80">
        <v>66</v>
      </c>
      <c r="M37" s="80"/>
      <c r="N37" s="74"/>
      <c r="O37" s="82" t="s">
        <v>311</v>
      </c>
      <c r="P37" s="84">
        <v>43507.588842592595</v>
      </c>
      <c r="Q37" s="82" t="s">
        <v>347</v>
      </c>
      <c r="R37" s="82"/>
      <c r="S37" s="82"/>
      <c r="T37" s="82"/>
      <c r="U37" s="82"/>
      <c r="V37" s="86" t="s">
        <v>570</v>
      </c>
      <c r="W37" s="84">
        <v>43507.588842592595</v>
      </c>
      <c r="X37" s="86" t="s">
        <v>621</v>
      </c>
      <c r="Y37" s="82"/>
      <c r="Z37" s="82"/>
      <c r="AA37" s="88" t="s">
        <v>755</v>
      </c>
      <c r="AB37" s="88" t="s">
        <v>861</v>
      </c>
      <c r="AC37" s="82" t="b">
        <v>0</v>
      </c>
      <c r="AD37" s="82">
        <v>0</v>
      </c>
      <c r="AE37" s="88" t="s">
        <v>890</v>
      </c>
      <c r="AF37" s="82" t="b">
        <v>0</v>
      </c>
      <c r="AG37" s="82" t="s">
        <v>914</v>
      </c>
      <c r="AH37" s="82"/>
      <c r="AI37" s="88" t="s">
        <v>879</v>
      </c>
      <c r="AJ37" s="82" t="b">
        <v>0</v>
      </c>
      <c r="AK37" s="82">
        <v>0</v>
      </c>
      <c r="AL37" s="88" t="s">
        <v>879</v>
      </c>
      <c r="AM37" s="82" t="s">
        <v>935</v>
      </c>
      <c r="AN37" s="82" t="b">
        <v>0</v>
      </c>
      <c r="AO37" s="88" t="s">
        <v>861</v>
      </c>
      <c r="AP37" s="82" t="s">
        <v>196</v>
      </c>
      <c r="AQ37" s="82">
        <v>0</v>
      </c>
      <c r="AR37" s="82">
        <v>0</v>
      </c>
      <c r="AS37" s="82"/>
      <c r="AT37" s="82"/>
      <c r="AU37" s="82"/>
      <c r="AV37" s="82"/>
      <c r="AW37" s="82"/>
      <c r="AX37" s="82"/>
      <c r="AY37" s="82"/>
      <c r="AZ37" s="82"/>
      <c r="BA37">
        <v>1</v>
      </c>
      <c r="BB37" s="81" t="str">
        <f>REPLACE(INDEX(GroupVertices[Group],MATCH(Edges30[[#This Row],[Vertex 1]],GroupVertices[Vertex],0)),1,1,"")</f>
        <v>1</v>
      </c>
      <c r="BC37" s="81" t="str">
        <f>REPLACE(INDEX(GroupVertices[Group],MATCH(Edges30[[#This Row],[Vertex 2]],GroupVertices[Vertex],0)),1,1,"")</f>
        <v>1</v>
      </c>
      <c r="BD37" s="48">
        <v>3</v>
      </c>
      <c r="BE37" s="49">
        <v>6.122448979591836</v>
      </c>
      <c r="BF37" s="48">
        <v>1</v>
      </c>
      <c r="BG37" s="49">
        <v>2.0408163265306123</v>
      </c>
      <c r="BH37" s="34"/>
      <c r="BI37" s="34"/>
      <c r="BJ37" s="48">
        <v>45</v>
      </c>
      <c r="BK37" s="49">
        <v>91.83673469387755</v>
      </c>
      <c r="BL37" s="48">
        <v>49</v>
      </c>
      <c r="BM37" s="48">
        <v>0</v>
      </c>
      <c r="BN37" s="49">
        <v>0</v>
      </c>
    </row>
    <row r="38" spans="1:66" ht="15">
      <c r="A38" s="66" t="s">
        <v>251</v>
      </c>
      <c r="B38" s="66" t="s">
        <v>300</v>
      </c>
      <c r="C38" s="67" t="s">
        <v>1535</v>
      </c>
      <c r="D38" s="68">
        <v>3</v>
      </c>
      <c r="E38" s="69" t="s">
        <v>132</v>
      </c>
      <c r="F38" s="70">
        <v>32</v>
      </c>
      <c r="G38" s="67"/>
      <c r="H38" s="71"/>
      <c r="I38" s="72"/>
      <c r="J38" s="72"/>
      <c r="K38" s="34" t="s">
        <v>65</v>
      </c>
      <c r="L38" s="80">
        <v>67</v>
      </c>
      <c r="M38" s="80"/>
      <c r="N38" s="74"/>
      <c r="O38" s="82" t="s">
        <v>310</v>
      </c>
      <c r="P38" s="84">
        <v>43507.620717592596</v>
      </c>
      <c r="Q38" s="82" t="s">
        <v>348</v>
      </c>
      <c r="R38" s="82"/>
      <c r="S38" s="82"/>
      <c r="T38" s="82"/>
      <c r="U38" s="82"/>
      <c r="V38" s="86" t="s">
        <v>571</v>
      </c>
      <c r="W38" s="84">
        <v>43507.620717592596</v>
      </c>
      <c r="X38" s="86" t="s">
        <v>622</v>
      </c>
      <c r="Y38" s="82"/>
      <c r="Z38" s="82"/>
      <c r="AA38" s="88" t="s">
        <v>756</v>
      </c>
      <c r="AB38" s="88" t="s">
        <v>757</v>
      </c>
      <c r="AC38" s="82" t="b">
        <v>0</v>
      </c>
      <c r="AD38" s="82">
        <v>2</v>
      </c>
      <c r="AE38" s="88" t="s">
        <v>891</v>
      </c>
      <c r="AF38" s="82" t="b">
        <v>0</v>
      </c>
      <c r="AG38" s="82" t="s">
        <v>914</v>
      </c>
      <c r="AH38" s="82"/>
      <c r="AI38" s="88" t="s">
        <v>879</v>
      </c>
      <c r="AJ38" s="82" t="b">
        <v>0</v>
      </c>
      <c r="AK38" s="82">
        <v>0</v>
      </c>
      <c r="AL38" s="88" t="s">
        <v>879</v>
      </c>
      <c r="AM38" s="82" t="s">
        <v>930</v>
      </c>
      <c r="AN38" s="82" t="b">
        <v>0</v>
      </c>
      <c r="AO38" s="88" t="s">
        <v>757</v>
      </c>
      <c r="AP38" s="82" t="s">
        <v>196</v>
      </c>
      <c r="AQ38" s="82">
        <v>0</v>
      </c>
      <c r="AR38" s="82">
        <v>0</v>
      </c>
      <c r="AS38" s="82"/>
      <c r="AT38" s="82"/>
      <c r="AU38" s="82"/>
      <c r="AV38" s="82"/>
      <c r="AW38" s="82"/>
      <c r="AX38" s="82"/>
      <c r="AY38" s="82"/>
      <c r="AZ38" s="82"/>
      <c r="BA38">
        <v>1</v>
      </c>
      <c r="BB38" s="81" t="str">
        <f>REPLACE(INDEX(GroupVertices[Group],MATCH(Edges30[[#This Row],[Vertex 1]],GroupVertices[Vertex],0)),1,1,"")</f>
        <v>1</v>
      </c>
      <c r="BC38" s="81" t="str">
        <f>REPLACE(INDEX(GroupVertices[Group],MATCH(Edges30[[#This Row],[Vertex 2]],GroupVertices[Vertex],0)),1,1,"")</f>
        <v>1</v>
      </c>
      <c r="BD38" s="48"/>
      <c r="BE38" s="49"/>
      <c r="BF38" s="48"/>
      <c r="BG38" s="49"/>
      <c r="BH38" s="34"/>
      <c r="BI38" s="34"/>
      <c r="BJ38" s="48"/>
      <c r="BK38" s="49"/>
      <c r="BL38" s="48"/>
      <c r="BM38" s="48"/>
      <c r="BN38" s="49"/>
    </row>
    <row r="39" spans="1:66" ht="15">
      <c r="A39" s="66" t="s">
        <v>252</v>
      </c>
      <c r="B39" s="66" t="s">
        <v>300</v>
      </c>
      <c r="C39" s="67" t="s">
        <v>1538</v>
      </c>
      <c r="D39" s="68">
        <v>6.5</v>
      </c>
      <c r="E39" s="69" t="s">
        <v>136</v>
      </c>
      <c r="F39" s="70">
        <v>26.8</v>
      </c>
      <c r="G39" s="67"/>
      <c r="H39" s="71"/>
      <c r="I39" s="72"/>
      <c r="J39" s="72"/>
      <c r="K39" s="34" t="s">
        <v>65</v>
      </c>
      <c r="L39" s="80">
        <v>68</v>
      </c>
      <c r="M39" s="80"/>
      <c r="N39" s="74"/>
      <c r="O39" s="82" t="s">
        <v>310</v>
      </c>
      <c r="P39" s="84">
        <v>43507.59853009259</v>
      </c>
      <c r="Q39" s="82" t="s">
        <v>349</v>
      </c>
      <c r="R39" s="82"/>
      <c r="S39" s="82"/>
      <c r="T39" s="82"/>
      <c r="U39" s="82"/>
      <c r="V39" s="86" t="s">
        <v>572</v>
      </c>
      <c r="W39" s="84">
        <v>43507.59853009259</v>
      </c>
      <c r="X39" s="86" t="s">
        <v>623</v>
      </c>
      <c r="Y39" s="82"/>
      <c r="Z39" s="82"/>
      <c r="AA39" s="88" t="s">
        <v>757</v>
      </c>
      <c r="AB39" s="88" t="s">
        <v>760</v>
      </c>
      <c r="AC39" s="82" t="b">
        <v>0</v>
      </c>
      <c r="AD39" s="82">
        <v>2</v>
      </c>
      <c r="AE39" s="88" t="s">
        <v>883</v>
      </c>
      <c r="AF39" s="82" t="b">
        <v>0</v>
      </c>
      <c r="AG39" s="82" t="s">
        <v>914</v>
      </c>
      <c r="AH39" s="82"/>
      <c r="AI39" s="88" t="s">
        <v>879</v>
      </c>
      <c r="AJ39" s="82" t="b">
        <v>0</v>
      </c>
      <c r="AK39" s="82">
        <v>0</v>
      </c>
      <c r="AL39" s="88" t="s">
        <v>879</v>
      </c>
      <c r="AM39" s="82" t="s">
        <v>929</v>
      </c>
      <c r="AN39" s="82" t="b">
        <v>0</v>
      </c>
      <c r="AO39" s="88" t="s">
        <v>760</v>
      </c>
      <c r="AP39" s="82" t="s">
        <v>196</v>
      </c>
      <c r="AQ39" s="82">
        <v>0</v>
      </c>
      <c r="AR39" s="82">
        <v>0</v>
      </c>
      <c r="AS39" s="82"/>
      <c r="AT39" s="82"/>
      <c r="AU39" s="82"/>
      <c r="AV39" s="82"/>
      <c r="AW39" s="82"/>
      <c r="AX39" s="82"/>
      <c r="AY39" s="82"/>
      <c r="AZ39" s="82"/>
      <c r="BA39">
        <v>9</v>
      </c>
      <c r="BB39" s="81" t="str">
        <f>REPLACE(INDEX(GroupVertices[Group],MATCH(Edges30[[#This Row],[Vertex 1]],GroupVertices[Vertex],0)),1,1,"")</f>
        <v>1</v>
      </c>
      <c r="BC39" s="81" t="str">
        <f>REPLACE(INDEX(GroupVertices[Group],MATCH(Edges30[[#This Row],[Vertex 2]],GroupVertices[Vertex],0)),1,1,"")</f>
        <v>1</v>
      </c>
      <c r="BD39" s="48"/>
      <c r="BE39" s="49"/>
      <c r="BF39" s="48"/>
      <c r="BG39" s="49"/>
      <c r="BH39" s="34"/>
      <c r="BI39" s="34"/>
      <c r="BJ39" s="48"/>
      <c r="BK39" s="49"/>
      <c r="BL39" s="48"/>
      <c r="BM39" s="48"/>
      <c r="BN39" s="49"/>
    </row>
    <row r="40" spans="1:66" ht="15">
      <c r="A40" s="66" t="s">
        <v>252</v>
      </c>
      <c r="B40" s="66" t="s">
        <v>300</v>
      </c>
      <c r="C40" s="67" t="s">
        <v>1538</v>
      </c>
      <c r="D40" s="68">
        <v>6.5</v>
      </c>
      <c r="E40" s="69" t="s">
        <v>136</v>
      </c>
      <c r="F40" s="70">
        <v>26.8</v>
      </c>
      <c r="G40" s="67"/>
      <c r="H40" s="71"/>
      <c r="I40" s="72"/>
      <c r="J40" s="72"/>
      <c r="K40" s="34" t="s">
        <v>65</v>
      </c>
      <c r="L40" s="80">
        <v>69</v>
      </c>
      <c r="M40" s="80"/>
      <c r="N40" s="74"/>
      <c r="O40" s="82" t="s">
        <v>310</v>
      </c>
      <c r="P40" s="84">
        <v>43507.639861111114</v>
      </c>
      <c r="Q40" s="82" t="s">
        <v>350</v>
      </c>
      <c r="R40" s="82"/>
      <c r="S40" s="82"/>
      <c r="T40" s="82"/>
      <c r="U40" s="82"/>
      <c r="V40" s="86" t="s">
        <v>572</v>
      </c>
      <c r="W40" s="84">
        <v>43507.639861111114</v>
      </c>
      <c r="X40" s="86" t="s">
        <v>624</v>
      </c>
      <c r="Y40" s="82"/>
      <c r="Z40" s="82"/>
      <c r="AA40" s="88" t="s">
        <v>758</v>
      </c>
      <c r="AB40" s="88" t="s">
        <v>756</v>
      </c>
      <c r="AC40" s="82" t="b">
        <v>0</v>
      </c>
      <c r="AD40" s="82">
        <v>0</v>
      </c>
      <c r="AE40" s="88" t="s">
        <v>892</v>
      </c>
      <c r="AF40" s="82" t="b">
        <v>0</v>
      </c>
      <c r="AG40" s="82" t="s">
        <v>914</v>
      </c>
      <c r="AH40" s="82"/>
      <c r="AI40" s="88" t="s">
        <v>879</v>
      </c>
      <c r="AJ40" s="82" t="b">
        <v>0</v>
      </c>
      <c r="AK40" s="82">
        <v>0</v>
      </c>
      <c r="AL40" s="88" t="s">
        <v>879</v>
      </c>
      <c r="AM40" s="82" t="s">
        <v>929</v>
      </c>
      <c r="AN40" s="82" t="b">
        <v>0</v>
      </c>
      <c r="AO40" s="88" t="s">
        <v>756</v>
      </c>
      <c r="AP40" s="82" t="s">
        <v>196</v>
      </c>
      <c r="AQ40" s="82">
        <v>0</v>
      </c>
      <c r="AR40" s="82">
        <v>0</v>
      </c>
      <c r="AS40" s="82"/>
      <c r="AT40" s="82"/>
      <c r="AU40" s="82"/>
      <c r="AV40" s="82"/>
      <c r="AW40" s="82"/>
      <c r="AX40" s="82"/>
      <c r="AY40" s="82"/>
      <c r="AZ40" s="82"/>
      <c r="BA40">
        <v>9</v>
      </c>
      <c r="BB40" s="81" t="str">
        <f>REPLACE(INDEX(GroupVertices[Group],MATCH(Edges30[[#This Row],[Vertex 1]],GroupVertices[Vertex],0)),1,1,"")</f>
        <v>1</v>
      </c>
      <c r="BC40" s="81" t="str">
        <f>REPLACE(INDEX(GroupVertices[Group],MATCH(Edges30[[#This Row],[Vertex 2]],GroupVertices[Vertex],0)),1,1,"")</f>
        <v>1</v>
      </c>
      <c r="BD40" s="48"/>
      <c r="BE40" s="49"/>
      <c r="BF40" s="48"/>
      <c r="BG40" s="49"/>
      <c r="BH40" s="34"/>
      <c r="BI40" s="34"/>
      <c r="BJ40" s="48"/>
      <c r="BK40" s="49"/>
      <c r="BL40" s="48"/>
      <c r="BM40" s="48"/>
      <c r="BN40" s="49"/>
    </row>
    <row r="41" spans="1:66" ht="15">
      <c r="A41" s="66" t="s">
        <v>252</v>
      </c>
      <c r="B41" s="66" t="s">
        <v>300</v>
      </c>
      <c r="C41" s="67" t="s">
        <v>1538</v>
      </c>
      <c r="D41" s="68">
        <v>6.5</v>
      </c>
      <c r="E41" s="69" t="s">
        <v>136</v>
      </c>
      <c r="F41" s="70">
        <v>26.8</v>
      </c>
      <c r="G41" s="67"/>
      <c r="H41" s="71"/>
      <c r="I41" s="72"/>
      <c r="J41" s="72"/>
      <c r="K41" s="34" t="s">
        <v>65</v>
      </c>
      <c r="L41" s="80">
        <v>70</v>
      </c>
      <c r="M41" s="80"/>
      <c r="N41" s="74"/>
      <c r="O41" s="82" t="s">
        <v>310</v>
      </c>
      <c r="P41" s="84">
        <v>43507.67023148148</v>
      </c>
      <c r="Q41" s="82" t="s">
        <v>351</v>
      </c>
      <c r="R41" s="82"/>
      <c r="S41" s="82"/>
      <c r="T41" s="82"/>
      <c r="U41" s="82"/>
      <c r="V41" s="86" t="s">
        <v>572</v>
      </c>
      <c r="W41" s="84">
        <v>43507.67023148148</v>
      </c>
      <c r="X41" s="86" t="s">
        <v>625</v>
      </c>
      <c r="Y41" s="82"/>
      <c r="Z41" s="82"/>
      <c r="AA41" s="88" t="s">
        <v>759</v>
      </c>
      <c r="AB41" s="88" t="s">
        <v>761</v>
      </c>
      <c r="AC41" s="82" t="b">
        <v>0</v>
      </c>
      <c r="AD41" s="82">
        <v>2</v>
      </c>
      <c r="AE41" s="88" t="s">
        <v>883</v>
      </c>
      <c r="AF41" s="82" t="b">
        <v>0</v>
      </c>
      <c r="AG41" s="82" t="s">
        <v>914</v>
      </c>
      <c r="AH41" s="82"/>
      <c r="AI41" s="88" t="s">
        <v>879</v>
      </c>
      <c r="AJ41" s="82" t="b">
        <v>0</v>
      </c>
      <c r="AK41" s="82">
        <v>0</v>
      </c>
      <c r="AL41" s="88" t="s">
        <v>879</v>
      </c>
      <c r="AM41" s="82" t="s">
        <v>929</v>
      </c>
      <c r="AN41" s="82" t="b">
        <v>0</v>
      </c>
      <c r="AO41" s="88" t="s">
        <v>761</v>
      </c>
      <c r="AP41" s="82" t="s">
        <v>196</v>
      </c>
      <c r="AQ41" s="82">
        <v>0</v>
      </c>
      <c r="AR41" s="82">
        <v>0</v>
      </c>
      <c r="AS41" s="82"/>
      <c r="AT41" s="82"/>
      <c r="AU41" s="82"/>
      <c r="AV41" s="82"/>
      <c r="AW41" s="82"/>
      <c r="AX41" s="82"/>
      <c r="AY41" s="82"/>
      <c r="AZ41" s="82"/>
      <c r="BA41">
        <v>9</v>
      </c>
      <c r="BB41" s="81" t="str">
        <f>REPLACE(INDEX(GroupVertices[Group],MATCH(Edges30[[#This Row],[Vertex 1]],GroupVertices[Vertex],0)),1,1,"")</f>
        <v>1</v>
      </c>
      <c r="BC41" s="81" t="str">
        <f>REPLACE(INDEX(GroupVertices[Group],MATCH(Edges30[[#This Row],[Vertex 2]],GroupVertices[Vertex],0)),1,1,"")</f>
        <v>1</v>
      </c>
      <c r="BD41" s="48"/>
      <c r="BE41" s="49"/>
      <c r="BF41" s="48"/>
      <c r="BG41" s="49"/>
      <c r="BH41" s="34"/>
      <c r="BI41" s="34"/>
      <c r="BJ41" s="48"/>
      <c r="BK41" s="49"/>
      <c r="BL41" s="48"/>
      <c r="BM41" s="48"/>
      <c r="BN41" s="49"/>
    </row>
    <row r="42" spans="1:66" ht="15">
      <c r="A42" s="66" t="s">
        <v>250</v>
      </c>
      <c r="B42" s="66" t="s">
        <v>300</v>
      </c>
      <c r="C42" s="67" t="s">
        <v>1536</v>
      </c>
      <c r="D42" s="68">
        <v>4.75</v>
      </c>
      <c r="E42" s="69" t="s">
        <v>136</v>
      </c>
      <c r="F42" s="70">
        <v>29.4</v>
      </c>
      <c r="G42" s="67"/>
      <c r="H42" s="71"/>
      <c r="I42" s="72"/>
      <c r="J42" s="72"/>
      <c r="K42" s="34" t="s">
        <v>65</v>
      </c>
      <c r="L42" s="80">
        <v>71</v>
      </c>
      <c r="M42" s="80"/>
      <c r="N42" s="74"/>
      <c r="O42" s="82" t="s">
        <v>310</v>
      </c>
      <c r="P42" s="84">
        <v>43507.59479166667</v>
      </c>
      <c r="Q42" s="82" t="s">
        <v>352</v>
      </c>
      <c r="R42" s="82"/>
      <c r="S42" s="82"/>
      <c r="T42" s="82"/>
      <c r="U42" s="82"/>
      <c r="V42" s="86" t="s">
        <v>570</v>
      </c>
      <c r="W42" s="84">
        <v>43507.59479166667</v>
      </c>
      <c r="X42" s="86" t="s">
        <v>626</v>
      </c>
      <c r="Y42" s="82"/>
      <c r="Z42" s="82"/>
      <c r="AA42" s="88" t="s">
        <v>760</v>
      </c>
      <c r="AB42" s="88" t="s">
        <v>862</v>
      </c>
      <c r="AC42" s="82" t="b">
        <v>0</v>
      </c>
      <c r="AD42" s="82">
        <v>1</v>
      </c>
      <c r="AE42" s="88" t="s">
        <v>891</v>
      </c>
      <c r="AF42" s="82" t="b">
        <v>0</v>
      </c>
      <c r="AG42" s="82" t="s">
        <v>914</v>
      </c>
      <c r="AH42" s="82"/>
      <c r="AI42" s="88" t="s">
        <v>879</v>
      </c>
      <c r="AJ42" s="82" t="b">
        <v>0</v>
      </c>
      <c r="AK42" s="82">
        <v>0</v>
      </c>
      <c r="AL42" s="88" t="s">
        <v>879</v>
      </c>
      <c r="AM42" s="82" t="s">
        <v>935</v>
      </c>
      <c r="AN42" s="82" t="b">
        <v>0</v>
      </c>
      <c r="AO42" s="88" t="s">
        <v>862</v>
      </c>
      <c r="AP42" s="82" t="s">
        <v>196</v>
      </c>
      <c r="AQ42" s="82">
        <v>0</v>
      </c>
      <c r="AR42" s="82">
        <v>0</v>
      </c>
      <c r="AS42" s="82"/>
      <c r="AT42" s="82"/>
      <c r="AU42" s="82"/>
      <c r="AV42" s="82"/>
      <c r="AW42" s="82"/>
      <c r="AX42" s="82"/>
      <c r="AY42" s="82"/>
      <c r="AZ42" s="82"/>
      <c r="BA42">
        <v>4</v>
      </c>
      <c r="BB42" s="81" t="str">
        <f>REPLACE(INDEX(GroupVertices[Group],MATCH(Edges30[[#This Row],[Vertex 1]],GroupVertices[Vertex],0)),1,1,"")</f>
        <v>1</v>
      </c>
      <c r="BC42" s="81" t="str">
        <f>REPLACE(INDEX(GroupVertices[Group],MATCH(Edges30[[#This Row],[Vertex 2]],GroupVertices[Vertex],0)),1,1,"")</f>
        <v>1</v>
      </c>
      <c r="BD42" s="48"/>
      <c r="BE42" s="49"/>
      <c r="BF42" s="48"/>
      <c r="BG42" s="49"/>
      <c r="BH42" s="34"/>
      <c r="BI42" s="34"/>
      <c r="BJ42" s="48"/>
      <c r="BK42" s="49"/>
      <c r="BL42" s="48"/>
      <c r="BM42" s="48"/>
      <c r="BN42" s="49"/>
    </row>
    <row r="43" spans="1:66" ht="15">
      <c r="A43" s="66" t="s">
        <v>250</v>
      </c>
      <c r="B43" s="66" t="s">
        <v>300</v>
      </c>
      <c r="C43" s="67" t="s">
        <v>1536</v>
      </c>
      <c r="D43" s="68">
        <v>4.75</v>
      </c>
      <c r="E43" s="69" t="s">
        <v>136</v>
      </c>
      <c r="F43" s="70">
        <v>29.4</v>
      </c>
      <c r="G43" s="67"/>
      <c r="H43" s="71"/>
      <c r="I43" s="72"/>
      <c r="J43" s="72"/>
      <c r="K43" s="34" t="s">
        <v>65</v>
      </c>
      <c r="L43" s="80">
        <v>72</v>
      </c>
      <c r="M43" s="80"/>
      <c r="N43" s="74"/>
      <c r="O43" s="82" t="s">
        <v>310</v>
      </c>
      <c r="P43" s="84">
        <v>43507.640555555554</v>
      </c>
      <c r="Q43" s="82" t="s">
        <v>353</v>
      </c>
      <c r="R43" s="82"/>
      <c r="S43" s="82"/>
      <c r="T43" s="82"/>
      <c r="U43" s="82"/>
      <c r="V43" s="86" t="s">
        <v>570</v>
      </c>
      <c r="W43" s="84">
        <v>43507.640555555554</v>
      </c>
      <c r="X43" s="86" t="s">
        <v>627</v>
      </c>
      <c r="Y43" s="82"/>
      <c r="Z43" s="82"/>
      <c r="AA43" s="88" t="s">
        <v>761</v>
      </c>
      <c r="AB43" s="88" t="s">
        <v>757</v>
      </c>
      <c r="AC43" s="82" t="b">
        <v>0</v>
      </c>
      <c r="AD43" s="82">
        <v>0</v>
      </c>
      <c r="AE43" s="88" t="s">
        <v>891</v>
      </c>
      <c r="AF43" s="82" t="b">
        <v>0</v>
      </c>
      <c r="AG43" s="82" t="s">
        <v>914</v>
      </c>
      <c r="AH43" s="82"/>
      <c r="AI43" s="88" t="s">
        <v>879</v>
      </c>
      <c r="AJ43" s="82" t="b">
        <v>0</v>
      </c>
      <c r="AK43" s="82">
        <v>0</v>
      </c>
      <c r="AL43" s="88" t="s">
        <v>879</v>
      </c>
      <c r="AM43" s="82" t="s">
        <v>928</v>
      </c>
      <c r="AN43" s="82" t="b">
        <v>0</v>
      </c>
      <c r="AO43" s="88" t="s">
        <v>757</v>
      </c>
      <c r="AP43" s="82" t="s">
        <v>196</v>
      </c>
      <c r="AQ43" s="82">
        <v>0</v>
      </c>
      <c r="AR43" s="82">
        <v>0</v>
      </c>
      <c r="AS43" s="82"/>
      <c r="AT43" s="82"/>
      <c r="AU43" s="82"/>
      <c r="AV43" s="82"/>
      <c r="AW43" s="82"/>
      <c r="AX43" s="82"/>
      <c r="AY43" s="82"/>
      <c r="AZ43" s="82"/>
      <c r="BA43">
        <v>4</v>
      </c>
      <c r="BB43" s="81" t="str">
        <f>REPLACE(INDEX(GroupVertices[Group],MATCH(Edges30[[#This Row],[Vertex 1]],GroupVertices[Vertex],0)),1,1,"")</f>
        <v>1</v>
      </c>
      <c r="BC43" s="81" t="str">
        <f>REPLACE(INDEX(GroupVertices[Group],MATCH(Edges30[[#This Row],[Vertex 2]],GroupVertices[Vertex],0)),1,1,"")</f>
        <v>1</v>
      </c>
      <c r="BD43" s="48"/>
      <c r="BE43" s="49"/>
      <c r="BF43" s="48"/>
      <c r="BG43" s="49"/>
      <c r="BH43" s="34"/>
      <c r="BI43" s="34"/>
      <c r="BJ43" s="48"/>
      <c r="BK43" s="49"/>
      <c r="BL43" s="48"/>
      <c r="BM43" s="48"/>
      <c r="BN43" s="49"/>
    </row>
    <row r="44" spans="1:66" ht="15">
      <c r="A44" s="66" t="s">
        <v>250</v>
      </c>
      <c r="B44" s="66" t="s">
        <v>301</v>
      </c>
      <c r="C44" s="67" t="s">
        <v>1535</v>
      </c>
      <c r="D44" s="68">
        <v>3</v>
      </c>
      <c r="E44" s="69" t="s">
        <v>132</v>
      </c>
      <c r="F44" s="70">
        <v>32</v>
      </c>
      <c r="G44" s="67"/>
      <c r="H44" s="71"/>
      <c r="I44" s="72"/>
      <c r="J44" s="72"/>
      <c r="K44" s="34" t="s">
        <v>66</v>
      </c>
      <c r="L44" s="80">
        <v>85</v>
      </c>
      <c r="M44" s="80"/>
      <c r="N44" s="74"/>
      <c r="O44" s="82" t="s">
        <v>311</v>
      </c>
      <c r="P44" s="84">
        <v>43507.68215277778</v>
      </c>
      <c r="Q44" s="82" t="s">
        <v>354</v>
      </c>
      <c r="R44" s="86" t="s">
        <v>452</v>
      </c>
      <c r="S44" s="82" t="s">
        <v>482</v>
      </c>
      <c r="T44" s="82"/>
      <c r="U44" s="82"/>
      <c r="V44" s="86" t="s">
        <v>570</v>
      </c>
      <c r="W44" s="84">
        <v>43507.68215277778</v>
      </c>
      <c r="X44" s="86" t="s">
        <v>628</v>
      </c>
      <c r="Y44" s="82"/>
      <c r="Z44" s="82"/>
      <c r="AA44" s="88" t="s">
        <v>762</v>
      </c>
      <c r="AB44" s="88" t="s">
        <v>863</v>
      </c>
      <c r="AC44" s="82" t="b">
        <v>0</v>
      </c>
      <c r="AD44" s="82">
        <v>0</v>
      </c>
      <c r="AE44" s="88" t="s">
        <v>893</v>
      </c>
      <c r="AF44" s="82" t="b">
        <v>0</v>
      </c>
      <c r="AG44" s="82" t="s">
        <v>914</v>
      </c>
      <c r="AH44" s="82"/>
      <c r="AI44" s="88" t="s">
        <v>879</v>
      </c>
      <c r="AJ44" s="82" t="b">
        <v>0</v>
      </c>
      <c r="AK44" s="82">
        <v>0</v>
      </c>
      <c r="AL44" s="88" t="s">
        <v>879</v>
      </c>
      <c r="AM44" s="82" t="s">
        <v>932</v>
      </c>
      <c r="AN44" s="82" t="b">
        <v>0</v>
      </c>
      <c r="AO44" s="88" t="s">
        <v>863</v>
      </c>
      <c r="AP44" s="82" t="s">
        <v>196</v>
      </c>
      <c r="AQ44" s="82">
        <v>0</v>
      </c>
      <c r="AR44" s="82">
        <v>0</v>
      </c>
      <c r="AS44" s="82"/>
      <c r="AT44" s="82"/>
      <c r="AU44" s="82"/>
      <c r="AV44" s="82"/>
      <c r="AW44" s="82"/>
      <c r="AX44" s="82"/>
      <c r="AY44" s="82"/>
      <c r="AZ44" s="82"/>
      <c r="BA44">
        <v>1</v>
      </c>
      <c r="BB44" s="81" t="str">
        <f>REPLACE(INDEX(GroupVertices[Group],MATCH(Edges30[[#This Row],[Vertex 1]],GroupVertices[Vertex],0)),1,1,"")</f>
        <v>1</v>
      </c>
      <c r="BC44" s="81" t="str">
        <f>REPLACE(INDEX(GroupVertices[Group],MATCH(Edges30[[#This Row],[Vertex 2]],GroupVertices[Vertex],0)),1,1,"")</f>
        <v>1</v>
      </c>
      <c r="BD44" s="48">
        <v>1</v>
      </c>
      <c r="BE44" s="49">
        <v>3.5714285714285716</v>
      </c>
      <c r="BF44" s="48">
        <v>0</v>
      </c>
      <c r="BG44" s="49">
        <v>0</v>
      </c>
      <c r="BH44" s="34"/>
      <c r="BI44" s="34"/>
      <c r="BJ44" s="48">
        <v>27</v>
      </c>
      <c r="BK44" s="49">
        <v>96.42857142857143</v>
      </c>
      <c r="BL44" s="48">
        <v>28</v>
      </c>
      <c r="BM44" s="48">
        <v>0</v>
      </c>
      <c r="BN44" s="49">
        <v>0</v>
      </c>
    </row>
    <row r="45" spans="1:66" ht="15">
      <c r="A45" s="66" t="s">
        <v>253</v>
      </c>
      <c r="B45" s="66" t="s">
        <v>253</v>
      </c>
      <c r="C45" s="67" t="s">
        <v>1535</v>
      </c>
      <c r="D45" s="68">
        <v>3</v>
      </c>
      <c r="E45" s="69" t="s">
        <v>132</v>
      </c>
      <c r="F45" s="70">
        <v>32</v>
      </c>
      <c r="G45" s="67"/>
      <c r="H45" s="71"/>
      <c r="I45" s="72"/>
      <c r="J45" s="72"/>
      <c r="K45" s="34" t="s">
        <v>65</v>
      </c>
      <c r="L45" s="80">
        <v>86</v>
      </c>
      <c r="M45" s="80"/>
      <c r="N45" s="74"/>
      <c r="O45" s="82" t="s">
        <v>196</v>
      </c>
      <c r="P45" s="84">
        <v>43507.6850462963</v>
      </c>
      <c r="Q45" s="82" t="s">
        <v>355</v>
      </c>
      <c r="R45" s="86" t="s">
        <v>453</v>
      </c>
      <c r="S45" s="82" t="s">
        <v>483</v>
      </c>
      <c r="T45" s="82" t="s">
        <v>504</v>
      </c>
      <c r="U45" s="86" t="s">
        <v>542</v>
      </c>
      <c r="V45" s="86" t="s">
        <v>542</v>
      </c>
      <c r="W45" s="84">
        <v>43507.6850462963</v>
      </c>
      <c r="X45" s="86" t="s">
        <v>629</v>
      </c>
      <c r="Y45" s="82"/>
      <c r="Z45" s="82"/>
      <c r="AA45" s="88" t="s">
        <v>763</v>
      </c>
      <c r="AB45" s="82"/>
      <c r="AC45" s="82" t="b">
        <v>0</v>
      </c>
      <c r="AD45" s="82">
        <v>5</v>
      </c>
      <c r="AE45" s="88" t="s">
        <v>879</v>
      </c>
      <c r="AF45" s="82" t="b">
        <v>0</v>
      </c>
      <c r="AG45" s="82" t="s">
        <v>914</v>
      </c>
      <c r="AH45" s="82"/>
      <c r="AI45" s="88" t="s">
        <v>879</v>
      </c>
      <c r="AJ45" s="82" t="b">
        <v>0</v>
      </c>
      <c r="AK45" s="82">
        <v>1</v>
      </c>
      <c r="AL45" s="88" t="s">
        <v>879</v>
      </c>
      <c r="AM45" s="82" t="s">
        <v>928</v>
      </c>
      <c r="AN45" s="82" t="b">
        <v>0</v>
      </c>
      <c r="AO45" s="88" t="s">
        <v>763</v>
      </c>
      <c r="AP45" s="82" t="s">
        <v>312</v>
      </c>
      <c r="AQ45" s="82">
        <v>0</v>
      </c>
      <c r="AR45" s="82">
        <v>0</v>
      </c>
      <c r="AS45" s="82"/>
      <c r="AT45" s="82"/>
      <c r="AU45" s="82"/>
      <c r="AV45" s="82"/>
      <c r="AW45" s="82"/>
      <c r="AX45" s="82"/>
      <c r="AY45" s="82"/>
      <c r="AZ45" s="82"/>
      <c r="BA45">
        <v>1</v>
      </c>
      <c r="BB45" s="81" t="str">
        <f>REPLACE(INDEX(GroupVertices[Group],MATCH(Edges30[[#This Row],[Vertex 1]],GroupVertices[Vertex],0)),1,1,"")</f>
        <v>2</v>
      </c>
      <c r="BC45" s="81" t="str">
        <f>REPLACE(INDEX(GroupVertices[Group],MATCH(Edges30[[#This Row],[Vertex 2]],GroupVertices[Vertex],0)),1,1,"")</f>
        <v>2</v>
      </c>
      <c r="BD45" s="48">
        <v>2</v>
      </c>
      <c r="BE45" s="49">
        <v>5</v>
      </c>
      <c r="BF45" s="48">
        <v>0</v>
      </c>
      <c r="BG45" s="49">
        <v>0</v>
      </c>
      <c r="BH45" s="34"/>
      <c r="BI45" s="34"/>
      <c r="BJ45" s="48">
        <v>38</v>
      </c>
      <c r="BK45" s="49">
        <v>95</v>
      </c>
      <c r="BL45" s="48">
        <v>40</v>
      </c>
      <c r="BM45" s="48">
        <v>0</v>
      </c>
      <c r="BN45" s="49">
        <v>0</v>
      </c>
    </row>
    <row r="46" spans="1:66" ht="15">
      <c r="A46" s="66" t="s">
        <v>250</v>
      </c>
      <c r="B46" s="66" t="s">
        <v>253</v>
      </c>
      <c r="C46" s="67" t="s">
        <v>1535</v>
      </c>
      <c r="D46" s="68">
        <v>3</v>
      </c>
      <c r="E46" s="69" t="s">
        <v>132</v>
      </c>
      <c r="F46" s="70">
        <v>32</v>
      </c>
      <c r="G46" s="67"/>
      <c r="H46" s="71"/>
      <c r="I46" s="72"/>
      <c r="J46" s="72"/>
      <c r="K46" s="34" t="s">
        <v>65</v>
      </c>
      <c r="L46" s="80">
        <v>87</v>
      </c>
      <c r="M46" s="80"/>
      <c r="N46" s="74"/>
      <c r="O46" s="82" t="s">
        <v>312</v>
      </c>
      <c r="P46" s="84">
        <v>43507.68733796296</v>
      </c>
      <c r="Q46" s="82" t="s">
        <v>355</v>
      </c>
      <c r="R46" s="82"/>
      <c r="S46" s="82"/>
      <c r="T46" s="82" t="s">
        <v>504</v>
      </c>
      <c r="U46" s="82"/>
      <c r="V46" s="86" t="s">
        <v>570</v>
      </c>
      <c r="W46" s="84">
        <v>43507.68733796296</v>
      </c>
      <c r="X46" s="86" t="s">
        <v>630</v>
      </c>
      <c r="Y46" s="82"/>
      <c r="Z46" s="82"/>
      <c r="AA46" s="88" t="s">
        <v>764</v>
      </c>
      <c r="AB46" s="82"/>
      <c r="AC46" s="82" t="b">
        <v>0</v>
      </c>
      <c r="AD46" s="82">
        <v>0</v>
      </c>
      <c r="AE46" s="88" t="s">
        <v>879</v>
      </c>
      <c r="AF46" s="82" t="b">
        <v>0</v>
      </c>
      <c r="AG46" s="82" t="s">
        <v>914</v>
      </c>
      <c r="AH46" s="82"/>
      <c r="AI46" s="88" t="s">
        <v>879</v>
      </c>
      <c r="AJ46" s="82" t="b">
        <v>0</v>
      </c>
      <c r="AK46" s="82">
        <v>1</v>
      </c>
      <c r="AL46" s="88" t="s">
        <v>763</v>
      </c>
      <c r="AM46" s="82" t="s">
        <v>928</v>
      </c>
      <c r="AN46" s="82" t="b">
        <v>0</v>
      </c>
      <c r="AO46" s="88" t="s">
        <v>763</v>
      </c>
      <c r="AP46" s="82" t="s">
        <v>196</v>
      </c>
      <c r="AQ46" s="82">
        <v>0</v>
      </c>
      <c r="AR46" s="82">
        <v>0</v>
      </c>
      <c r="AS46" s="82"/>
      <c r="AT46" s="82"/>
      <c r="AU46" s="82"/>
      <c r="AV46" s="82"/>
      <c r="AW46" s="82"/>
      <c r="AX46" s="82"/>
      <c r="AY46" s="82"/>
      <c r="AZ46" s="82"/>
      <c r="BA46">
        <v>1</v>
      </c>
      <c r="BB46" s="81" t="str">
        <f>REPLACE(INDEX(GroupVertices[Group],MATCH(Edges30[[#This Row],[Vertex 1]],GroupVertices[Vertex],0)),1,1,"")</f>
        <v>1</v>
      </c>
      <c r="BC46" s="81" t="str">
        <f>REPLACE(INDEX(GroupVertices[Group],MATCH(Edges30[[#This Row],[Vertex 2]],GroupVertices[Vertex],0)),1,1,"")</f>
        <v>2</v>
      </c>
      <c r="BD46" s="48">
        <v>2</v>
      </c>
      <c r="BE46" s="49">
        <v>5</v>
      </c>
      <c r="BF46" s="48">
        <v>0</v>
      </c>
      <c r="BG46" s="49">
        <v>0</v>
      </c>
      <c r="BH46" s="34"/>
      <c r="BI46" s="34"/>
      <c r="BJ46" s="48">
        <v>38</v>
      </c>
      <c r="BK46" s="49">
        <v>95</v>
      </c>
      <c r="BL46" s="48">
        <v>40</v>
      </c>
      <c r="BM46" s="48">
        <v>0</v>
      </c>
      <c r="BN46" s="49">
        <v>0</v>
      </c>
    </row>
    <row r="47" spans="1:66" ht="15">
      <c r="A47" s="66" t="s">
        <v>254</v>
      </c>
      <c r="B47" s="66" t="s">
        <v>254</v>
      </c>
      <c r="C47" s="67" t="s">
        <v>1535</v>
      </c>
      <c r="D47" s="68">
        <v>3</v>
      </c>
      <c r="E47" s="69" t="s">
        <v>132</v>
      </c>
      <c r="F47" s="70">
        <v>32</v>
      </c>
      <c r="G47" s="67"/>
      <c r="H47" s="71"/>
      <c r="I47" s="72"/>
      <c r="J47" s="72"/>
      <c r="K47" s="34" t="s">
        <v>65</v>
      </c>
      <c r="L47" s="80">
        <v>88</v>
      </c>
      <c r="M47" s="80"/>
      <c r="N47" s="74"/>
      <c r="O47" s="82" t="s">
        <v>196</v>
      </c>
      <c r="P47" s="84">
        <v>43507.732881944445</v>
      </c>
      <c r="Q47" s="82" t="s">
        <v>356</v>
      </c>
      <c r="R47" s="82"/>
      <c r="S47" s="82"/>
      <c r="T47" s="82"/>
      <c r="U47" s="82"/>
      <c r="V47" s="86" t="s">
        <v>573</v>
      </c>
      <c r="W47" s="84">
        <v>43507.732881944445</v>
      </c>
      <c r="X47" s="86" t="s">
        <v>631</v>
      </c>
      <c r="Y47" s="82"/>
      <c r="Z47" s="82"/>
      <c r="AA47" s="88" t="s">
        <v>765</v>
      </c>
      <c r="AB47" s="82"/>
      <c r="AC47" s="82" t="b">
        <v>0</v>
      </c>
      <c r="AD47" s="82">
        <v>35</v>
      </c>
      <c r="AE47" s="88" t="s">
        <v>879</v>
      </c>
      <c r="AF47" s="82" t="b">
        <v>0</v>
      </c>
      <c r="AG47" s="82" t="s">
        <v>914</v>
      </c>
      <c r="AH47" s="82"/>
      <c r="AI47" s="88" t="s">
        <v>879</v>
      </c>
      <c r="AJ47" s="82" t="b">
        <v>0</v>
      </c>
      <c r="AK47" s="82">
        <v>7</v>
      </c>
      <c r="AL47" s="88" t="s">
        <v>879</v>
      </c>
      <c r="AM47" s="82" t="s">
        <v>928</v>
      </c>
      <c r="AN47" s="82" t="b">
        <v>0</v>
      </c>
      <c r="AO47" s="88" t="s">
        <v>765</v>
      </c>
      <c r="AP47" s="82" t="s">
        <v>312</v>
      </c>
      <c r="AQ47" s="82">
        <v>0</v>
      </c>
      <c r="AR47" s="82">
        <v>0</v>
      </c>
      <c r="AS47" s="82"/>
      <c r="AT47" s="82"/>
      <c r="AU47" s="82"/>
      <c r="AV47" s="82"/>
      <c r="AW47" s="82"/>
      <c r="AX47" s="82"/>
      <c r="AY47" s="82"/>
      <c r="AZ47" s="82"/>
      <c r="BA47">
        <v>1</v>
      </c>
      <c r="BB47" s="81" t="str">
        <f>REPLACE(INDEX(GroupVertices[Group],MATCH(Edges30[[#This Row],[Vertex 1]],GroupVertices[Vertex],0)),1,1,"")</f>
        <v>1</v>
      </c>
      <c r="BC47" s="81" t="str">
        <f>REPLACE(INDEX(GroupVertices[Group],MATCH(Edges30[[#This Row],[Vertex 2]],GroupVertices[Vertex],0)),1,1,"")</f>
        <v>1</v>
      </c>
      <c r="BD47" s="48">
        <v>1</v>
      </c>
      <c r="BE47" s="49">
        <v>3.8461538461538463</v>
      </c>
      <c r="BF47" s="48">
        <v>0</v>
      </c>
      <c r="BG47" s="49">
        <v>0</v>
      </c>
      <c r="BH47" s="34"/>
      <c r="BI47" s="34"/>
      <c r="BJ47" s="48">
        <v>25</v>
      </c>
      <c r="BK47" s="49">
        <v>96.15384615384616</v>
      </c>
      <c r="BL47" s="48">
        <v>26</v>
      </c>
      <c r="BM47" s="48">
        <v>0</v>
      </c>
      <c r="BN47" s="49">
        <v>0</v>
      </c>
    </row>
    <row r="48" spans="1:66" ht="15">
      <c r="A48" s="66" t="s">
        <v>250</v>
      </c>
      <c r="B48" s="66" t="s">
        <v>254</v>
      </c>
      <c r="C48" s="67" t="s">
        <v>1535</v>
      </c>
      <c r="D48" s="68">
        <v>3</v>
      </c>
      <c r="E48" s="69" t="s">
        <v>132</v>
      </c>
      <c r="F48" s="70">
        <v>32</v>
      </c>
      <c r="G48" s="67"/>
      <c r="H48" s="71"/>
      <c r="I48" s="72"/>
      <c r="J48" s="72"/>
      <c r="K48" s="34" t="s">
        <v>65</v>
      </c>
      <c r="L48" s="80">
        <v>89</v>
      </c>
      <c r="M48" s="80"/>
      <c r="N48" s="74"/>
      <c r="O48" s="82" t="s">
        <v>312</v>
      </c>
      <c r="P48" s="84">
        <v>43507.74282407408</v>
      </c>
      <c r="Q48" s="82" t="s">
        <v>356</v>
      </c>
      <c r="R48" s="82"/>
      <c r="S48" s="82"/>
      <c r="T48" s="82"/>
      <c r="U48" s="82"/>
      <c r="V48" s="86" t="s">
        <v>570</v>
      </c>
      <c r="W48" s="84">
        <v>43507.74282407408</v>
      </c>
      <c r="X48" s="86" t="s">
        <v>632</v>
      </c>
      <c r="Y48" s="82"/>
      <c r="Z48" s="82"/>
      <c r="AA48" s="88" t="s">
        <v>766</v>
      </c>
      <c r="AB48" s="82"/>
      <c r="AC48" s="82" t="b">
        <v>0</v>
      </c>
      <c r="AD48" s="82">
        <v>0</v>
      </c>
      <c r="AE48" s="88" t="s">
        <v>879</v>
      </c>
      <c r="AF48" s="82" t="b">
        <v>0</v>
      </c>
      <c r="AG48" s="82" t="s">
        <v>914</v>
      </c>
      <c r="AH48" s="82"/>
      <c r="AI48" s="88" t="s">
        <v>879</v>
      </c>
      <c r="AJ48" s="82" t="b">
        <v>0</v>
      </c>
      <c r="AK48" s="82">
        <v>7</v>
      </c>
      <c r="AL48" s="88" t="s">
        <v>765</v>
      </c>
      <c r="AM48" s="82" t="s">
        <v>935</v>
      </c>
      <c r="AN48" s="82" t="b">
        <v>0</v>
      </c>
      <c r="AO48" s="88" t="s">
        <v>765</v>
      </c>
      <c r="AP48" s="82" t="s">
        <v>196</v>
      </c>
      <c r="AQ48" s="82">
        <v>0</v>
      </c>
      <c r="AR48" s="82">
        <v>0</v>
      </c>
      <c r="AS48" s="82"/>
      <c r="AT48" s="82"/>
      <c r="AU48" s="82"/>
      <c r="AV48" s="82"/>
      <c r="AW48" s="82"/>
      <c r="AX48" s="82"/>
      <c r="AY48" s="82"/>
      <c r="AZ48" s="82"/>
      <c r="BA48">
        <v>1</v>
      </c>
      <c r="BB48" s="81" t="str">
        <f>REPLACE(INDEX(GroupVertices[Group],MATCH(Edges30[[#This Row],[Vertex 1]],GroupVertices[Vertex],0)),1,1,"")</f>
        <v>1</v>
      </c>
      <c r="BC48" s="81" t="str">
        <f>REPLACE(INDEX(GroupVertices[Group],MATCH(Edges30[[#This Row],[Vertex 2]],GroupVertices[Vertex],0)),1,1,"")</f>
        <v>1</v>
      </c>
      <c r="BD48" s="48">
        <v>1</v>
      </c>
      <c r="BE48" s="49">
        <v>3.8461538461538463</v>
      </c>
      <c r="BF48" s="48">
        <v>0</v>
      </c>
      <c r="BG48" s="49">
        <v>0</v>
      </c>
      <c r="BH48" s="34"/>
      <c r="BI48" s="34"/>
      <c r="BJ48" s="48">
        <v>25</v>
      </c>
      <c r="BK48" s="49">
        <v>96.15384615384616</v>
      </c>
      <c r="BL48" s="48">
        <v>26</v>
      </c>
      <c r="BM48" s="48">
        <v>0</v>
      </c>
      <c r="BN48" s="49">
        <v>0</v>
      </c>
    </row>
    <row r="49" spans="1:66" ht="15">
      <c r="A49" s="66" t="s">
        <v>255</v>
      </c>
      <c r="B49" s="66" t="s">
        <v>255</v>
      </c>
      <c r="C49" s="67" t="s">
        <v>1535</v>
      </c>
      <c r="D49" s="68">
        <v>3</v>
      </c>
      <c r="E49" s="69" t="s">
        <v>132</v>
      </c>
      <c r="F49" s="70">
        <v>32</v>
      </c>
      <c r="G49" s="67"/>
      <c r="H49" s="71"/>
      <c r="I49" s="72"/>
      <c r="J49" s="72"/>
      <c r="K49" s="34" t="s">
        <v>65</v>
      </c>
      <c r="L49" s="80">
        <v>90</v>
      </c>
      <c r="M49" s="80"/>
      <c r="N49" s="74"/>
      <c r="O49" s="82" t="s">
        <v>196</v>
      </c>
      <c r="P49" s="84">
        <v>43501.770833333336</v>
      </c>
      <c r="Q49" s="82" t="s">
        <v>357</v>
      </c>
      <c r="R49" s="86" t="s">
        <v>454</v>
      </c>
      <c r="S49" s="82" t="s">
        <v>484</v>
      </c>
      <c r="T49" s="82" t="s">
        <v>505</v>
      </c>
      <c r="U49" s="86" t="s">
        <v>543</v>
      </c>
      <c r="V49" s="86" t="s">
        <v>543</v>
      </c>
      <c r="W49" s="84">
        <v>43501.770833333336</v>
      </c>
      <c r="X49" s="86" t="s">
        <v>633</v>
      </c>
      <c r="Y49" s="82"/>
      <c r="Z49" s="82"/>
      <c r="AA49" s="88" t="s">
        <v>767</v>
      </c>
      <c r="AB49" s="82"/>
      <c r="AC49" s="82" t="b">
        <v>0</v>
      </c>
      <c r="AD49" s="82">
        <v>30</v>
      </c>
      <c r="AE49" s="88" t="s">
        <v>879</v>
      </c>
      <c r="AF49" s="82" t="b">
        <v>0</v>
      </c>
      <c r="AG49" s="82" t="s">
        <v>914</v>
      </c>
      <c r="AH49" s="82"/>
      <c r="AI49" s="88" t="s">
        <v>879</v>
      </c>
      <c r="AJ49" s="82" t="b">
        <v>0</v>
      </c>
      <c r="AK49" s="82">
        <v>26</v>
      </c>
      <c r="AL49" s="88" t="s">
        <v>879</v>
      </c>
      <c r="AM49" s="82" t="s">
        <v>936</v>
      </c>
      <c r="AN49" s="82" t="b">
        <v>0</v>
      </c>
      <c r="AO49" s="88" t="s">
        <v>767</v>
      </c>
      <c r="AP49" s="82" t="s">
        <v>312</v>
      </c>
      <c r="AQ49" s="82">
        <v>0</v>
      </c>
      <c r="AR49" s="82">
        <v>0</v>
      </c>
      <c r="AS49" s="82"/>
      <c r="AT49" s="82"/>
      <c r="AU49" s="82"/>
      <c r="AV49" s="82"/>
      <c r="AW49" s="82"/>
      <c r="AX49" s="82"/>
      <c r="AY49" s="82"/>
      <c r="AZ49" s="82"/>
      <c r="BA49">
        <v>1</v>
      </c>
      <c r="BB49" s="81" t="str">
        <f>REPLACE(INDEX(GroupVertices[Group],MATCH(Edges30[[#This Row],[Vertex 1]],GroupVertices[Vertex],0)),1,1,"")</f>
        <v>1</v>
      </c>
      <c r="BC49" s="81" t="str">
        <f>REPLACE(INDEX(GroupVertices[Group],MATCH(Edges30[[#This Row],[Vertex 2]],GroupVertices[Vertex],0)),1,1,"")</f>
        <v>1</v>
      </c>
      <c r="BD49" s="48">
        <v>1</v>
      </c>
      <c r="BE49" s="49">
        <v>3.125</v>
      </c>
      <c r="BF49" s="48">
        <v>0</v>
      </c>
      <c r="BG49" s="49">
        <v>0</v>
      </c>
      <c r="BH49" s="34"/>
      <c r="BI49" s="34"/>
      <c r="BJ49" s="48">
        <v>31</v>
      </c>
      <c r="BK49" s="49">
        <v>96.875</v>
      </c>
      <c r="BL49" s="48">
        <v>32</v>
      </c>
      <c r="BM49" s="48">
        <v>0</v>
      </c>
      <c r="BN49" s="49">
        <v>0</v>
      </c>
    </row>
    <row r="50" spans="1:66" ht="15">
      <c r="A50" s="66" t="s">
        <v>250</v>
      </c>
      <c r="B50" s="66" t="s">
        <v>255</v>
      </c>
      <c r="C50" s="67" t="s">
        <v>1535</v>
      </c>
      <c r="D50" s="68">
        <v>3</v>
      </c>
      <c r="E50" s="69" t="s">
        <v>132</v>
      </c>
      <c r="F50" s="70">
        <v>32</v>
      </c>
      <c r="G50" s="67"/>
      <c r="H50" s="71"/>
      <c r="I50" s="72"/>
      <c r="J50" s="72"/>
      <c r="K50" s="34" t="s">
        <v>65</v>
      </c>
      <c r="L50" s="80">
        <v>91</v>
      </c>
      <c r="M50" s="80"/>
      <c r="N50" s="74"/>
      <c r="O50" s="82" t="s">
        <v>312</v>
      </c>
      <c r="P50" s="84">
        <v>43507.83693287037</v>
      </c>
      <c r="Q50" s="82" t="s">
        <v>357</v>
      </c>
      <c r="R50" s="82"/>
      <c r="S50" s="82"/>
      <c r="T50" s="82"/>
      <c r="U50" s="82"/>
      <c r="V50" s="86" t="s">
        <v>570</v>
      </c>
      <c r="W50" s="84">
        <v>43507.83693287037</v>
      </c>
      <c r="X50" s="86" t="s">
        <v>634</v>
      </c>
      <c r="Y50" s="82"/>
      <c r="Z50" s="82"/>
      <c r="AA50" s="88" t="s">
        <v>768</v>
      </c>
      <c r="AB50" s="82"/>
      <c r="AC50" s="82" t="b">
        <v>0</v>
      </c>
      <c r="AD50" s="82">
        <v>0</v>
      </c>
      <c r="AE50" s="88" t="s">
        <v>879</v>
      </c>
      <c r="AF50" s="82" t="b">
        <v>0</v>
      </c>
      <c r="AG50" s="82" t="s">
        <v>914</v>
      </c>
      <c r="AH50" s="82"/>
      <c r="AI50" s="88" t="s">
        <v>879</v>
      </c>
      <c r="AJ50" s="82" t="b">
        <v>0</v>
      </c>
      <c r="AK50" s="82">
        <v>26</v>
      </c>
      <c r="AL50" s="88" t="s">
        <v>767</v>
      </c>
      <c r="AM50" s="82" t="s">
        <v>928</v>
      </c>
      <c r="AN50" s="82" t="b">
        <v>0</v>
      </c>
      <c r="AO50" s="88" t="s">
        <v>767</v>
      </c>
      <c r="AP50" s="82" t="s">
        <v>196</v>
      </c>
      <c r="AQ50" s="82">
        <v>0</v>
      </c>
      <c r="AR50" s="82">
        <v>0</v>
      </c>
      <c r="AS50" s="82"/>
      <c r="AT50" s="82"/>
      <c r="AU50" s="82"/>
      <c r="AV50" s="82"/>
      <c r="AW50" s="82"/>
      <c r="AX50" s="82"/>
      <c r="AY50" s="82"/>
      <c r="AZ50" s="82"/>
      <c r="BA50">
        <v>1</v>
      </c>
      <c r="BB50" s="81" t="str">
        <f>REPLACE(INDEX(GroupVertices[Group],MATCH(Edges30[[#This Row],[Vertex 1]],GroupVertices[Vertex],0)),1,1,"")</f>
        <v>1</v>
      </c>
      <c r="BC50" s="81" t="str">
        <f>REPLACE(INDEX(GroupVertices[Group],MATCH(Edges30[[#This Row],[Vertex 2]],GroupVertices[Vertex],0)),1,1,"")</f>
        <v>1</v>
      </c>
      <c r="BD50" s="48">
        <v>1</v>
      </c>
      <c r="BE50" s="49">
        <v>3.125</v>
      </c>
      <c r="BF50" s="48">
        <v>0</v>
      </c>
      <c r="BG50" s="49">
        <v>0</v>
      </c>
      <c r="BH50" s="34"/>
      <c r="BI50" s="34"/>
      <c r="BJ50" s="48">
        <v>31</v>
      </c>
      <c r="BK50" s="49">
        <v>96.875</v>
      </c>
      <c r="BL50" s="48">
        <v>32</v>
      </c>
      <c r="BM50" s="48">
        <v>0</v>
      </c>
      <c r="BN50" s="49">
        <v>0</v>
      </c>
    </row>
    <row r="51" spans="1:66" ht="15">
      <c r="A51" s="66" t="s">
        <v>250</v>
      </c>
      <c r="B51" s="66" t="s">
        <v>302</v>
      </c>
      <c r="C51" s="67" t="s">
        <v>1536</v>
      </c>
      <c r="D51" s="68">
        <v>4.75</v>
      </c>
      <c r="E51" s="69" t="s">
        <v>136</v>
      </c>
      <c r="F51" s="70">
        <v>29.4</v>
      </c>
      <c r="G51" s="67"/>
      <c r="H51" s="71"/>
      <c r="I51" s="72"/>
      <c r="J51" s="72"/>
      <c r="K51" s="34" t="s">
        <v>65</v>
      </c>
      <c r="L51" s="80">
        <v>92</v>
      </c>
      <c r="M51" s="80"/>
      <c r="N51" s="74"/>
      <c r="O51" s="82" t="s">
        <v>311</v>
      </c>
      <c r="P51" s="84">
        <v>43507.85259259259</v>
      </c>
      <c r="Q51" s="82" t="s">
        <v>358</v>
      </c>
      <c r="R51" s="82"/>
      <c r="S51" s="82"/>
      <c r="T51" s="82" t="s">
        <v>506</v>
      </c>
      <c r="U51" s="82"/>
      <c r="V51" s="86" t="s">
        <v>570</v>
      </c>
      <c r="W51" s="84">
        <v>43507.85259259259</v>
      </c>
      <c r="X51" s="86" t="s">
        <v>635</v>
      </c>
      <c r="Y51" s="82"/>
      <c r="Z51" s="82"/>
      <c r="AA51" s="88" t="s">
        <v>769</v>
      </c>
      <c r="AB51" s="88" t="s">
        <v>864</v>
      </c>
      <c r="AC51" s="82" t="b">
        <v>0</v>
      </c>
      <c r="AD51" s="82">
        <v>0</v>
      </c>
      <c r="AE51" s="88" t="s">
        <v>894</v>
      </c>
      <c r="AF51" s="82" t="b">
        <v>0</v>
      </c>
      <c r="AG51" s="82" t="s">
        <v>914</v>
      </c>
      <c r="AH51" s="82"/>
      <c r="AI51" s="88" t="s">
        <v>879</v>
      </c>
      <c r="AJ51" s="82" t="b">
        <v>0</v>
      </c>
      <c r="AK51" s="82">
        <v>0</v>
      </c>
      <c r="AL51" s="88" t="s">
        <v>879</v>
      </c>
      <c r="AM51" s="82" t="s">
        <v>935</v>
      </c>
      <c r="AN51" s="82" t="b">
        <v>0</v>
      </c>
      <c r="AO51" s="88" t="s">
        <v>864</v>
      </c>
      <c r="AP51" s="82" t="s">
        <v>196</v>
      </c>
      <c r="AQ51" s="82">
        <v>0</v>
      </c>
      <c r="AR51" s="82">
        <v>0</v>
      </c>
      <c r="AS51" s="82"/>
      <c r="AT51" s="82"/>
      <c r="AU51" s="82"/>
      <c r="AV51" s="82"/>
      <c r="AW51" s="82"/>
      <c r="AX51" s="82"/>
      <c r="AY51" s="82"/>
      <c r="AZ51" s="82"/>
      <c r="BA51">
        <v>4</v>
      </c>
      <c r="BB51" s="81" t="str">
        <f>REPLACE(INDEX(GroupVertices[Group],MATCH(Edges30[[#This Row],[Vertex 1]],GroupVertices[Vertex],0)),1,1,"")</f>
        <v>1</v>
      </c>
      <c r="BC51" s="81" t="str">
        <f>REPLACE(INDEX(GroupVertices[Group],MATCH(Edges30[[#This Row],[Vertex 2]],GroupVertices[Vertex],0)),1,1,"")</f>
        <v>1</v>
      </c>
      <c r="BD51" s="48">
        <v>2</v>
      </c>
      <c r="BE51" s="49">
        <v>13.333333333333334</v>
      </c>
      <c r="BF51" s="48">
        <v>0</v>
      </c>
      <c r="BG51" s="49">
        <v>0</v>
      </c>
      <c r="BH51" s="34"/>
      <c r="BI51" s="34"/>
      <c r="BJ51" s="48">
        <v>13</v>
      </c>
      <c r="BK51" s="49">
        <v>86.66666666666667</v>
      </c>
      <c r="BL51" s="48">
        <v>15</v>
      </c>
      <c r="BM51" s="48">
        <v>0</v>
      </c>
      <c r="BN51" s="49">
        <v>0</v>
      </c>
    </row>
    <row r="52" spans="1:66" ht="15">
      <c r="A52" s="66" t="s">
        <v>250</v>
      </c>
      <c r="B52" s="66" t="s">
        <v>302</v>
      </c>
      <c r="C52" s="67" t="s">
        <v>1536</v>
      </c>
      <c r="D52" s="68">
        <v>4.75</v>
      </c>
      <c r="E52" s="69" t="s">
        <v>136</v>
      </c>
      <c r="F52" s="70">
        <v>29.4</v>
      </c>
      <c r="G52" s="67"/>
      <c r="H52" s="71"/>
      <c r="I52" s="72"/>
      <c r="J52" s="72"/>
      <c r="K52" s="34" t="s">
        <v>65</v>
      </c>
      <c r="L52" s="80">
        <v>93</v>
      </c>
      <c r="M52" s="80"/>
      <c r="N52" s="74"/>
      <c r="O52" s="82" t="s">
        <v>311</v>
      </c>
      <c r="P52" s="84">
        <v>43508.55247685185</v>
      </c>
      <c r="Q52" s="82" t="s">
        <v>359</v>
      </c>
      <c r="R52" s="82"/>
      <c r="S52" s="82"/>
      <c r="T52" s="82"/>
      <c r="U52" s="82"/>
      <c r="V52" s="86" t="s">
        <v>570</v>
      </c>
      <c r="W52" s="84">
        <v>43508.55247685185</v>
      </c>
      <c r="X52" s="86" t="s">
        <v>636</v>
      </c>
      <c r="Y52" s="82"/>
      <c r="Z52" s="82"/>
      <c r="AA52" s="88" t="s">
        <v>770</v>
      </c>
      <c r="AB52" s="88" t="s">
        <v>865</v>
      </c>
      <c r="AC52" s="82" t="b">
        <v>0</v>
      </c>
      <c r="AD52" s="82">
        <v>1</v>
      </c>
      <c r="AE52" s="88" t="s">
        <v>894</v>
      </c>
      <c r="AF52" s="82" t="b">
        <v>0</v>
      </c>
      <c r="AG52" s="82" t="s">
        <v>914</v>
      </c>
      <c r="AH52" s="82"/>
      <c r="AI52" s="88" t="s">
        <v>879</v>
      </c>
      <c r="AJ52" s="82" t="b">
        <v>0</v>
      </c>
      <c r="AK52" s="82">
        <v>0</v>
      </c>
      <c r="AL52" s="88" t="s">
        <v>879</v>
      </c>
      <c r="AM52" s="82" t="s">
        <v>930</v>
      </c>
      <c r="AN52" s="82" t="b">
        <v>0</v>
      </c>
      <c r="AO52" s="88" t="s">
        <v>865</v>
      </c>
      <c r="AP52" s="82" t="s">
        <v>196</v>
      </c>
      <c r="AQ52" s="82">
        <v>0</v>
      </c>
      <c r="AR52" s="82">
        <v>0</v>
      </c>
      <c r="AS52" s="82"/>
      <c r="AT52" s="82"/>
      <c r="AU52" s="82"/>
      <c r="AV52" s="82"/>
      <c r="AW52" s="82"/>
      <c r="AX52" s="82"/>
      <c r="AY52" s="82"/>
      <c r="AZ52" s="82"/>
      <c r="BA52">
        <v>4</v>
      </c>
      <c r="BB52" s="81" t="str">
        <f>REPLACE(INDEX(GroupVertices[Group],MATCH(Edges30[[#This Row],[Vertex 1]],GroupVertices[Vertex],0)),1,1,"")</f>
        <v>1</v>
      </c>
      <c r="BC52" s="81" t="str">
        <f>REPLACE(INDEX(GroupVertices[Group],MATCH(Edges30[[#This Row],[Vertex 2]],GroupVertices[Vertex],0)),1,1,"")</f>
        <v>1</v>
      </c>
      <c r="BD52" s="48">
        <v>3</v>
      </c>
      <c r="BE52" s="49">
        <v>18.75</v>
      </c>
      <c r="BF52" s="48">
        <v>0</v>
      </c>
      <c r="BG52" s="49">
        <v>0</v>
      </c>
      <c r="BH52" s="34"/>
      <c r="BI52" s="34"/>
      <c r="BJ52" s="48">
        <v>13</v>
      </c>
      <c r="BK52" s="49">
        <v>81.25</v>
      </c>
      <c r="BL52" s="48">
        <v>16</v>
      </c>
      <c r="BM52" s="48">
        <v>0</v>
      </c>
      <c r="BN52" s="49">
        <v>0</v>
      </c>
    </row>
    <row r="53" spans="1:66" ht="15">
      <c r="A53" s="66" t="s">
        <v>256</v>
      </c>
      <c r="B53" s="66" t="s">
        <v>250</v>
      </c>
      <c r="C53" s="67" t="s">
        <v>1536</v>
      </c>
      <c r="D53" s="68">
        <v>4.75</v>
      </c>
      <c r="E53" s="69" t="s">
        <v>136</v>
      </c>
      <c r="F53" s="70">
        <v>29.4</v>
      </c>
      <c r="G53" s="67"/>
      <c r="H53" s="71"/>
      <c r="I53" s="72"/>
      <c r="J53" s="72"/>
      <c r="K53" s="34" t="s">
        <v>66</v>
      </c>
      <c r="L53" s="80">
        <v>94</v>
      </c>
      <c r="M53" s="80"/>
      <c r="N53" s="74"/>
      <c r="O53" s="82" t="s">
        <v>311</v>
      </c>
      <c r="P53" s="84">
        <v>43507.81657407407</v>
      </c>
      <c r="Q53" s="82" t="s">
        <v>360</v>
      </c>
      <c r="R53" s="82"/>
      <c r="S53" s="82"/>
      <c r="T53" s="82"/>
      <c r="U53" s="82"/>
      <c r="V53" s="86" t="s">
        <v>574</v>
      </c>
      <c r="W53" s="84">
        <v>43507.81657407407</v>
      </c>
      <c r="X53" s="86" t="s">
        <v>637</v>
      </c>
      <c r="Y53" s="82"/>
      <c r="Z53" s="82"/>
      <c r="AA53" s="88" t="s">
        <v>771</v>
      </c>
      <c r="AB53" s="88" t="s">
        <v>773</v>
      </c>
      <c r="AC53" s="82" t="b">
        <v>0</v>
      </c>
      <c r="AD53" s="82">
        <v>0</v>
      </c>
      <c r="AE53" s="88" t="s">
        <v>883</v>
      </c>
      <c r="AF53" s="82" t="b">
        <v>0</v>
      </c>
      <c r="AG53" s="82" t="s">
        <v>914</v>
      </c>
      <c r="AH53" s="82"/>
      <c r="AI53" s="88" t="s">
        <v>879</v>
      </c>
      <c r="AJ53" s="82" t="b">
        <v>0</v>
      </c>
      <c r="AK53" s="82">
        <v>0</v>
      </c>
      <c r="AL53" s="88" t="s">
        <v>879</v>
      </c>
      <c r="AM53" s="82" t="s">
        <v>930</v>
      </c>
      <c r="AN53" s="82" t="b">
        <v>0</v>
      </c>
      <c r="AO53" s="88" t="s">
        <v>773</v>
      </c>
      <c r="AP53" s="82" t="s">
        <v>196</v>
      </c>
      <c r="AQ53" s="82">
        <v>0</v>
      </c>
      <c r="AR53" s="82">
        <v>0</v>
      </c>
      <c r="AS53" s="82"/>
      <c r="AT53" s="82"/>
      <c r="AU53" s="82"/>
      <c r="AV53" s="82"/>
      <c r="AW53" s="82"/>
      <c r="AX53" s="82"/>
      <c r="AY53" s="82"/>
      <c r="AZ53" s="82"/>
      <c r="BA53">
        <v>4</v>
      </c>
      <c r="BB53" s="81" t="str">
        <f>REPLACE(INDEX(GroupVertices[Group],MATCH(Edges30[[#This Row],[Vertex 1]],GroupVertices[Vertex],0)),1,1,"")</f>
        <v>1</v>
      </c>
      <c r="BC53" s="81" t="str">
        <f>REPLACE(INDEX(GroupVertices[Group],MATCH(Edges30[[#This Row],[Vertex 2]],GroupVertices[Vertex],0)),1,1,"")</f>
        <v>1</v>
      </c>
      <c r="BD53" s="48">
        <v>2</v>
      </c>
      <c r="BE53" s="49">
        <v>50</v>
      </c>
      <c r="BF53" s="48">
        <v>0</v>
      </c>
      <c r="BG53" s="49">
        <v>0</v>
      </c>
      <c r="BH53" s="34"/>
      <c r="BI53" s="34"/>
      <c r="BJ53" s="48">
        <v>2</v>
      </c>
      <c r="BK53" s="49">
        <v>50</v>
      </c>
      <c r="BL53" s="48">
        <v>4</v>
      </c>
      <c r="BM53" s="48">
        <v>0</v>
      </c>
      <c r="BN53" s="49">
        <v>0</v>
      </c>
    </row>
    <row r="54" spans="1:66" ht="15">
      <c r="A54" s="66" t="s">
        <v>256</v>
      </c>
      <c r="B54" s="66" t="s">
        <v>250</v>
      </c>
      <c r="C54" s="67" t="s">
        <v>1536</v>
      </c>
      <c r="D54" s="68">
        <v>4.75</v>
      </c>
      <c r="E54" s="69" t="s">
        <v>136</v>
      </c>
      <c r="F54" s="70">
        <v>29.4</v>
      </c>
      <c r="G54" s="67"/>
      <c r="H54" s="71"/>
      <c r="I54" s="72"/>
      <c r="J54" s="72"/>
      <c r="K54" s="34" t="s">
        <v>66</v>
      </c>
      <c r="L54" s="80">
        <v>95</v>
      </c>
      <c r="M54" s="80"/>
      <c r="N54" s="74"/>
      <c r="O54" s="82" t="s">
        <v>311</v>
      </c>
      <c r="P54" s="84">
        <v>43507.869675925926</v>
      </c>
      <c r="Q54" s="82" t="s">
        <v>361</v>
      </c>
      <c r="R54" s="82"/>
      <c r="S54" s="82"/>
      <c r="T54" s="82" t="s">
        <v>507</v>
      </c>
      <c r="U54" s="82"/>
      <c r="V54" s="86" t="s">
        <v>574</v>
      </c>
      <c r="W54" s="84">
        <v>43507.869675925926</v>
      </c>
      <c r="X54" s="86" t="s">
        <v>638</v>
      </c>
      <c r="Y54" s="82"/>
      <c r="Z54" s="82"/>
      <c r="AA54" s="88" t="s">
        <v>772</v>
      </c>
      <c r="AB54" s="88" t="s">
        <v>774</v>
      </c>
      <c r="AC54" s="82" t="b">
        <v>0</v>
      </c>
      <c r="AD54" s="82">
        <v>0</v>
      </c>
      <c r="AE54" s="88" t="s">
        <v>883</v>
      </c>
      <c r="AF54" s="82" t="b">
        <v>0</v>
      </c>
      <c r="AG54" s="82" t="s">
        <v>914</v>
      </c>
      <c r="AH54" s="82"/>
      <c r="AI54" s="88" t="s">
        <v>879</v>
      </c>
      <c r="AJ54" s="82" t="b">
        <v>0</v>
      </c>
      <c r="AK54" s="82">
        <v>0</v>
      </c>
      <c r="AL54" s="88" t="s">
        <v>879</v>
      </c>
      <c r="AM54" s="82" t="s">
        <v>930</v>
      </c>
      <c r="AN54" s="82" t="b">
        <v>0</v>
      </c>
      <c r="AO54" s="88" t="s">
        <v>774</v>
      </c>
      <c r="AP54" s="82" t="s">
        <v>196</v>
      </c>
      <c r="AQ54" s="82">
        <v>0</v>
      </c>
      <c r="AR54" s="82">
        <v>0</v>
      </c>
      <c r="AS54" s="82"/>
      <c r="AT54" s="82"/>
      <c r="AU54" s="82"/>
      <c r="AV54" s="82"/>
      <c r="AW54" s="82"/>
      <c r="AX54" s="82"/>
      <c r="AY54" s="82"/>
      <c r="AZ54" s="82"/>
      <c r="BA54">
        <v>4</v>
      </c>
      <c r="BB54" s="81" t="str">
        <f>REPLACE(INDEX(GroupVertices[Group],MATCH(Edges30[[#This Row],[Vertex 1]],GroupVertices[Vertex],0)),1,1,"")</f>
        <v>1</v>
      </c>
      <c r="BC54" s="81" t="str">
        <f>REPLACE(INDEX(GroupVertices[Group],MATCH(Edges30[[#This Row],[Vertex 2]],GroupVertices[Vertex],0)),1,1,"")</f>
        <v>1</v>
      </c>
      <c r="BD54" s="48">
        <v>2</v>
      </c>
      <c r="BE54" s="49">
        <v>7.6923076923076925</v>
      </c>
      <c r="BF54" s="48">
        <v>1</v>
      </c>
      <c r="BG54" s="49">
        <v>3.8461538461538463</v>
      </c>
      <c r="BH54" s="34"/>
      <c r="BI54" s="34"/>
      <c r="BJ54" s="48">
        <v>23</v>
      </c>
      <c r="BK54" s="49">
        <v>88.46153846153847</v>
      </c>
      <c r="BL54" s="48">
        <v>26</v>
      </c>
      <c r="BM54" s="48">
        <v>0</v>
      </c>
      <c r="BN54" s="49">
        <v>0</v>
      </c>
    </row>
    <row r="55" spans="1:66" ht="15">
      <c r="A55" s="66" t="s">
        <v>250</v>
      </c>
      <c r="B55" s="66" t="s">
        <v>256</v>
      </c>
      <c r="C55" s="67" t="s">
        <v>1538</v>
      </c>
      <c r="D55" s="68">
        <v>6.5</v>
      </c>
      <c r="E55" s="69" t="s">
        <v>136</v>
      </c>
      <c r="F55" s="70">
        <v>26.8</v>
      </c>
      <c r="G55" s="67"/>
      <c r="H55" s="71"/>
      <c r="I55" s="72"/>
      <c r="J55" s="72"/>
      <c r="K55" s="34" t="s">
        <v>66</v>
      </c>
      <c r="L55" s="80">
        <v>96</v>
      </c>
      <c r="M55" s="80"/>
      <c r="N55" s="74"/>
      <c r="O55" s="82" t="s">
        <v>311</v>
      </c>
      <c r="P55" s="84">
        <v>43507.735810185186</v>
      </c>
      <c r="Q55" s="82" t="s">
        <v>362</v>
      </c>
      <c r="R55" s="82"/>
      <c r="S55" s="82"/>
      <c r="T55" s="82"/>
      <c r="U55" s="86" t="s">
        <v>544</v>
      </c>
      <c r="V55" s="86" t="s">
        <v>544</v>
      </c>
      <c r="W55" s="84">
        <v>43507.735810185186</v>
      </c>
      <c r="X55" s="86" t="s">
        <v>639</v>
      </c>
      <c r="Y55" s="82"/>
      <c r="Z55" s="82"/>
      <c r="AA55" s="88" t="s">
        <v>773</v>
      </c>
      <c r="AB55" s="88" t="s">
        <v>866</v>
      </c>
      <c r="AC55" s="82" t="b">
        <v>0</v>
      </c>
      <c r="AD55" s="82">
        <v>1</v>
      </c>
      <c r="AE55" s="88" t="s">
        <v>895</v>
      </c>
      <c r="AF55" s="82" t="b">
        <v>0</v>
      </c>
      <c r="AG55" s="82" t="s">
        <v>914</v>
      </c>
      <c r="AH55" s="82"/>
      <c r="AI55" s="88" t="s">
        <v>879</v>
      </c>
      <c r="AJ55" s="82" t="b">
        <v>0</v>
      </c>
      <c r="AK55" s="82">
        <v>0</v>
      </c>
      <c r="AL55" s="88" t="s">
        <v>879</v>
      </c>
      <c r="AM55" s="82" t="s">
        <v>928</v>
      </c>
      <c r="AN55" s="82" t="b">
        <v>0</v>
      </c>
      <c r="AO55" s="88" t="s">
        <v>866</v>
      </c>
      <c r="AP55" s="82" t="s">
        <v>196</v>
      </c>
      <c r="AQ55" s="82">
        <v>0</v>
      </c>
      <c r="AR55" s="82">
        <v>0</v>
      </c>
      <c r="AS55" s="82"/>
      <c r="AT55" s="82"/>
      <c r="AU55" s="82"/>
      <c r="AV55" s="82"/>
      <c r="AW55" s="82"/>
      <c r="AX55" s="82"/>
      <c r="AY55" s="82"/>
      <c r="AZ55" s="82"/>
      <c r="BA55">
        <v>9</v>
      </c>
      <c r="BB55" s="81" t="str">
        <f>REPLACE(INDEX(GroupVertices[Group],MATCH(Edges30[[#This Row],[Vertex 1]],GroupVertices[Vertex],0)),1,1,"")</f>
        <v>1</v>
      </c>
      <c r="BC55" s="81" t="str">
        <f>REPLACE(INDEX(GroupVertices[Group],MATCH(Edges30[[#This Row],[Vertex 2]],GroupVertices[Vertex],0)),1,1,"")</f>
        <v>1</v>
      </c>
      <c r="BD55" s="48">
        <v>3</v>
      </c>
      <c r="BE55" s="49">
        <v>7.894736842105263</v>
      </c>
      <c r="BF55" s="48">
        <v>0</v>
      </c>
      <c r="BG55" s="49">
        <v>0</v>
      </c>
      <c r="BH55" s="34"/>
      <c r="BI55" s="34"/>
      <c r="BJ55" s="48">
        <v>35</v>
      </c>
      <c r="BK55" s="49">
        <v>92.10526315789474</v>
      </c>
      <c r="BL55" s="48">
        <v>38</v>
      </c>
      <c r="BM55" s="48">
        <v>0</v>
      </c>
      <c r="BN55" s="49">
        <v>0</v>
      </c>
    </row>
    <row r="56" spans="1:66" ht="15">
      <c r="A56" s="66" t="s">
        <v>250</v>
      </c>
      <c r="B56" s="66" t="s">
        <v>256</v>
      </c>
      <c r="C56" s="67" t="s">
        <v>1538</v>
      </c>
      <c r="D56" s="68">
        <v>6.5</v>
      </c>
      <c r="E56" s="69" t="s">
        <v>136</v>
      </c>
      <c r="F56" s="70">
        <v>26.8</v>
      </c>
      <c r="G56" s="67"/>
      <c r="H56" s="71"/>
      <c r="I56" s="72"/>
      <c r="J56" s="72"/>
      <c r="K56" s="34" t="s">
        <v>66</v>
      </c>
      <c r="L56" s="80">
        <v>97</v>
      </c>
      <c r="M56" s="80"/>
      <c r="N56" s="74"/>
      <c r="O56" s="82" t="s">
        <v>311</v>
      </c>
      <c r="P56" s="84">
        <v>43507.8434837963</v>
      </c>
      <c r="Q56" s="82" t="s">
        <v>363</v>
      </c>
      <c r="R56" s="82"/>
      <c r="S56" s="82"/>
      <c r="T56" s="82"/>
      <c r="U56" s="82"/>
      <c r="V56" s="86" t="s">
        <v>570</v>
      </c>
      <c r="W56" s="84">
        <v>43507.8434837963</v>
      </c>
      <c r="X56" s="86" t="s">
        <v>640</v>
      </c>
      <c r="Y56" s="82"/>
      <c r="Z56" s="82"/>
      <c r="AA56" s="88" t="s">
        <v>774</v>
      </c>
      <c r="AB56" s="82"/>
      <c r="AC56" s="82" t="b">
        <v>0</v>
      </c>
      <c r="AD56" s="82">
        <v>0</v>
      </c>
      <c r="AE56" s="88" t="s">
        <v>895</v>
      </c>
      <c r="AF56" s="82" t="b">
        <v>0</v>
      </c>
      <c r="AG56" s="82" t="s">
        <v>914</v>
      </c>
      <c r="AH56" s="82"/>
      <c r="AI56" s="88" t="s">
        <v>879</v>
      </c>
      <c r="AJ56" s="82" t="b">
        <v>0</v>
      </c>
      <c r="AK56" s="82">
        <v>0</v>
      </c>
      <c r="AL56" s="88" t="s">
        <v>879</v>
      </c>
      <c r="AM56" s="82" t="s">
        <v>928</v>
      </c>
      <c r="AN56" s="82" t="b">
        <v>0</v>
      </c>
      <c r="AO56" s="88" t="s">
        <v>774</v>
      </c>
      <c r="AP56" s="82" t="s">
        <v>196</v>
      </c>
      <c r="AQ56" s="82">
        <v>0</v>
      </c>
      <c r="AR56" s="82">
        <v>0</v>
      </c>
      <c r="AS56" s="82"/>
      <c r="AT56" s="82"/>
      <c r="AU56" s="82"/>
      <c r="AV56" s="82"/>
      <c r="AW56" s="82"/>
      <c r="AX56" s="82"/>
      <c r="AY56" s="82"/>
      <c r="AZ56" s="82"/>
      <c r="BA56">
        <v>9</v>
      </c>
      <c r="BB56" s="81" t="str">
        <f>REPLACE(INDEX(GroupVertices[Group],MATCH(Edges30[[#This Row],[Vertex 1]],GroupVertices[Vertex],0)),1,1,"")</f>
        <v>1</v>
      </c>
      <c r="BC56" s="81" t="str">
        <f>REPLACE(INDEX(GroupVertices[Group],MATCH(Edges30[[#This Row],[Vertex 2]],GroupVertices[Vertex],0)),1,1,"")</f>
        <v>1</v>
      </c>
      <c r="BD56" s="48">
        <v>0</v>
      </c>
      <c r="BE56" s="49">
        <v>0</v>
      </c>
      <c r="BF56" s="48">
        <v>1</v>
      </c>
      <c r="BG56" s="49">
        <v>5.882352941176471</v>
      </c>
      <c r="BH56" s="34"/>
      <c r="BI56" s="34"/>
      <c r="BJ56" s="48">
        <v>16</v>
      </c>
      <c r="BK56" s="49">
        <v>94.11764705882354</v>
      </c>
      <c r="BL56" s="48">
        <v>17</v>
      </c>
      <c r="BM56" s="48">
        <v>0</v>
      </c>
      <c r="BN56" s="49">
        <v>0</v>
      </c>
    </row>
    <row r="57" spans="1:66" ht="15">
      <c r="A57" s="66" t="s">
        <v>250</v>
      </c>
      <c r="B57" s="66" t="s">
        <v>256</v>
      </c>
      <c r="C57" s="67" t="s">
        <v>1538</v>
      </c>
      <c r="D57" s="68">
        <v>6.5</v>
      </c>
      <c r="E57" s="69" t="s">
        <v>136</v>
      </c>
      <c r="F57" s="70">
        <v>26.8</v>
      </c>
      <c r="G57" s="67"/>
      <c r="H57" s="71"/>
      <c r="I57" s="72"/>
      <c r="J57" s="72"/>
      <c r="K57" s="34" t="s">
        <v>66</v>
      </c>
      <c r="L57" s="80">
        <v>98</v>
      </c>
      <c r="M57" s="80"/>
      <c r="N57" s="74"/>
      <c r="O57" s="82" t="s">
        <v>311</v>
      </c>
      <c r="P57" s="84">
        <v>43508.55684027778</v>
      </c>
      <c r="Q57" s="82" t="s">
        <v>364</v>
      </c>
      <c r="R57" s="82"/>
      <c r="S57" s="82"/>
      <c r="T57" s="82"/>
      <c r="U57" s="82"/>
      <c r="V57" s="86" t="s">
        <v>570</v>
      </c>
      <c r="W57" s="84">
        <v>43508.55684027778</v>
      </c>
      <c r="X57" s="86" t="s">
        <v>641</v>
      </c>
      <c r="Y57" s="82"/>
      <c r="Z57" s="82"/>
      <c r="AA57" s="88" t="s">
        <v>775</v>
      </c>
      <c r="AB57" s="88" t="s">
        <v>772</v>
      </c>
      <c r="AC57" s="82" t="b">
        <v>0</v>
      </c>
      <c r="AD57" s="82">
        <v>1</v>
      </c>
      <c r="AE57" s="88" t="s">
        <v>895</v>
      </c>
      <c r="AF57" s="82" t="b">
        <v>0</v>
      </c>
      <c r="AG57" s="82" t="s">
        <v>914</v>
      </c>
      <c r="AH57" s="82"/>
      <c r="AI57" s="88" t="s">
        <v>879</v>
      </c>
      <c r="AJ57" s="82" t="b">
        <v>0</v>
      </c>
      <c r="AK57" s="82">
        <v>0</v>
      </c>
      <c r="AL57" s="88" t="s">
        <v>879</v>
      </c>
      <c r="AM57" s="82" t="s">
        <v>935</v>
      </c>
      <c r="AN57" s="82" t="b">
        <v>0</v>
      </c>
      <c r="AO57" s="88" t="s">
        <v>772</v>
      </c>
      <c r="AP57" s="82" t="s">
        <v>196</v>
      </c>
      <c r="AQ57" s="82">
        <v>0</v>
      </c>
      <c r="AR57" s="82">
        <v>0</v>
      </c>
      <c r="AS57" s="82"/>
      <c r="AT57" s="82"/>
      <c r="AU57" s="82"/>
      <c r="AV57" s="82"/>
      <c r="AW57" s="82"/>
      <c r="AX57" s="82"/>
      <c r="AY57" s="82"/>
      <c r="AZ57" s="82"/>
      <c r="BA57">
        <v>9</v>
      </c>
      <c r="BB57" s="81" t="str">
        <f>REPLACE(INDEX(GroupVertices[Group],MATCH(Edges30[[#This Row],[Vertex 1]],GroupVertices[Vertex],0)),1,1,"")</f>
        <v>1</v>
      </c>
      <c r="BC57" s="81" t="str">
        <f>REPLACE(INDEX(GroupVertices[Group],MATCH(Edges30[[#This Row],[Vertex 2]],GroupVertices[Vertex],0)),1,1,"")</f>
        <v>1</v>
      </c>
      <c r="BD57" s="48">
        <v>1</v>
      </c>
      <c r="BE57" s="49">
        <v>8.333333333333334</v>
      </c>
      <c r="BF57" s="48">
        <v>0</v>
      </c>
      <c r="BG57" s="49">
        <v>0</v>
      </c>
      <c r="BH57" s="34"/>
      <c r="BI57" s="34"/>
      <c r="BJ57" s="48">
        <v>11</v>
      </c>
      <c r="BK57" s="49">
        <v>91.66666666666667</v>
      </c>
      <c r="BL57" s="48">
        <v>12</v>
      </c>
      <c r="BM57" s="48">
        <v>0</v>
      </c>
      <c r="BN57" s="49">
        <v>0</v>
      </c>
    </row>
    <row r="58" spans="1:66" ht="15">
      <c r="A58" s="66" t="s">
        <v>257</v>
      </c>
      <c r="B58" s="66" t="s">
        <v>257</v>
      </c>
      <c r="C58" s="67" t="s">
        <v>1535</v>
      </c>
      <c r="D58" s="68">
        <v>3</v>
      </c>
      <c r="E58" s="69" t="s">
        <v>132</v>
      </c>
      <c r="F58" s="70">
        <v>32</v>
      </c>
      <c r="G58" s="67"/>
      <c r="H58" s="71"/>
      <c r="I58" s="72"/>
      <c r="J58" s="72"/>
      <c r="K58" s="34" t="s">
        <v>65</v>
      </c>
      <c r="L58" s="80">
        <v>99</v>
      </c>
      <c r="M58" s="80"/>
      <c r="N58" s="74"/>
      <c r="O58" s="82" t="s">
        <v>196</v>
      </c>
      <c r="P58" s="84">
        <v>43507.854166666664</v>
      </c>
      <c r="Q58" s="82" t="s">
        <v>365</v>
      </c>
      <c r="R58" s="86" t="s">
        <v>455</v>
      </c>
      <c r="S58" s="82" t="s">
        <v>485</v>
      </c>
      <c r="T58" s="82" t="s">
        <v>508</v>
      </c>
      <c r="U58" s="86" t="s">
        <v>545</v>
      </c>
      <c r="V58" s="86" t="s">
        <v>545</v>
      </c>
      <c r="W58" s="84">
        <v>43507.854166666664</v>
      </c>
      <c r="X58" s="86" t="s">
        <v>642</v>
      </c>
      <c r="Y58" s="82"/>
      <c r="Z58" s="82"/>
      <c r="AA58" s="88" t="s">
        <v>776</v>
      </c>
      <c r="AB58" s="82"/>
      <c r="AC58" s="82" t="b">
        <v>0</v>
      </c>
      <c r="AD58" s="82">
        <v>4</v>
      </c>
      <c r="AE58" s="88" t="s">
        <v>879</v>
      </c>
      <c r="AF58" s="82" t="b">
        <v>0</v>
      </c>
      <c r="AG58" s="82" t="s">
        <v>914</v>
      </c>
      <c r="AH58" s="82"/>
      <c r="AI58" s="88" t="s">
        <v>879</v>
      </c>
      <c r="AJ58" s="82" t="b">
        <v>0</v>
      </c>
      <c r="AK58" s="82">
        <v>3</v>
      </c>
      <c r="AL58" s="88" t="s">
        <v>879</v>
      </c>
      <c r="AM58" s="82" t="s">
        <v>934</v>
      </c>
      <c r="AN58" s="82" t="b">
        <v>0</v>
      </c>
      <c r="AO58" s="88" t="s">
        <v>776</v>
      </c>
      <c r="AP58" s="82" t="s">
        <v>312</v>
      </c>
      <c r="AQ58" s="82">
        <v>0</v>
      </c>
      <c r="AR58" s="82">
        <v>0</v>
      </c>
      <c r="AS58" s="82"/>
      <c r="AT58" s="82"/>
      <c r="AU58" s="82"/>
      <c r="AV58" s="82"/>
      <c r="AW58" s="82"/>
      <c r="AX58" s="82"/>
      <c r="AY58" s="82"/>
      <c r="AZ58" s="82"/>
      <c r="BA58">
        <v>1</v>
      </c>
      <c r="BB58" s="81" t="str">
        <f>REPLACE(INDEX(GroupVertices[Group],MATCH(Edges30[[#This Row],[Vertex 1]],GroupVertices[Vertex],0)),1,1,"")</f>
        <v>1</v>
      </c>
      <c r="BC58" s="81" t="str">
        <f>REPLACE(INDEX(GroupVertices[Group],MATCH(Edges30[[#This Row],[Vertex 2]],GroupVertices[Vertex],0)),1,1,"")</f>
        <v>1</v>
      </c>
      <c r="BD58" s="48">
        <v>0</v>
      </c>
      <c r="BE58" s="49">
        <v>0</v>
      </c>
      <c r="BF58" s="48">
        <v>0</v>
      </c>
      <c r="BG58" s="49">
        <v>0</v>
      </c>
      <c r="BH58" s="34"/>
      <c r="BI58" s="34"/>
      <c r="BJ58" s="48">
        <v>12</v>
      </c>
      <c r="BK58" s="49">
        <v>100</v>
      </c>
      <c r="BL58" s="48">
        <v>12</v>
      </c>
      <c r="BM58" s="48">
        <v>0</v>
      </c>
      <c r="BN58" s="49">
        <v>0</v>
      </c>
    </row>
    <row r="59" spans="1:66" ht="15">
      <c r="A59" s="66" t="s">
        <v>250</v>
      </c>
      <c r="B59" s="66" t="s">
        <v>257</v>
      </c>
      <c r="C59" s="67" t="s">
        <v>1535</v>
      </c>
      <c r="D59" s="68">
        <v>3</v>
      </c>
      <c r="E59" s="69" t="s">
        <v>132</v>
      </c>
      <c r="F59" s="70">
        <v>32</v>
      </c>
      <c r="G59" s="67"/>
      <c r="H59" s="71"/>
      <c r="I59" s="72"/>
      <c r="J59" s="72"/>
      <c r="K59" s="34" t="s">
        <v>65</v>
      </c>
      <c r="L59" s="80">
        <v>100</v>
      </c>
      <c r="M59" s="80"/>
      <c r="N59" s="74"/>
      <c r="O59" s="82" t="s">
        <v>310</v>
      </c>
      <c r="P59" s="84">
        <v>43507.73121527778</v>
      </c>
      <c r="Q59" s="82" t="s">
        <v>366</v>
      </c>
      <c r="R59" s="86" t="s">
        <v>456</v>
      </c>
      <c r="S59" s="82" t="s">
        <v>473</v>
      </c>
      <c r="T59" s="82" t="s">
        <v>509</v>
      </c>
      <c r="U59" s="82"/>
      <c r="V59" s="86" t="s">
        <v>570</v>
      </c>
      <c r="W59" s="84">
        <v>43507.73121527778</v>
      </c>
      <c r="X59" s="86" t="s">
        <v>643</v>
      </c>
      <c r="Y59" s="82"/>
      <c r="Z59" s="82"/>
      <c r="AA59" s="88" t="s">
        <v>777</v>
      </c>
      <c r="AB59" s="82"/>
      <c r="AC59" s="82" t="b">
        <v>0</v>
      </c>
      <c r="AD59" s="82">
        <v>2</v>
      </c>
      <c r="AE59" s="88" t="s">
        <v>879</v>
      </c>
      <c r="AF59" s="82" t="b">
        <v>1</v>
      </c>
      <c r="AG59" s="82" t="s">
        <v>914</v>
      </c>
      <c r="AH59" s="82"/>
      <c r="AI59" s="88" t="s">
        <v>922</v>
      </c>
      <c r="AJ59" s="82" t="b">
        <v>0</v>
      </c>
      <c r="AK59" s="82">
        <v>0</v>
      </c>
      <c r="AL59" s="88" t="s">
        <v>879</v>
      </c>
      <c r="AM59" s="82" t="s">
        <v>928</v>
      </c>
      <c r="AN59" s="82" t="b">
        <v>0</v>
      </c>
      <c r="AO59" s="88" t="s">
        <v>777</v>
      </c>
      <c r="AP59" s="82" t="s">
        <v>196</v>
      </c>
      <c r="AQ59" s="82">
        <v>0</v>
      </c>
      <c r="AR59" s="82">
        <v>0</v>
      </c>
      <c r="AS59" s="82"/>
      <c r="AT59" s="82"/>
      <c r="AU59" s="82"/>
      <c r="AV59" s="82"/>
      <c r="AW59" s="82"/>
      <c r="AX59" s="82"/>
      <c r="AY59" s="82"/>
      <c r="AZ59" s="82"/>
      <c r="BA59">
        <v>1</v>
      </c>
      <c r="BB59" s="81" t="str">
        <f>REPLACE(INDEX(GroupVertices[Group],MATCH(Edges30[[#This Row],[Vertex 1]],GroupVertices[Vertex],0)),1,1,"")</f>
        <v>1</v>
      </c>
      <c r="BC59" s="81" t="str">
        <f>REPLACE(INDEX(GroupVertices[Group],MATCH(Edges30[[#This Row],[Vertex 2]],GroupVertices[Vertex],0)),1,1,"")</f>
        <v>1</v>
      </c>
      <c r="BD59" s="48">
        <v>2</v>
      </c>
      <c r="BE59" s="49">
        <v>9.523809523809524</v>
      </c>
      <c r="BF59" s="48">
        <v>1</v>
      </c>
      <c r="BG59" s="49">
        <v>4.761904761904762</v>
      </c>
      <c r="BH59" s="34"/>
      <c r="BI59" s="34"/>
      <c r="BJ59" s="48">
        <v>18</v>
      </c>
      <c r="BK59" s="49">
        <v>85.71428571428571</v>
      </c>
      <c r="BL59" s="48">
        <v>21</v>
      </c>
      <c r="BM59" s="48">
        <v>0</v>
      </c>
      <c r="BN59" s="49">
        <v>0</v>
      </c>
    </row>
    <row r="60" spans="1:66" ht="15">
      <c r="A60" s="66" t="s">
        <v>250</v>
      </c>
      <c r="B60" s="66" t="s">
        <v>257</v>
      </c>
      <c r="C60" s="67" t="s">
        <v>1535</v>
      </c>
      <c r="D60" s="68">
        <v>3</v>
      </c>
      <c r="E60" s="69" t="s">
        <v>132</v>
      </c>
      <c r="F60" s="70">
        <v>32</v>
      </c>
      <c r="G60" s="67"/>
      <c r="H60" s="71"/>
      <c r="I60" s="72"/>
      <c r="J60" s="72"/>
      <c r="K60" s="34" t="s">
        <v>65</v>
      </c>
      <c r="L60" s="80">
        <v>101</v>
      </c>
      <c r="M60" s="80"/>
      <c r="N60" s="74"/>
      <c r="O60" s="82" t="s">
        <v>312</v>
      </c>
      <c r="P60" s="84">
        <v>43508.611597222225</v>
      </c>
      <c r="Q60" s="82" t="s">
        <v>365</v>
      </c>
      <c r="R60" s="86" t="s">
        <v>455</v>
      </c>
      <c r="S60" s="82" t="s">
        <v>485</v>
      </c>
      <c r="T60" s="82" t="s">
        <v>508</v>
      </c>
      <c r="U60" s="82"/>
      <c r="V60" s="86" t="s">
        <v>570</v>
      </c>
      <c r="W60" s="84">
        <v>43508.611597222225</v>
      </c>
      <c r="X60" s="86" t="s">
        <v>644</v>
      </c>
      <c r="Y60" s="82"/>
      <c r="Z60" s="82"/>
      <c r="AA60" s="88" t="s">
        <v>778</v>
      </c>
      <c r="AB60" s="82"/>
      <c r="AC60" s="82" t="b">
        <v>0</v>
      </c>
      <c r="AD60" s="82">
        <v>0</v>
      </c>
      <c r="AE60" s="88" t="s">
        <v>879</v>
      </c>
      <c r="AF60" s="82" t="b">
        <v>0</v>
      </c>
      <c r="AG60" s="82" t="s">
        <v>914</v>
      </c>
      <c r="AH60" s="82"/>
      <c r="AI60" s="88" t="s">
        <v>879</v>
      </c>
      <c r="AJ60" s="82" t="b">
        <v>0</v>
      </c>
      <c r="AK60" s="82">
        <v>3</v>
      </c>
      <c r="AL60" s="88" t="s">
        <v>776</v>
      </c>
      <c r="AM60" s="82" t="s">
        <v>930</v>
      </c>
      <c r="AN60" s="82" t="b">
        <v>0</v>
      </c>
      <c r="AO60" s="88" t="s">
        <v>776</v>
      </c>
      <c r="AP60" s="82" t="s">
        <v>196</v>
      </c>
      <c r="AQ60" s="82">
        <v>0</v>
      </c>
      <c r="AR60" s="82">
        <v>0</v>
      </c>
      <c r="AS60" s="82"/>
      <c r="AT60" s="82"/>
      <c r="AU60" s="82"/>
      <c r="AV60" s="82"/>
      <c r="AW60" s="82"/>
      <c r="AX60" s="82"/>
      <c r="AY60" s="82"/>
      <c r="AZ60" s="82"/>
      <c r="BA60">
        <v>1</v>
      </c>
      <c r="BB60" s="81" t="str">
        <f>REPLACE(INDEX(GroupVertices[Group],MATCH(Edges30[[#This Row],[Vertex 1]],GroupVertices[Vertex],0)),1,1,"")</f>
        <v>1</v>
      </c>
      <c r="BC60" s="81" t="str">
        <f>REPLACE(INDEX(GroupVertices[Group],MATCH(Edges30[[#This Row],[Vertex 2]],GroupVertices[Vertex],0)),1,1,"")</f>
        <v>1</v>
      </c>
      <c r="BD60" s="48">
        <v>0</v>
      </c>
      <c r="BE60" s="49">
        <v>0</v>
      </c>
      <c r="BF60" s="48">
        <v>0</v>
      </c>
      <c r="BG60" s="49">
        <v>0</v>
      </c>
      <c r="BH60" s="34"/>
      <c r="BI60" s="34"/>
      <c r="BJ60" s="48">
        <v>12</v>
      </c>
      <c r="BK60" s="49">
        <v>100</v>
      </c>
      <c r="BL60" s="48">
        <v>12</v>
      </c>
      <c r="BM60" s="48">
        <v>0</v>
      </c>
      <c r="BN60" s="49">
        <v>0</v>
      </c>
    </row>
    <row r="61" spans="1:66" ht="15">
      <c r="A61" s="66" t="s">
        <v>258</v>
      </c>
      <c r="B61" s="66" t="s">
        <v>250</v>
      </c>
      <c r="C61" s="67" t="s">
        <v>1535</v>
      </c>
      <c r="D61" s="68">
        <v>3</v>
      </c>
      <c r="E61" s="69" t="s">
        <v>132</v>
      </c>
      <c r="F61" s="70">
        <v>32</v>
      </c>
      <c r="G61" s="67"/>
      <c r="H61" s="71"/>
      <c r="I61" s="72"/>
      <c r="J61" s="72"/>
      <c r="K61" s="34" t="s">
        <v>66</v>
      </c>
      <c r="L61" s="80">
        <v>102</v>
      </c>
      <c r="M61" s="80"/>
      <c r="N61" s="74"/>
      <c r="O61" s="82" t="s">
        <v>310</v>
      </c>
      <c r="P61" s="84">
        <v>43510.541296296295</v>
      </c>
      <c r="Q61" s="82" t="s">
        <v>367</v>
      </c>
      <c r="R61" s="82"/>
      <c r="S61" s="82"/>
      <c r="T61" s="82" t="s">
        <v>510</v>
      </c>
      <c r="U61" s="82"/>
      <c r="V61" s="86" t="s">
        <v>575</v>
      </c>
      <c r="W61" s="84">
        <v>43510.541296296295</v>
      </c>
      <c r="X61" s="86" t="s">
        <v>645</v>
      </c>
      <c r="Y61" s="82"/>
      <c r="Z61" s="82"/>
      <c r="AA61" s="88" t="s">
        <v>779</v>
      </c>
      <c r="AB61" s="82"/>
      <c r="AC61" s="82" t="b">
        <v>0</v>
      </c>
      <c r="AD61" s="82">
        <v>0</v>
      </c>
      <c r="AE61" s="88" t="s">
        <v>879</v>
      </c>
      <c r="AF61" s="82" t="b">
        <v>0</v>
      </c>
      <c r="AG61" s="82" t="s">
        <v>914</v>
      </c>
      <c r="AH61" s="82"/>
      <c r="AI61" s="88" t="s">
        <v>879</v>
      </c>
      <c r="AJ61" s="82" t="b">
        <v>0</v>
      </c>
      <c r="AK61" s="82">
        <v>0</v>
      </c>
      <c r="AL61" s="88" t="s">
        <v>879</v>
      </c>
      <c r="AM61" s="82" t="s">
        <v>930</v>
      </c>
      <c r="AN61" s="82" t="b">
        <v>0</v>
      </c>
      <c r="AO61" s="88" t="s">
        <v>779</v>
      </c>
      <c r="AP61" s="82" t="s">
        <v>196</v>
      </c>
      <c r="AQ61" s="82">
        <v>0</v>
      </c>
      <c r="AR61" s="82">
        <v>0</v>
      </c>
      <c r="AS61" s="82"/>
      <c r="AT61" s="82"/>
      <c r="AU61" s="82"/>
      <c r="AV61" s="82"/>
      <c r="AW61" s="82"/>
      <c r="AX61" s="82"/>
      <c r="AY61" s="82"/>
      <c r="AZ61" s="82"/>
      <c r="BA61">
        <v>1</v>
      </c>
      <c r="BB61" s="81" t="str">
        <f>REPLACE(INDEX(GroupVertices[Group],MATCH(Edges30[[#This Row],[Vertex 1]],GroupVertices[Vertex],0)),1,1,"")</f>
        <v>1</v>
      </c>
      <c r="BC61" s="81" t="str">
        <f>REPLACE(INDEX(GroupVertices[Group],MATCH(Edges30[[#This Row],[Vertex 2]],GroupVertices[Vertex],0)),1,1,"")</f>
        <v>1</v>
      </c>
      <c r="BD61" s="48">
        <v>0</v>
      </c>
      <c r="BE61" s="49">
        <v>0</v>
      </c>
      <c r="BF61" s="48">
        <v>1</v>
      </c>
      <c r="BG61" s="49">
        <v>3.225806451612903</v>
      </c>
      <c r="BH61" s="34"/>
      <c r="BI61" s="34"/>
      <c r="BJ61" s="48">
        <v>30</v>
      </c>
      <c r="BK61" s="49">
        <v>96.7741935483871</v>
      </c>
      <c r="BL61" s="48">
        <v>31</v>
      </c>
      <c r="BM61" s="48">
        <v>0</v>
      </c>
      <c r="BN61" s="49">
        <v>0</v>
      </c>
    </row>
    <row r="62" spans="1:66" ht="15">
      <c r="A62" s="66" t="s">
        <v>258</v>
      </c>
      <c r="B62" s="66" t="s">
        <v>250</v>
      </c>
      <c r="C62" s="67" t="s">
        <v>1535</v>
      </c>
      <c r="D62" s="68">
        <v>3</v>
      </c>
      <c r="E62" s="69" t="s">
        <v>132</v>
      </c>
      <c r="F62" s="70">
        <v>32</v>
      </c>
      <c r="G62" s="67"/>
      <c r="H62" s="71"/>
      <c r="I62" s="72"/>
      <c r="J62" s="72"/>
      <c r="K62" s="34" t="s">
        <v>66</v>
      </c>
      <c r="L62" s="80">
        <v>103</v>
      </c>
      <c r="M62" s="80"/>
      <c r="N62" s="74"/>
      <c r="O62" s="82" t="s">
        <v>311</v>
      </c>
      <c r="P62" s="84">
        <v>43511.81787037037</v>
      </c>
      <c r="Q62" s="82" t="s">
        <v>368</v>
      </c>
      <c r="R62" s="82"/>
      <c r="S62" s="82"/>
      <c r="T62" s="82" t="s">
        <v>511</v>
      </c>
      <c r="U62" s="82"/>
      <c r="V62" s="86" t="s">
        <v>575</v>
      </c>
      <c r="W62" s="84">
        <v>43511.81787037037</v>
      </c>
      <c r="X62" s="86" t="s">
        <v>646</v>
      </c>
      <c r="Y62" s="82"/>
      <c r="Z62" s="82"/>
      <c r="AA62" s="88" t="s">
        <v>780</v>
      </c>
      <c r="AB62" s="88" t="s">
        <v>781</v>
      </c>
      <c r="AC62" s="82" t="b">
        <v>0</v>
      </c>
      <c r="AD62" s="82">
        <v>0</v>
      </c>
      <c r="AE62" s="88" t="s">
        <v>883</v>
      </c>
      <c r="AF62" s="82" t="b">
        <v>0</v>
      </c>
      <c r="AG62" s="82" t="s">
        <v>914</v>
      </c>
      <c r="AH62" s="82"/>
      <c r="AI62" s="88" t="s">
        <v>879</v>
      </c>
      <c r="AJ62" s="82" t="b">
        <v>0</v>
      </c>
      <c r="AK62" s="82">
        <v>0</v>
      </c>
      <c r="AL62" s="88" t="s">
        <v>879</v>
      </c>
      <c r="AM62" s="82" t="s">
        <v>930</v>
      </c>
      <c r="AN62" s="82" t="b">
        <v>0</v>
      </c>
      <c r="AO62" s="88" t="s">
        <v>781</v>
      </c>
      <c r="AP62" s="82" t="s">
        <v>196</v>
      </c>
      <c r="AQ62" s="82">
        <v>0</v>
      </c>
      <c r="AR62" s="82">
        <v>0</v>
      </c>
      <c r="AS62" s="82"/>
      <c r="AT62" s="82"/>
      <c r="AU62" s="82"/>
      <c r="AV62" s="82"/>
      <c r="AW62" s="82"/>
      <c r="AX62" s="82"/>
      <c r="AY62" s="82"/>
      <c r="AZ62" s="82"/>
      <c r="BA62">
        <v>1</v>
      </c>
      <c r="BB62" s="81" t="str">
        <f>REPLACE(INDEX(GroupVertices[Group],MATCH(Edges30[[#This Row],[Vertex 1]],GroupVertices[Vertex],0)),1,1,"")</f>
        <v>1</v>
      </c>
      <c r="BC62" s="81" t="str">
        <f>REPLACE(INDEX(GroupVertices[Group],MATCH(Edges30[[#This Row],[Vertex 2]],GroupVertices[Vertex],0)),1,1,"")</f>
        <v>1</v>
      </c>
      <c r="BD62" s="48">
        <v>1</v>
      </c>
      <c r="BE62" s="49">
        <v>2.380952380952381</v>
      </c>
      <c r="BF62" s="48">
        <v>1</v>
      </c>
      <c r="BG62" s="49">
        <v>2.380952380952381</v>
      </c>
      <c r="BH62" s="34"/>
      <c r="BI62" s="34"/>
      <c r="BJ62" s="48">
        <v>40</v>
      </c>
      <c r="BK62" s="49">
        <v>95.23809523809524</v>
      </c>
      <c r="BL62" s="48">
        <v>42</v>
      </c>
      <c r="BM62" s="48">
        <v>0</v>
      </c>
      <c r="BN62" s="49">
        <v>0</v>
      </c>
    </row>
    <row r="63" spans="1:66" ht="15">
      <c r="A63" s="66" t="s">
        <v>250</v>
      </c>
      <c r="B63" s="66" t="s">
        <v>258</v>
      </c>
      <c r="C63" s="67" t="s">
        <v>1535</v>
      </c>
      <c r="D63" s="68">
        <v>3</v>
      </c>
      <c r="E63" s="69" t="s">
        <v>132</v>
      </c>
      <c r="F63" s="70">
        <v>32</v>
      </c>
      <c r="G63" s="67"/>
      <c r="H63" s="71"/>
      <c r="I63" s="72"/>
      <c r="J63" s="72"/>
      <c r="K63" s="34" t="s">
        <v>66</v>
      </c>
      <c r="L63" s="80">
        <v>104</v>
      </c>
      <c r="M63" s="80"/>
      <c r="N63" s="74"/>
      <c r="O63" s="82" t="s">
        <v>311</v>
      </c>
      <c r="P63" s="84">
        <v>43510.69075231482</v>
      </c>
      <c r="Q63" s="82" t="s">
        <v>369</v>
      </c>
      <c r="R63" s="86" t="s">
        <v>452</v>
      </c>
      <c r="S63" s="82" t="s">
        <v>482</v>
      </c>
      <c r="T63" s="82"/>
      <c r="U63" s="82"/>
      <c r="V63" s="86" t="s">
        <v>570</v>
      </c>
      <c r="W63" s="84">
        <v>43510.69075231482</v>
      </c>
      <c r="X63" s="86" t="s">
        <v>647</v>
      </c>
      <c r="Y63" s="82"/>
      <c r="Z63" s="82"/>
      <c r="AA63" s="88" t="s">
        <v>781</v>
      </c>
      <c r="AB63" s="88" t="s">
        <v>779</v>
      </c>
      <c r="AC63" s="82" t="b">
        <v>0</v>
      </c>
      <c r="AD63" s="82">
        <v>0</v>
      </c>
      <c r="AE63" s="88" t="s">
        <v>896</v>
      </c>
      <c r="AF63" s="82" t="b">
        <v>0</v>
      </c>
      <c r="AG63" s="82" t="s">
        <v>914</v>
      </c>
      <c r="AH63" s="82"/>
      <c r="AI63" s="88" t="s">
        <v>879</v>
      </c>
      <c r="AJ63" s="82" t="b">
        <v>0</v>
      </c>
      <c r="AK63" s="82">
        <v>0</v>
      </c>
      <c r="AL63" s="88" t="s">
        <v>879</v>
      </c>
      <c r="AM63" s="82" t="s">
        <v>932</v>
      </c>
      <c r="AN63" s="82" t="b">
        <v>0</v>
      </c>
      <c r="AO63" s="88" t="s">
        <v>779</v>
      </c>
      <c r="AP63" s="82" t="s">
        <v>196</v>
      </c>
      <c r="AQ63" s="82">
        <v>0</v>
      </c>
      <c r="AR63" s="82">
        <v>0</v>
      </c>
      <c r="AS63" s="82"/>
      <c r="AT63" s="82"/>
      <c r="AU63" s="82"/>
      <c r="AV63" s="82"/>
      <c r="AW63" s="82"/>
      <c r="AX63" s="82"/>
      <c r="AY63" s="82"/>
      <c r="AZ63" s="82"/>
      <c r="BA63">
        <v>1</v>
      </c>
      <c r="BB63" s="81" t="str">
        <f>REPLACE(INDEX(GroupVertices[Group],MATCH(Edges30[[#This Row],[Vertex 1]],GroupVertices[Vertex],0)),1,1,"")</f>
        <v>1</v>
      </c>
      <c r="BC63" s="81" t="str">
        <f>REPLACE(INDEX(GroupVertices[Group],MATCH(Edges30[[#This Row],[Vertex 2]],GroupVertices[Vertex],0)),1,1,"")</f>
        <v>1</v>
      </c>
      <c r="BD63" s="48">
        <v>3</v>
      </c>
      <c r="BE63" s="49">
        <v>6.122448979591836</v>
      </c>
      <c r="BF63" s="48">
        <v>1</v>
      </c>
      <c r="BG63" s="49">
        <v>2.0408163265306123</v>
      </c>
      <c r="BH63" s="34"/>
      <c r="BI63" s="34"/>
      <c r="BJ63" s="48">
        <v>45</v>
      </c>
      <c r="BK63" s="49">
        <v>91.83673469387755</v>
      </c>
      <c r="BL63" s="48">
        <v>49</v>
      </c>
      <c r="BM63" s="48">
        <v>0</v>
      </c>
      <c r="BN63" s="49">
        <v>0</v>
      </c>
    </row>
    <row r="64" spans="1:66" ht="15">
      <c r="A64" s="66" t="s">
        <v>259</v>
      </c>
      <c r="B64" s="66" t="s">
        <v>259</v>
      </c>
      <c r="C64" s="67" t="s">
        <v>1535</v>
      </c>
      <c r="D64" s="68">
        <v>3</v>
      </c>
      <c r="E64" s="69" t="s">
        <v>132</v>
      </c>
      <c r="F64" s="70">
        <v>32</v>
      </c>
      <c r="G64" s="67"/>
      <c r="H64" s="71"/>
      <c r="I64" s="72"/>
      <c r="J64" s="72"/>
      <c r="K64" s="34" t="s">
        <v>65</v>
      </c>
      <c r="L64" s="80">
        <v>105</v>
      </c>
      <c r="M64" s="80"/>
      <c r="N64" s="74"/>
      <c r="O64" s="82" t="s">
        <v>196</v>
      </c>
      <c r="P64" s="84">
        <v>43509.5546875</v>
      </c>
      <c r="Q64" s="82" t="s">
        <v>370</v>
      </c>
      <c r="R64" s="86" t="s">
        <v>457</v>
      </c>
      <c r="S64" s="82" t="s">
        <v>486</v>
      </c>
      <c r="T64" s="82"/>
      <c r="U64" s="82"/>
      <c r="V64" s="86" t="s">
        <v>576</v>
      </c>
      <c r="W64" s="84">
        <v>43509.5546875</v>
      </c>
      <c r="X64" s="86" t="s">
        <v>648</v>
      </c>
      <c r="Y64" s="82"/>
      <c r="Z64" s="82"/>
      <c r="AA64" s="88" t="s">
        <v>782</v>
      </c>
      <c r="AB64" s="82"/>
      <c r="AC64" s="82" t="b">
        <v>0</v>
      </c>
      <c r="AD64" s="82">
        <v>4</v>
      </c>
      <c r="AE64" s="88" t="s">
        <v>879</v>
      </c>
      <c r="AF64" s="82" t="b">
        <v>0</v>
      </c>
      <c r="AG64" s="82" t="s">
        <v>914</v>
      </c>
      <c r="AH64" s="82"/>
      <c r="AI64" s="88" t="s">
        <v>879</v>
      </c>
      <c r="AJ64" s="82" t="b">
        <v>0</v>
      </c>
      <c r="AK64" s="82">
        <v>2</v>
      </c>
      <c r="AL64" s="88" t="s">
        <v>879</v>
      </c>
      <c r="AM64" s="82" t="s">
        <v>928</v>
      </c>
      <c r="AN64" s="82" t="b">
        <v>0</v>
      </c>
      <c r="AO64" s="88" t="s">
        <v>782</v>
      </c>
      <c r="AP64" s="82" t="s">
        <v>312</v>
      </c>
      <c r="AQ64" s="82">
        <v>0</v>
      </c>
      <c r="AR64" s="82">
        <v>0</v>
      </c>
      <c r="AS64" s="82"/>
      <c r="AT64" s="82"/>
      <c r="AU64" s="82"/>
      <c r="AV64" s="82"/>
      <c r="AW64" s="82"/>
      <c r="AX64" s="82"/>
      <c r="AY64" s="82"/>
      <c r="AZ64" s="82"/>
      <c r="BA64">
        <v>1</v>
      </c>
      <c r="BB64" s="81" t="str">
        <f>REPLACE(INDEX(GroupVertices[Group],MATCH(Edges30[[#This Row],[Vertex 1]],GroupVertices[Vertex],0)),1,1,"")</f>
        <v>1</v>
      </c>
      <c r="BC64" s="81" t="str">
        <f>REPLACE(INDEX(GroupVertices[Group],MATCH(Edges30[[#This Row],[Vertex 2]],GroupVertices[Vertex],0)),1,1,"")</f>
        <v>1</v>
      </c>
      <c r="BD64" s="48">
        <v>0</v>
      </c>
      <c r="BE64" s="49">
        <v>0</v>
      </c>
      <c r="BF64" s="48">
        <v>0</v>
      </c>
      <c r="BG64" s="49">
        <v>0</v>
      </c>
      <c r="BH64" s="34"/>
      <c r="BI64" s="34"/>
      <c r="BJ64" s="48">
        <v>6</v>
      </c>
      <c r="BK64" s="49">
        <v>100</v>
      </c>
      <c r="BL64" s="48">
        <v>6</v>
      </c>
      <c r="BM64" s="48">
        <v>0</v>
      </c>
      <c r="BN64" s="49">
        <v>0</v>
      </c>
    </row>
    <row r="65" spans="1:66" ht="15">
      <c r="A65" s="66" t="s">
        <v>250</v>
      </c>
      <c r="B65" s="66" t="s">
        <v>259</v>
      </c>
      <c r="C65" s="67" t="s">
        <v>1535</v>
      </c>
      <c r="D65" s="68">
        <v>3</v>
      </c>
      <c r="E65" s="69" t="s">
        <v>132</v>
      </c>
      <c r="F65" s="70">
        <v>32</v>
      </c>
      <c r="G65" s="67"/>
      <c r="H65" s="71"/>
      <c r="I65" s="72"/>
      <c r="J65" s="72"/>
      <c r="K65" s="34" t="s">
        <v>65</v>
      </c>
      <c r="L65" s="80">
        <v>106</v>
      </c>
      <c r="M65" s="80"/>
      <c r="N65" s="74"/>
      <c r="O65" s="82" t="s">
        <v>312</v>
      </c>
      <c r="P65" s="84">
        <v>43510.74828703704</v>
      </c>
      <c r="Q65" s="82" t="s">
        <v>370</v>
      </c>
      <c r="R65" s="86" t="s">
        <v>457</v>
      </c>
      <c r="S65" s="82" t="s">
        <v>486</v>
      </c>
      <c r="T65" s="82"/>
      <c r="U65" s="82"/>
      <c r="V65" s="86" t="s">
        <v>570</v>
      </c>
      <c r="W65" s="84">
        <v>43510.74828703704</v>
      </c>
      <c r="X65" s="86" t="s">
        <v>649</v>
      </c>
      <c r="Y65" s="82"/>
      <c r="Z65" s="82"/>
      <c r="AA65" s="88" t="s">
        <v>783</v>
      </c>
      <c r="AB65" s="82"/>
      <c r="AC65" s="82" t="b">
        <v>0</v>
      </c>
      <c r="AD65" s="82">
        <v>0</v>
      </c>
      <c r="AE65" s="88" t="s">
        <v>879</v>
      </c>
      <c r="AF65" s="82" t="b">
        <v>0</v>
      </c>
      <c r="AG65" s="82" t="s">
        <v>914</v>
      </c>
      <c r="AH65" s="82"/>
      <c r="AI65" s="88" t="s">
        <v>879</v>
      </c>
      <c r="AJ65" s="82" t="b">
        <v>0</v>
      </c>
      <c r="AK65" s="82">
        <v>2</v>
      </c>
      <c r="AL65" s="88" t="s">
        <v>782</v>
      </c>
      <c r="AM65" s="82" t="s">
        <v>928</v>
      </c>
      <c r="AN65" s="82" t="b">
        <v>0</v>
      </c>
      <c r="AO65" s="88" t="s">
        <v>782</v>
      </c>
      <c r="AP65" s="82" t="s">
        <v>196</v>
      </c>
      <c r="AQ65" s="82">
        <v>0</v>
      </c>
      <c r="AR65" s="82">
        <v>0</v>
      </c>
      <c r="AS65" s="82"/>
      <c r="AT65" s="82"/>
      <c r="AU65" s="82"/>
      <c r="AV65" s="82"/>
      <c r="AW65" s="82"/>
      <c r="AX65" s="82"/>
      <c r="AY65" s="82"/>
      <c r="AZ65" s="82"/>
      <c r="BA65">
        <v>1</v>
      </c>
      <c r="BB65" s="81" t="str">
        <f>REPLACE(INDEX(GroupVertices[Group],MATCH(Edges30[[#This Row],[Vertex 1]],GroupVertices[Vertex],0)),1,1,"")</f>
        <v>1</v>
      </c>
      <c r="BC65" s="81" t="str">
        <f>REPLACE(INDEX(GroupVertices[Group],MATCH(Edges30[[#This Row],[Vertex 2]],GroupVertices[Vertex],0)),1,1,"")</f>
        <v>1</v>
      </c>
      <c r="BD65" s="48">
        <v>0</v>
      </c>
      <c r="BE65" s="49">
        <v>0</v>
      </c>
      <c r="BF65" s="48">
        <v>0</v>
      </c>
      <c r="BG65" s="49">
        <v>0</v>
      </c>
      <c r="BH65" s="34"/>
      <c r="BI65" s="34"/>
      <c r="BJ65" s="48">
        <v>6</v>
      </c>
      <c r="BK65" s="49">
        <v>100</v>
      </c>
      <c r="BL65" s="48">
        <v>6</v>
      </c>
      <c r="BM65" s="48">
        <v>0</v>
      </c>
      <c r="BN65" s="49">
        <v>0</v>
      </c>
    </row>
    <row r="66" spans="1:66" ht="15">
      <c r="A66" s="66" t="s">
        <v>260</v>
      </c>
      <c r="B66" s="66" t="s">
        <v>260</v>
      </c>
      <c r="C66" s="67" t="s">
        <v>1536</v>
      </c>
      <c r="D66" s="68">
        <v>4.75</v>
      </c>
      <c r="E66" s="69" t="s">
        <v>136</v>
      </c>
      <c r="F66" s="70">
        <v>29.4</v>
      </c>
      <c r="G66" s="67"/>
      <c r="H66" s="71"/>
      <c r="I66" s="72"/>
      <c r="J66" s="72"/>
      <c r="K66" s="34" t="s">
        <v>65</v>
      </c>
      <c r="L66" s="80">
        <v>107</v>
      </c>
      <c r="M66" s="80"/>
      <c r="N66" s="74"/>
      <c r="O66" s="82" t="s">
        <v>196</v>
      </c>
      <c r="P66" s="84">
        <v>43507.270833333336</v>
      </c>
      <c r="Q66" s="82" t="s">
        <v>371</v>
      </c>
      <c r="R66" s="86" t="s">
        <v>457</v>
      </c>
      <c r="S66" s="82" t="s">
        <v>486</v>
      </c>
      <c r="T66" s="82" t="s">
        <v>512</v>
      </c>
      <c r="U66" s="82"/>
      <c r="V66" s="86" t="s">
        <v>577</v>
      </c>
      <c r="W66" s="84">
        <v>43507.270833333336</v>
      </c>
      <c r="X66" s="86" t="s">
        <v>650</v>
      </c>
      <c r="Y66" s="82"/>
      <c r="Z66" s="82"/>
      <c r="AA66" s="88" t="s">
        <v>784</v>
      </c>
      <c r="AB66" s="82"/>
      <c r="AC66" s="82" t="b">
        <v>0</v>
      </c>
      <c r="AD66" s="82">
        <v>51</v>
      </c>
      <c r="AE66" s="88" t="s">
        <v>879</v>
      </c>
      <c r="AF66" s="82" t="b">
        <v>0</v>
      </c>
      <c r="AG66" s="82" t="s">
        <v>914</v>
      </c>
      <c r="AH66" s="82"/>
      <c r="AI66" s="88" t="s">
        <v>879</v>
      </c>
      <c r="AJ66" s="82" t="b">
        <v>0</v>
      </c>
      <c r="AK66" s="82">
        <v>23</v>
      </c>
      <c r="AL66" s="88" t="s">
        <v>879</v>
      </c>
      <c r="AM66" s="82" t="s">
        <v>930</v>
      </c>
      <c r="AN66" s="82" t="b">
        <v>0</v>
      </c>
      <c r="AO66" s="88" t="s">
        <v>784</v>
      </c>
      <c r="AP66" s="82" t="s">
        <v>312</v>
      </c>
      <c r="AQ66" s="82">
        <v>0</v>
      </c>
      <c r="AR66" s="82">
        <v>0</v>
      </c>
      <c r="AS66" s="82"/>
      <c r="AT66" s="82"/>
      <c r="AU66" s="82"/>
      <c r="AV66" s="82"/>
      <c r="AW66" s="82"/>
      <c r="AX66" s="82"/>
      <c r="AY66" s="82"/>
      <c r="AZ66" s="82"/>
      <c r="BA66">
        <v>5</v>
      </c>
      <c r="BB66" s="81" t="str">
        <f>REPLACE(INDEX(GroupVertices[Group],MATCH(Edges30[[#This Row],[Vertex 1]],GroupVertices[Vertex],0)),1,1,"")</f>
        <v>1</v>
      </c>
      <c r="BC66" s="81" t="str">
        <f>REPLACE(INDEX(GroupVertices[Group],MATCH(Edges30[[#This Row],[Vertex 2]],GroupVertices[Vertex],0)),1,1,"")</f>
        <v>1</v>
      </c>
      <c r="BD66" s="48">
        <v>0</v>
      </c>
      <c r="BE66" s="49">
        <v>0</v>
      </c>
      <c r="BF66" s="48">
        <v>0</v>
      </c>
      <c r="BG66" s="49">
        <v>0</v>
      </c>
      <c r="BH66" s="34"/>
      <c r="BI66" s="34"/>
      <c r="BJ66" s="48">
        <v>34</v>
      </c>
      <c r="BK66" s="49">
        <v>100</v>
      </c>
      <c r="BL66" s="48">
        <v>34</v>
      </c>
      <c r="BM66" s="48">
        <v>0</v>
      </c>
      <c r="BN66" s="49">
        <v>0</v>
      </c>
    </row>
    <row r="67" spans="1:66" ht="15">
      <c r="A67" s="66" t="s">
        <v>260</v>
      </c>
      <c r="B67" s="66" t="s">
        <v>260</v>
      </c>
      <c r="C67" s="67" t="s">
        <v>1536</v>
      </c>
      <c r="D67" s="68">
        <v>4.75</v>
      </c>
      <c r="E67" s="69" t="s">
        <v>136</v>
      </c>
      <c r="F67" s="70">
        <v>29.4</v>
      </c>
      <c r="G67" s="67"/>
      <c r="H67" s="71"/>
      <c r="I67" s="72"/>
      <c r="J67" s="72"/>
      <c r="K67" s="34" t="s">
        <v>65</v>
      </c>
      <c r="L67" s="80">
        <v>108</v>
      </c>
      <c r="M67" s="80"/>
      <c r="N67" s="74"/>
      <c r="O67" s="82" t="s">
        <v>196</v>
      </c>
      <c r="P67" s="84">
        <v>43510.31034722222</v>
      </c>
      <c r="Q67" s="82" t="s">
        <v>372</v>
      </c>
      <c r="R67" s="86" t="s">
        <v>454</v>
      </c>
      <c r="S67" s="82" t="s">
        <v>484</v>
      </c>
      <c r="T67" s="82" t="s">
        <v>513</v>
      </c>
      <c r="U67" s="82"/>
      <c r="V67" s="86" t="s">
        <v>577</v>
      </c>
      <c r="W67" s="84">
        <v>43510.31034722222</v>
      </c>
      <c r="X67" s="86" t="s">
        <v>651</v>
      </c>
      <c r="Y67" s="82"/>
      <c r="Z67" s="82"/>
      <c r="AA67" s="88" t="s">
        <v>785</v>
      </c>
      <c r="AB67" s="82"/>
      <c r="AC67" s="82" t="b">
        <v>0</v>
      </c>
      <c r="AD67" s="82">
        <v>25</v>
      </c>
      <c r="AE67" s="88" t="s">
        <v>879</v>
      </c>
      <c r="AF67" s="82" t="b">
        <v>0</v>
      </c>
      <c r="AG67" s="82" t="s">
        <v>914</v>
      </c>
      <c r="AH67" s="82"/>
      <c r="AI67" s="88" t="s">
        <v>879</v>
      </c>
      <c r="AJ67" s="82" t="b">
        <v>0</v>
      </c>
      <c r="AK67" s="82">
        <v>17</v>
      </c>
      <c r="AL67" s="88" t="s">
        <v>879</v>
      </c>
      <c r="AM67" s="82" t="s">
        <v>930</v>
      </c>
      <c r="AN67" s="82" t="b">
        <v>0</v>
      </c>
      <c r="AO67" s="88" t="s">
        <v>785</v>
      </c>
      <c r="AP67" s="82" t="s">
        <v>312</v>
      </c>
      <c r="AQ67" s="82">
        <v>0</v>
      </c>
      <c r="AR67" s="82">
        <v>0</v>
      </c>
      <c r="AS67" s="82"/>
      <c r="AT67" s="82"/>
      <c r="AU67" s="82"/>
      <c r="AV67" s="82"/>
      <c r="AW67" s="82"/>
      <c r="AX67" s="82"/>
      <c r="AY67" s="82"/>
      <c r="AZ67" s="82"/>
      <c r="BA67">
        <v>5</v>
      </c>
      <c r="BB67" s="81" t="str">
        <f>REPLACE(INDEX(GroupVertices[Group],MATCH(Edges30[[#This Row],[Vertex 1]],GroupVertices[Vertex],0)),1,1,"")</f>
        <v>1</v>
      </c>
      <c r="BC67" s="81" t="str">
        <f>REPLACE(INDEX(GroupVertices[Group],MATCH(Edges30[[#This Row],[Vertex 2]],GroupVertices[Vertex],0)),1,1,"")</f>
        <v>1</v>
      </c>
      <c r="BD67" s="48">
        <v>3</v>
      </c>
      <c r="BE67" s="49">
        <v>6.382978723404255</v>
      </c>
      <c r="BF67" s="48">
        <v>0</v>
      </c>
      <c r="BG67" s="49">
        <v>0</v>
      </c>
      <c r="BH67" s="34"/>
      <c r="BI67" s="34"/>
      <c r="BJ67" s="48">
        <v>44</v>
      </c>
      <c r="BK67" s="49">
        <v>93.61702127659575</v>
      </c>
      <c r="BL67" s="48">
        <v>47</v>
      </c>
      <c r="BM67" s="48">
        <v>0</v>
      </c>
      <c r="BN67" s="49">
        <v>0</v>
      </c>
    </row>
    <row r="68" spans="1:66" ht="15">
      <c r="A68" s="66" t="s">
        <v>260</v>
      </c>
      <c r="B68" s="66" t="s">
        <v>266</v>
      </c>
      <c r="C68" s="67" t="s">
        <v>1535</v>
      </c>
      <c r="D68" s="68">
        <v>3</v>
      </c>
      <c r="E68" s="69" t="s">
        <v>132</v>
      </c>
      <c r="F68" s="70">
        <v>32</v>
      </c>
      <c r="G68" s="67"/>
      <c r="H68" s="71"/>
      <c r="I68" s="72"/>
      <c r="J68" s="72"/>
      <c r="K68" s="34" t="s">
        <v>65</v>
      </c>
      <c r="L68" s="80">
        <v>109</v>
      </c>
      <c r="M68" s="80"/>
      <c r="N68" s="74"/>
      <c r="O68" s="82" t="s">
        <v>310</v>
      </c>
      <c r="P68" s="84">
        <v>43508.85202546296</v>
      </c>
      <c r="Q68" s="82" t="s">
        <v>373</v>
      </c>
      <c r="R68" s="82"/>
      <c r="S68" s="82"/>
      <c r="T68" s="82" t="s">
        <v>505</v>
      </c>
      <c r="U68" s="82"/>
      <c r="V68" s="86" t="s">
        <v>577</v>
      </c>
      <c r="W68" s="84">
        <v>43508.85202546296</v>
      </c>
      <c r="X68" s="86" t="s">
        <v>652</v>
      </c>
      <c r="Y68" s="82"/>
      <c r="Z68" s="82"/>
      <c r="AA68" s="88" t="s">
        <v>786</v>
      </c>
      <c r="AB68" s="88" t="s">
        <v>789</v>
      </c>
      <c r="AC68" s="82" t="b">
        <v>0</v>
      </c>
      <c r="AD68" s="82">
        <v>3</v>
      </c>
      <c r="AE68" s="88" t="s">
        <v>883</v>
      </c>
      <c r="AF68" s="82" t="b">
        <v>0</v>
      </c>
      <c r="AG68" s="82" t="s">
        <v>914</v>
      </c>
      <c r="AH68" s="82"/>
      <c r="AI68" s="88" t="s">
        <v>879</v>
      </c>
      <c r="AJ68" s="82" t="b">
        <v>0</v>
      </c>
      <c r="AK68" s="82">
        <v>0</v>
      </c>
      <c r="AL68" s="88" t="s">
        <v>879</v>
      </c>
      <c r="AM68" s="82" t="s">
        <v>930</v>
      </c>
      <c r="AN68" s="82" t="b">
        <v>0</v>
      </c>
      <c r="AO68" s="88" t="s">
        <v>789</v>
      </c>
      <c r="AP68" s="82" t="s">
        <v>196</v>
      </c>
      <c r="AQ68" s="82">
        <v>0</v>
      </c>
      <c r="AR68" s="82">
        <v>0</v>
      </c>
      <c r="AS68" s="82"/>
      <c r="AT68" s="82"/>
      <c r="AU68" s="82"/>
      <c r="AV68" s="82"/>
      <c r="AW68" s="82"/>
      <c r="AX68" s="82"/>
      <c r="AY68" s="82"/>
      <c r="AZ68" s="82"/>
      <c r="BA68">
        <v>1</v>
      </c>
      <c r="BB68" s="81" t="str">
        <f>REPLACE(INDEX(GroupVertices[Group],MATCH(Edges30[[#This Row],[Vertex 1]],GroupVertices[Vertex],0)),1,1,"")</f>
        <v>1</v>
      </c>
      <c r="BC68" s="81" t="str">
        <f>REPLACE(INDEX(GroupVertices[Group],MATCH(Edges30[[#This Row],[Vertex 2]],GroupVertices[Vertex],0)),1,1,"")</f>
        <v>1</v>
      </c>
      <c r="BD68" s="48">
        <v>2</v>
      </c>
      <c r="BE68" s="49">
        <v>14.285714285714286</v>
      </c>
      <c r="BF68" s="48">
        <v>0</v>
      </c>
      <c r="BG68" s="49">
        <v>0</v>
      </c>
      <c r="BH68" s="34"/>
      <c r="BI68" s="34"/>
      <c r="BJ68" s="48">
        <v>12</v>
      </c>
      <c r="BK68" s="49">
        <v>85.71428571428571</v>
      </c>
      <c r="BL68" s="48">
        <v>14</v>
      </c>
      <c r="BM68" s="48">
        <v>0</v>
      </c>
      <c r="BN68" s="49">
        <v>0</v>
      </c>
    </row>
    <row r="69" spans="1:66" ht="15">
      <c r="A69" s="66" t="s">
        <v>250</v>
      </c>
      <c r="B69" s="66" t="s">
        <v>260</v>
      </c>
      <c r="C69" s="67" t="s">
        <v>1536</v>
      </c>
      <c r="D69" s="68">
        <v>4.75</v>
      </c>
      <c r="E69" s="69" t="s">
        <v>136</v>
      </c>
      <c r="F69" s="70">
        <v>29.4</v>
      </c>
      <c r="G69" s="67"/>
      <c r="H69" s="71"/>
      <c r="I69" s="72"/>
      <c r="J69" s="72"/>
      <c r="K69" s="34" t="s">
        <v>66</v>
      </c>
      <c r="L69" s="80">
        <v>111</v>
      </c>
      <c r="M69" s="80"/>
      <c r="N69" s="74"/>
      <c r="O69" s="82" t="s">
        <v>312</v>
      </c>
      <c r="P69" s="84">
        <v>43507.83642361111</v>
      </c>
      <c r="Q69" s="82" t="s">
        <v>371</v>
      </c>
      <c r="R69" s="82"/>
      <c r="S69" s="82"/>
      <c r="T69" s="82" t="s">
        <v>505</v>
      </c>
      <c r="U69" s="82"/>
      <c r="V69" s="86" t="s">
        <v>570</v>
      </c>
      <c r="W69" s="84">
        <v>43507.83642361111</v>
      </c>
      <c r="X69" s="86" t="s">
        <v>653</v>
      </c>
      <c r="Y69" s="82"/>
      <c r="Z69" s="82"/>
      <c r="AA69" s="88" t="s">
        <v>787</v>
      </c>
      <c r="AB69" s="82"/>
      <c r="AC69" s="82" t="b">
        <v>0</v>
      </c>
      <c r="AD69" s="82">
        <v>0</v>
      </c>
      <c r="AE69" s="88" t="s">
        <v>879</v>
      </c>
      <c r="AF69" s="82" t="b">
        <v>0</v>
      </c>
      <c r="AG69" s="82" t="s">
        <v>914</v>
      </c>
      <c r="AH69" s="82"/>
      <c r="AI69" s="88" t="s">
        <v>879</v>
      </c>
      <c r="AJ69" s="82" t="b">
        <v>0</v>
      </c>
      <c r="AK69" s="82">
        <v>23</v>
      </c>
      <c r="AL69" s="88" t="s">
        <v>784</v>
      </c>
      <c r="AM69" s="82" t="s">
        <v>928</v>
      </c>
      <c r="AN69" s="82" t="b">
        <v>0</v>
      </c>
      <c r="AO69" s="88" t="s">
        <v>784</v>
      </c>
      <c r="AP69" s="82" t="s">
        <v>196</v>
      </c>
      <c r="AQ69" s="82">
        <v>0</v>
      </c>
      <c r="AR69" s="82">
        <v>0</v>
      </c>
      <c r="AS69" s="82"/>
      <c r="AT69" s="82"/>
      <c r="AU69" s="82"/>
      <c r="AV69" s="82"/>
      <c r="AW69" s="82"/>
      <c r="AX69" s="82"/>
      <c r="AY69" s="82"/>
      <c r="AZ69" s="82"/>
      <c r="BA69">
        <v>4</v>
      </c>
      <c r="BB69" s="81" t="str">
        <f>REPLACE(INDEX(GroupVertices[Group],MATCH(Edges30[[#This Row],[Vertex 1]],GroupVertices[Vertex],0)),1,1,"")</f>
        <v>1</v>
      </c>
      <c r="BC69" s="81" t="str">
        <f>REPLACE(INDEX(GroupVertices[Group],MATCH(Edges30[[#This Row],[Vertex 2]],GroupVertices[Vertex],0)),1,1,"")</f>
        <v>1</v>
      </c>
      <c r="BD69" s="48">
        <v>0</v>
      </c>
      <c r="BE69" s="49">
        <v>0</v>
      </c>
      <c r="BF69" s="48">
        <v>0</v>
      </c>
      <c r="BG69" s="49">
        <v>0</v>
      </c>
      <c r="BH69" s="34"/>
      <c r="BI69" s="34"/>
      <c r="BJ69" s="48">
        <v>34</v>
      </c>
      <c r="BK69" s="49">
        <v>100</v>
      </c>
      <c r="BL69" s="48">
        <v>34</v>
      </c>
      <c r="BM69" s="48">
        <v>0</v>
      </c>
      <c r="BN69" s="49">
        <v>0</v>
      </c>
    </row>
    <row r="70" spans="1:66" ht="15">
      <c r="A70" s="66" t="s">
        <v>250</v>
      </c>
      <c r="B70" s="66" t="s">
        <v>260</v>
      </c>
      <c r="C70" s="67" t="s">
        <v>1535</v>
      </c>
      <c r="D70" s="68">
        <v>3</v>
      </c>
      <c r="E70" s="69" t="s">
        <v>132</v>
      </c>
      <c r="F70" s="70">
        <v>32</v>
      </c>
      <c r="G70" s="67"/>
      <c r="H70" s="71"/>
      <c r="I70" s="72"/>
      <c r="J70" s="72"/>
      <c r="K70" s="34" t="s">
        <v>66</v>
      </c>
      <c r="L70" s="80">
        <v>112</v>
      </c>
      <c r="M70" s="80"/>
      <c r="N70" s="74"/>
      <c r="O70" s="82" t="s">
        <v>310</v>
      </c>
      <c r="P70" s="84">
        <v>43508.586435185185</v>
      </c>
      <c r="Q70" s="82" t="s">
        <v>374</v>
      </c>
      <c r="R70" s="86" t="s">
        <v>458</v>
      </c>
      <c r="S70" s="82" t="s">
        <v>487</v>
      </c>
      <c r="T70" s="82" t="s">
        <v>514</v>
      </c>
      <c r="U70" s="86" t="s">
        <v>546</v>
      </c>
      <c r="V70" s="86" t="s">
        <v>546</v>
      </c>
      <c r="W70" s="84">
        <v>43508.586435185185</v>
      </c>
      <c r="X70" s="86" t="s">
        <v>654</v>
      </c>
      <c r="Y70" s="82"/>
      <c r="Z70" s="82"/>
      <c r="AA70" s="88" t="s">
        <v>788</v>
      </c>
      <c r="AB70" s="82"/>
      <c r="AC70" s="82" t="b">
        <v>0</v>
      </c>
      <c r="AD70" s="82">
        <v>3</v>
      </c>
      <c r="AE70" s="88" t="s">
        <v>879</v>
      </c>
      <c r="AF70" s="82" t="b">
        <v>0</v>
      </c>
      <c r="AG70" s="82" t="s">
        <v>914</v>
      </c>
      <c r="AH70" s="82"/>
      <c r="AI70" s="88" t="s">
        <v>879</v>
      </c>
      <c r="AJ70" s="82" t="b">
        <v>0</v>
      </c>
      <c r="AK70" s="82">
        <v>0</v>
      </c>
      <c r="AL70" s="88" t="s">
        <v>879</v>
      </c>
      <c r="AM70" s="82" t="s">
        <v>928</v>
      </c>
      <c r="AN70" s="82" t="b">
        <v>0</v>
      </c>
      <c r="AO70" s="88" t="s">
        <v>788</v>
      </c>
      <c r="AP70" s="82" t="s">
        <v>196</v>
      </c>
      <c r="AQ70" s="82">
        <v>0</v>
      </c>
      <c r="AR70" s="82">
        <v>0</v>
      </c>
      <c r="AS70" s="82"/>
      <c r="AT70" s="82"/>
      <c r="AU70" s="82"/>
      <c r="AV70" s="82"/>
      <c r="AW70" s="82"/>
      <c r="AX70" s="82"/>
      <c r="AY70" s="82"/>
      <c r="AZ70" s="82"/>
      <c r="BA70">
        <v>1</v>
      </c>
      <c r="BB70" s="81" t="str">
        <f>REPLACE(INDEX(GroupVertices[Group],MATCH(Edges30[[#This Row],[Vertex 1]],GroupVertices[Vertex],0)),1,1,"")</f>
        <v>1</v>
      </c>
      <c r="BC70" s="81" t="str">
        <f>REPLACE(INDEX(GroupVertices[Group],MATCH(Edges30[[#This Row],[Vertex 2]],GroupVertices[Vertex],0)),1,1,"")</f>
        <v>1</v>
      </c>
      <c r="BD70" s="48"/>
      <c r="BE70" s="49"/>
      <c r="BF70" s="48"/>
      <c r="BG70" s="49"/>
      <c r="BH70" s="34"/>
      <c r="BI70" s="34"/>
      <c r="BJ70" s="48"/>
      <c r="BK70" s="49"/>
      <c r="BL70" s="48"/>
      <c r="BM70" s="48"/>
      <c r="BN70" s="49"/>
    </row>
    <row r="71" spans="1:66" ht="15">
      <c r="A71" s="66" t="s">
        <v>250</v>
      </c>
      <c r="B71" s="66" t="s">
        <v>260</v>
      </c>
      <c r="C71" s="67" t="s">
        <v>1536</v>
      </c>
      <c r="D71" s="68">
        <v>4.75</v>
      </c>
      <c r="E71" s="69" t="s">
        <v>136</v>
      </c>
      <c r="F71" s="70">
        <v>29.4</v>
      </c>
      <c r="G71" s="67"/>
      <c r="H71" s="71"/>
      <c r="I71" s="72"/>
      <c r="J71" s="72"/>
      <c r="K71" s="34" t="s">
        <v>66</v>
      </c>
      <c r="L71" s="80">
        <v>113</v>
      </c>
      <c r="M71" s="80"/>
      <c r="N71" s="74"/>
      <c r="O71" s="82" t="s">
        <v>311</v>
      </c>
      <c r="P71" s="84">
        <v>43508.8512962963</v>
      </c>
      <c r="Q71" s="82" t="s">
        <v>375</v>
      </c>
      <c r="R71" s="82"/>
      <c r="S71" s="82"/>
      <c r="T71" s="82" t="s">
        <v>505</v>
      </c>
      <c r="U71" s="82"/>
      <c r="V71" s="86" t="s">
        <v>570</v>
      </c>
      <c r="W71" s="84">
        <v>43508.8512962963</v>
      </c>
      <c r="X71" s="86" t="s">
        <v>655</v>
      </c>
      <c r="Y71" s="82"/>
      <c r="Z71" s="82"/>
      <c r="AA71" s="88" t="s">
        <v>789</v>
      </c>
      <c r="AB71" s="88" t="s">
        <v>867</v>
      </c>
      <c r="AC71" s="82" t="b">
        <v>0</v>
      </c>
      <c r="AD71" s="82">
        <v>4</v>
      </c>
      <c r="AE71" s="88" t="s">
        <v>897</v>
      </c>
      <c r="AF71" s="82" t="b">
        <v>0</v>
      </c>
      <c r="AG71" s="82" t="s">
        <v>914</v>
      </c>
      <c r="AH71" s="82"/>
      <c r="AI71" s="88" t="s">
        <v>879</v>
      </c>
      <c r="AJ71" s="82" t="b">
        <v>0</v>
      </c>
      <c r="AK71" s="82">
        <v>0</v>
      </c>
      <c r="AL71" s="88" t="s">
        <v>879</v>
      </c>
      <c r="AM71" s="82" t="s">
        <v>930</v>
      </c>
      <c r="AN71" s="82" t="b">
        <v>0</v>
      </c>
      <c r="AO71" s="88" t="s">
        <v>867</v>
      </c>
      <c r="AP71" s="82" t="s">
        <v>196</v>
      </c>
      <c r="AQ71" s="82">
        <v>0</v>
      </c>
      <c r="AR71" s="82">
        <v>0</v>
      </c>
      <c r="AS71" s="82"/>
      <c r="AT71" s="82"/>
      <c r="AU71" s="82"/>
      <c r="AV71" s="82"/>
      <c r="AW71" s="82"/>
      <c r="AX71" s="82"/>
      <c r="AY71" s="82"/>
      <c r="AZ71" s="82"/>
      <c r="BA71">
        <v>4</v>
      </c>
      <c r="BB71" s="81" t="str">
        <f>REPLACE(INDEX(GroupVertices[Group],MATCH(Edges30[[#This Row],[Vertex 1]],GroupVertices[Vertex],0)),1,1,"")</f>
        <v>1</v>
      </c>
      <c r="BC71" s="81" t="str">
        <f>REPLACE(INDEX(GroupVertices[Group],MATCH(Edges30[[#This Row],[Vertex 2]],GroupVertices[Vertex],0)),1,1,"")</f>
        <v>1</v>
      </c>
      <c r="BD71" s="48"/>
      <c r="BE71" s="49"/>
      <c r="BF71" s="48"/>
      <c r="BG71" s="49"/>
      <c r="BH71" s="34"/>
      <c r="BI71" s="34"/>
      <c r="BJ71" s="48"/>
      <c r="BK71" s="49"/>
      <c r="BL71" s="48"/>
      <c r="BM71" s="48"/>
      <c r="BN71" s="49"/>
    </row>
    <row r="72" spans="1:66" ht="15">
      <c r="A72" s="66" t="s">
        <v>250</v>
      </c>
      <c r="B72" s="66" t="s">
        <v>260</v>
      </c>
      <c r="C72" s="67" t="s">
        <v>1536</v>
      </c>
      <c r="D72" s="68">
        <v>4.75</v>
      </c>
      <c r="E72" s="69" t="s">
        <v>136</v>
      </c>
      <c r="F72" s="70">
        <v>29.4</v>
      </c>
      <c r="G72" s="67"/>
      <c r="H72" s="71"/>
      <c r="I72" s="72"/>
      <c r="J72" s="72"/>
      <c r="K72" s="34" t="s">
        <v>66</v>
      </c>
      <c r="L72" s="80">
        <v>114</v>
      </c>
      <c r="M72" s="80"/>
      <c r="N72" s="74"/>
      <c r="O72" s="82" t="s">
        <v>311</v>
      </c>
      <c r="P72" s="84">
        <v>43508.858877314815</v>
      </c>
      <c r="Q72" s="82" t="s">
        <v>376</v>
      </c>
      <c r="R72" s="82"/>
      <c r="S72" s="82"/>
      <c r="T72" s="82"/>
      <c r="U72" s="82"/>
      <c r="V72" s="86" t="s">
        <v>570</v>
      </c>
      <c r="W72" s="84">
        <v>43508.858877314815</v>
      </c>
      <c r="X72" s="86" t="s">
        <v>656</v>
      </c>
      <c r="Y72" s="82"/>
      <c r="Z72" s="82"/>
      <c r="AA72" s="88" t="s">
        <v>790</v>
      </c>
      <c r="AB72" s="88" t="s">
        <v>786</v>
      </c>
      <c r="AC72" s="82" t="b">
        <v>0</v>
      </c>
      <c r="AD72" s="82">
        <v>3</v>
      </c>
      <c r="AE72" s="88" t="s">
        <v>897</v>
      </c>
      <c r="AF72" s="82" t="b">
        <v>0</v>
      </c>
      <c r="AG72" s="82" t="s">
        <v>914</v>
      </c>
      <c r="AH72" s="82"/>
      <c r="AI72" s="88" t="s">
        <v>879</v>
      </c>
      <c r="AJ72" s="82" t="b">
        <v>0</v>
      </c>
      <c r="AK72" s="82">
        <v>0</v>
      </c>
      <c r="AL72" s="88" t="s">
        <v>879</v>
      </c>
      <c r="AM72" s="82" t="s">
        <v>930</v>
      </c>
      <c r="AN72" s="82" t="b">
        <v>0</v>
      </c>
      <c r="AO72" s="88" t="s">
        <v>786</v>
      </c>
      <c r="AP72" s="82" t="s">
        <v>196</v>
      </c>
      <c r="AQ72" s="82">
        <v>0</v>
      </c>
      <c r="AR72" s="82">
        <v>0</v>
      </c>
      <c r="AS72" s="82"/>
      <c r="AT72" s="82"/>
      <c r="AU72" s="82"/>
      <c r="AV72" s="82"/>
      <c r="AW72" s="82"/>
      <c r="AX72" s="82"/>
      <c r="AY72" s="82"/>
      <c r="AZ72" s="82"/>
      <c r="BA72">
        <v>4</v>
      </c>
      <c r="BB72" s="81" t="str">
        <f>REPLACE(INDEX(GroupVertices[Group],MATCH(Edges30[[#This Row],[Vertex 1]],GroupVertices[Vertex],0)),1,1,"")</f>
        <v>1</v>
      </c>
      <c r="BC72" s="81" t="str">
        <f>REPLACE(INDEX(GroupVertices[Group],MATCH(Edges30[[#This Row],[Vertex 2]],GroupVertices[Vertex],0)),1,1,"")</f>
        <v>1</v>
      </c>
      <c r="BD72" s="48"/>
      <c r="BE72" s="49"/>
      <c r="BF72" s="48"/>
      <c r="BG72" s="49"/>
      <c r="BH72" s="34"/>
      <c r="BI72" s="34"/>
      <c r="BJ72" s="48"/>
      <c r="BK72" s="49"/>
      <c r="BL72" s="48"/>
      <c r="BM72" s="48"/>
      <c r="BN72" s="49"/>
    </row>
    <row r="73" spans="1:66" ht="15">
      <c r="A73" s="66" t="s">
        <v>250</v>
      </c>
      <c r="B73" s="66" t="s">
        <v>260</v>
      </c>
      <c r="C73" s="67" t="s">
        <v>1536</v>
      </c>
      <c r="D73" s="68">
        <v>4.75</v>
      </c>
      <c r="E73" s="69" t="s">
        <v>136</v>
      </c>
      <c r="F73" s="70">
        <v>29.4</v>
      </c>
      <c r="G73" s="67"/>
      <c r="H73" s="71"/>
      <c r="I73" s="72"/>
      <c r="J73" s="72"/>
      <c r="K73" s="34" t="s">
        <v>66</v>
      </c>
      <c r="L73" s="80">
        <v>115</v>
      </c>
      <c r="M73" s="80"/>
      <c r="N73" s="74"/>
      <c r="O73" s="82" t="s">
        <v>312</v>
      </c>
      <c r="P73" s="84">
        <v>43510.751608796294</v>
      </c>
      <c r="Q73" s="82" t="s">
        <v>372</v>
      </c>
      <c r="R73" s="82"/>
      <c r="S73" s="82"/>
      <c r="T73" s="82" t="s">
        <v>515</v>
      </c>
      <c r="U73" s="82"/>
      <c r="V73" s="86" t="s">
        <v>570</v>
      </c>
      <c r="W73" s="84">
        <v>43510.751608796294</v>
      </c>
      <c r="X73" s="86" t="s">
        <v>657</v>
      </c>
      <c r="Y73" s="82"/>
      <c r="Z73" s="82"/>
      <c r="AA73" s="88" t="s">
        <v>791</v>
      </c>
      <c r="AB73" s="82"/>
      <c r="AC73" s="82" t="b">
        <v>0</v>
      </c>
      <c r="AD73" s="82">
        <v>0</v>
      </c>
      <c r="AE73" s="88" t="s">
        <v>879</v>
      </c>
      <c r="AF73" s="82" t="b">
        <v>0</v>
      </c>
      <c r="AG73" s="82" t="s">
        <v>914</v>
      </c>
      <c r="AH73" s="82"/>
      <c r="AI73" s="88" t="s">
        <v>879</v>
      </c>
      <c r="AJ73" s="82" t="b">
        <v>0</v>
      </c>
      <c r="AK73" s="82">
        <v>17</v>
      </c>
      <c r="AL73" s="88" t="s">
        <v>785</v>
      </c>
      <c r="AM73" s="82" t="s">
        <v>928</v>
      </c>
      <c r="AN73" s="82" t="b">
        <v>0</v>
      </c>
      <c r="AO73" s="88" t="s">
        <v>785</v>
      </c>
      <c r="AP73" s="82" t="s">
        <v>196</v>
      </c>
      <c r="AQ73" s="82">
        <v>0</v>
      </c>
      <c r="AR73" s="82">
        <v>0</v>
      </c>
      <c r="AS73" s="82"/>
      <c r="AT73" s="82"/>
      <c r="AU73" s="82"/>
      <c r="AV73" s="82"/>
      <c r="AW73" s="82"/>
      <c r="AX73" s="82"/>
      <c r="AY73" s="82"/>
      <c r="AZ73" s="82"/>
      <c r="BA73">
        <v>4</v>
      </c>
      <c r="BB73" s="81" t="str">
        <f>REPLACE(INDEX(GroupVertices[Group],MATCH(Edges30[[#This Row],[Vertex 1]],GroupVertices[Vertex],0)),1,1,"")</f>
        <v>1</v>
      </c>
      <c r="BC73" s="81" t="str">
        <f>REPLACE(INDEX(GroupVertices[Group],MATCH(Edges30[[#This Row],[Vertex 2]],GroupVertices[Vertex],0)),1,1,"")</f>
        <v>1</v>
      </c>
      <c r="BD73" s="48">
        <v>3</v>
      </c>
      <c r="BE73" s="49">
        <v>6.382978723404255</v>
      </c>
      <c r="BF73" s="48">
        <v>0</v>
      </c>
      <c r="BG73" s="49">
        <v>0</v>
      </c>
      <c r="BH73" s="34"/>
      <c r="BI73" s="34"/>
      <c r="BJ73" s="48">
        <v>44</v>
      </c>
      <c r="BK73" s="49">
        <v>93.61702127659575</v>
      </c>
      <c r="BL73" s="48">
        <v>47</v>
      </c>
      <c r="BM73" s="48">
        <v>0</v>
      </c>
      <c r="BN73" s="49">
        <v>0</v>
      </c>
    </row>
    <row r="74" spans="1:66" ht="15">
      <c r="A74" s="66" t="s">
        <v>250</v>
      </c>
      <c r="B74" s="66" t="s">
        <v>303</v>
      </c>
      <c r="C74" s="67" t="s">
        <v>1535</v>
      </c>
      <c r="D74" s="68">
        <v>3</v>
      </c>
      <c r="E74" s="69" t="s">
        <v>132</v>
      </c>
      <c r="F74" s="70">
        <v>32</v>
      </c>
      <c r="G74" s="67"/>
      <c r="H74" s="71"/>
      <c r="I74" s="72"/>
      <c r="J74" s="72"/>
      <c r="K74" s="34" t="s">
        <v>65</v>
      </c>
      <c r="L74" s="80">
        <v>116</v>
      </c>
      <c r="M74" s="80"/>
      <c r="N74" s="74"/>
      <c r="O74" s="82" t="s">
        <v>311</v>
      </c>
      <c r="P74" s="84">
        <v>43510.862858796296</v>
      </c>
      <c r="Q74" s="82" t="s">
        <v>377</v>
      </c>
      <c r="R74" s="82"/>
      <c r="S74" s="82"/>
      <c r="T74" s="82"/>
      <c r="U74" s="82"/>
      <c r="V74" s="86" t="s">
        <v>570</v>
      </c>
      <c r="W74" s="84">
        <v>43510.862858796296</v>
      </c>
      <c r="X74" s="86" t="s">
        <v>658</v>
      </c>
      <c r="Y74" s="82"/>
      <c r="Z74" s="82"/>
      <c r="AA74" s="88" t="s">
        <v>792</v>
      </c>
      <c r="AB74" s="88" t="s">
        <v>868</v>
      </c>
      <c r="AC74" s="82" t="b">
        <v>0</v>
      </c>
      <c r="AD74" s="82">
        <v>1</v>
      </c>
      <c r="AE74" s="88" t="s">
        <v>898</v>
      </c>
      <c r="AF74" s="82" t="b">
        <v>0</v>
      </c>
      <c r="AG74" s="82" t="s">
        <v>914</v>
      </c>
      <c r="AH74" s="82"/>
      <c r="AI74" s="88" t="s">
        <v>879</v>
      </c>
      <c r="AJ74" s="82" t="b">
        <v>0</v>
      </c>
      <c r="AK74" s="82">
        <v>0</v>
      </c>
      <c r="AL74" s="88" t="s">
        <v>879</v>
      </c>
      <c r="AM74" s="82" t="s">
        <v>935</v>
      </c>
      <c r="AN74" s="82" t="b">
        <v>0</v>
      </c>
      <c r="AO74" s="88" t="s">
        <v>868</v>
      </c>
      <c r="AP74" s="82" t="s">
        <v>196</v>
      </c>
      <c r="AQ74" s="82">
        <v>0</v>
      </c>
      <c r="AR74" s="82">
        <v>0</v>
      </c>
      <c r="AS74" s="82"/>
      <c r="AT74" s="82"/>
      <c r="AU74" s="82"/>
      <c r="AV74" s="82"/>
      <c r="AW74" s="82"/>
      <c r="AX74" s="82"/>
      <c r="AY74" s="82"/>
      <c r="AZ74" s="82"/>
      <c r="BA74">
        <v>1</v>
      </c>
      <c r="BB74" s="81" t="str">
        <f>REPLACE(INDEX(GroupVertices[Group],MATCH(Edges30[[#This Row],[Vertex 1]],GroupVertices[Vertex],0)),1,1,"")</f>
        <v>1</v>
      </c>
      <c r="BC74" s="81" t="str">
        <f>REPLACE(INDEX(GroupVertices[Group],MATCH(Edges30[[#This Row],[Vertex 2]],GroupVertices[Vertex],0)),1,1,"")</f>
        <v>1</v>
      </c>
      <c r="BD74" s="48">
        <v>2</v>
      </c>
      <c r="BE74" s="49">
        <v>20</v>
      </c>
      <c r="BF74" s="48">
        <v>0</v>
      </c>
      <c r="BG74" s="49">
        <v>0</v>
      </c>
      <c r="BH74" s="34"/>
      <c r="BI74" s="34"/>
      <c r="BJ74" s="48">
        <v>8</v>
      </c>
      <c r="BK74" s="49">
        <v>80</v>
      </c>
      <c r="BL74" s="48">
        <v>10</v>
      </c>
      <c r="BM74" s="48">
        <v>0</v>
      </c>
      <c r="BN74" s="49">
        <v>0</v>
      </c>
    </row>
    <row r="75" spans="1:66" ht="15">
      <c r="A75" s="66" t="s">
        <v>250</v>
      </c>
      <c r="B75" s="66" t="s">
        <v>304</v>
      </c>
      <c r="C75" s="67" t="s">
        <v>1535</v>
      </c>
      <c r="D75" s="68">
        <v>3</v>
      </c>
      <c r="E75" s="69" t="s">
        <v>132</v>
      </c>
      <c r="F75" s="70">
        <v>32</v>
      </c>
      <c r="G75" s="67"/>
      <c r="H75" s="71"/>
      <c r="I75" s="72"/>
      <c r="J75" s="72"/>
      <c r="K75" s="34" t="s">
        <v>65</v>
      </c>
      <c r="L75" s="80">
        <v>117</v>
      </c>
      <c r="M75" s="80"/>
      <c r="N75" s="74"/>
      <c r="O75" s="82" t="s">
        <v>311</v>
      </c>
      <c r="P75" s="84">
        <v>43510.894849537035</v>
      </c>
      <c r="Q75" s="82" t="s">
        <v>378</v>
      </c>
      <c r="R75" s="82"/>
      <c r="S75" s="82"/>
      <c r="T75" s="82" t="s">
        <v>516</v>
      </c>
      <c r="U75" s="82"/>
      <c r="V75" s="86" t="s">
        <v>570</v>
      </c>
      <c r="W75" s="84">
        <v>43510.894849537035</v>
      </c>
      <c r="X75" s="86" t="s">
        <v>659</v>
      </c>
      <c r="Y75" s="82"/>
      <c r="Z75" s="82"/>
      <c r="AA75" s="88" t="s">
        <v>793</v>
      </c>
      <c r="AB75" s="88" t="s">
        <v>869</v>
      </c>
      <c r="AC75" s="82" t="b">
        <v>0</v>
      </c>
      <c r="AD75" s="82">
        <v>0</v>
      </c>
      <c r="AE75" s="88" t="s">
        <v>899</v>
      </c>
      <c r="AF75" s="82" t="b">
        <v>0</v>
      </c>
      <c r="AG75" s="82" t="s">
        <v>914</v>
      </c>
      <c r="AH75" s="82"/>
      <c r="AI75" s="88" t="s">
        <v>879</v>
      </c>
      <c r="AJ75" s="82" t="b">
        <v>0</v>
      </c>
      <c r="AK75" s="82">
        <v>0</v>
      </c>
      <c r="AL75" s="88" t="s">
        <v>879</v>
      </c>
      <c r="AM75" s="82" t="s">
        <v>935</v>
      </c>
      <c r="AN75" s="82" t="b">
        <v>0</v>
      </c>
      <c r="AO75" s="88" t="s">
        <v>869</v>
      </c>
      <c r="AP75" s="82" t="s">
        <v>196</v>
      </c>
      <c r="AQ75" s="82">
        <v>0</v>
      </c>
      <c r="AR75" s="82">
        <v>0</v>
      </c>
      <c r="AS75" s="82"/>
      <c r="AT75" s="82"/>
      <c r="AU75" s="82"/>
      <c r="AV75" s="82"/>
      <c r="AW75" s="82"/>
      <c r="AX75" s="82"/>
      <c r="AY75" s="82"/>
      <c r="AZ75" s="82"/>
      <c r="BA75">
        <v>1</v>
      </c>
      <c r="BB75" s="81" t="str">
        <f>REPLACE(INDEX(GroupVertices[Group],MATCH(Edges30[[#This Row],[Vertex 1]],GroupVertices[Vertex],0)),1,1,"")</f>
        <v>1</v>
      </c>
      <c r="BC75" s="81" t="str">
        <f>REPLACE(INDEX(GroupVertices[Group],MATCH(Edges30[[#This Row],[Vertex 2]],GroupVertices[Vertex],0)),1,1,"")</f>
        <v>4</v>
      </c>
      <c r="BD75" s="48">
        <v>0</v>
      </c>
      <c r="BE75" s="49">
        <v>0</v>
      </c>
      <c r="BF75" s="48">
        <v>0</v>
      </c>
      <c r="BG75" s="49">
        <v>0</v>
      </c>
      <c r="BH75" s="34"/>
      <c r="BI75" s="34"/>
      <c r="BJ75" s="48">
        <v>7</v>
      </c>
      <c r="BK75" s="49">
        <v>100</v>
      </c>
      <c r="BL75" s="48">
        <v>7</v>
      </c>
      <c r="BM75" s="48">
        <v>0</v>
      </c>
      <c r="BN75" s="49">
        <v>0</v>
      </c>
    </row>
    <row r="76" spans="1:66" ht="15">
      <c r="A76" s="66" t="s">
        <v>261</v>
      </c>
      <c r="B76" s="66" t="s">
        <v>250</v>
      </c>
      <c r="C76" s="67" t="s">
        <v>1535</v>
      </c>
      <c r="D76" s="68">
        <v>3</v>
      </c>
      <c r="E76" s="69" t="s">
        <v>132</v>
      </c>
      <c r="F76" s="70">
        <v>32</v>
      </c>
      <c r="G76" s="67"/>
      <c r="H76" s="71"/>
      <c r="I76" s="72"/>
      <c r="J76" s="72"/>
      <c r="K76" s="34" t="s">
        <v>66</v>
      </c>
      <c r="L76" s="80">
        <v>118</v>
      </c>
      <c r="M76" s="80"/>
      <c r="N76" s="74"/>
      <c r="O76" s="82" t="s">
        <v>311</v>
      </c>
      <c r="P76" s="84">
        <v>43511.412997685184</v>
      </c>
      <c r="Q76" s="82" t="s">
        <v>379</v>
      </c>
      <c r="R76" s="82"/>
      <c r="S76" s="82"/>
      <c r="T76" s="82"/>
      <c r="U76" s="82"/>
      <c r="V76" s="86" t="s">
        <v>578</v>
      </c>
      <c r="W76" s="84">
        <v>43511.412997685184</v>
      </c>
      <c r="X76" s="86" t="s">
        <v>660</v>
      </c>
      <c r="Y76" s="82"/>
      <c r="Z76" s="82"/>
      <c r="AA76" s="88" t="s">
        <v>794</v>
      </c>
      <c r="AB76" s="88" t="s">
        <v>836</v>
      </c>
      <c r="AC76" s="82" t="b">
        <v>0</v>
      </c>
      <c r="AD76" s="82">
        <v>0</v>
      </c>
      <c r="AE76" s="88" t="s">
        <v>883</v>
      </c>
      <c r="AF76" s="82" t="b">
        <v>0</v>
      </c>
      <c r="AG76" s="82" t="s">
        <v>914</v>
      </c>
      <c r="AH76" s="82"/>
      <c r="AI76" s="88" t="s">
        <v>879</v>
      </c>
      <c r="AJ76" s="82" t="b">
        <v>0</v>
      </c>
      <c r="AK76" s="82">
        <v>0</v>
      </c>
      <c r="AL76" s="88" t="s">
        <v>879</v>
      </c>
      <c r="AM76" s="82" t="s">
        <v>928</v>
      </c>
      <c r="AN76" s="82" t="b">
        <v>0</v>
      </c>
      <c r="AO76" s="88" t="s">
        <v>836</v>
      </c>
      <c r="AP76" s="82" t="s">
        <v>196</v>
      </c>
      <c r="AQ76" s="82">
        <v>0</v>
      </c>
      <c r="AR76" s="82">
        <v>0</v>
      </c>
      <c r="AS76" s="82"/>
      <c r="AT76" s="82"/>
      <c r="AU76" s="82"/>
      <c r="AV76" s="82"/>
      <c r="AW76" s="82"/>
      <c r="AX76" s="82"/>
      <c r="AY76" s="82"/>
      <c r="AZ76" s="82"/>
      <c r="BA76">
        <v>1</v>
      </c>
      <c r="BB76" s="81" t="str">
        <f>REPLACE(INDEX(GroupVertices[Group],MATCH(Edges30[[#This Row],[Vertex 1]],GroupVertices[Vertex],0)),1,1,"")</f>
        <v>1</v>
      </c>
      <c r="BC76" s="81" t="str">
        <f>REPLACE(INDEX(GroupVertices[Group],MATCH(Edges30[[#This Row],[Vertex 2]],GroupVertices[Vertex],0)),1,1,"")</f>
        <v>1</v>
      </c>
      <c r="BD76" s="48">
        <v>0</v>
      </c>
      <c r="BE76" s="49">
        <v>0</v>
      </c>
      <c r="BF76" s="48">
        <v>0</v>
      </c>
      <c r="BG76" s="49">
        <v>0</v>
      </c>
      <c r="BH76" s="34"/>
      <c r="BI76" s="34"/>
      <c r="BJ76" s="48">
        <v>3</v>
      </c>
      <c r="BK76" s="49">
        <v>100</v>
      </c>
      <c r="BL76" s="48">
        <v>3</v>
      </c>
      <c r="BM76" s="48">
        <v>0</v>
      </c>
      <c r="BN76" s="49">
        <v>0</v>
      </c>
    </row>
    <row r="77" spans="1:66" ht="15">
      <c r="A77" s="66" t="s">
        <v>250</v>
      </c>
      <c r="B77" s="66" t="s">
        <v>261</v>
      </c>
      <c r="C77" s="67" t="s">
        <v>1535</v>
      </c>
      <c r="D77" s="68">
        <v>3</v>
      </c>
      <c r="E77" s="69" t="s">
        <v>132</v>
      </c>
      <c r="F77" s="70">
        <v>32</v>
      </c>
      <c r="G77" s="67"/>
      <c r="H77" s="71"/>
      <c r="I77" s="72"/>
      <c r="J77" s="72"/>
      <c r="K77" s="34" t="s">
        <v>66</v>
      </c>
      <c r="L77" s="80">
        <v>119</v>
      </c>
      <c r="M77" s="80"/>
      <c r="N77" s="74"/>
      <c r="O77" s="82" t="s">
        <v>311</v>
      </c>
      <c r="P77" s="84">
        <v>43511.728425925925</v>
      </c>
      <c r="Q77" s="82" t="s">
        <v>380</v>
      </c>
      <c r="R77" s="82"/>
      <c r="S77" s="82"/>
      <c r="T77" s="82"/>
      <c r="U77" s="82"/>
      <c r="V77" s="86" t="s">
        <v>570</v>
      </c>
      <c r="W77" s="84">
        <v>43511.728425925925</v>
      </c>
      <c r="X77" s="86" t="s">
        <v>661</v>
      </c>
      <c r="Y77" s="82"/>
      <c r="Z77" s="82"/>
      <c r="AA77" s="88" t="s">
        <v>795</v>
      </c>
      <c r="AB77" s="88" t="s">
        <v>794</v>
      </c>
      <c r="AC77" s="82" t="b">
        <v>0</v>
      </c>
      <c r="AD77" s="82">
        <v>0</v>
      </c>
      <c r="AE77" s="88" t="s">
        <v>900</v>
      </c>
      <c r="AF77" s="82" t="b">
        <v>0</v>
      </c>
      <c r="AG77" s="82" t="s">
        <v>914</v>
      </c>
      <c r="AH77" s="82"/>
      <c r="AI77" s="88" t="s">
        <v>879</v>
      </c>
      <c r="AJ77" s="82" t="b">
        <v>0</v>
      </c>
      <c r="AK77" s="82">
        <v>0</v>
      </c>
      <c r="AL77" s="88" t="s">
        <v>879</v>
      </c>
      <c r="AM77" s="82" t="s">
        <v>935</v>
      </c>
      <c r="AN77" s="82" t="b">
        <v>0</v>
      </c>
      <c r="AO77" s="88" t="s">
        <v>794</v>
      </c>
      <c r="AP77" s="82" t="s">
        <v>196</v>
      </c>
      <c r="AQ77" s="82">
        <v>0</v>
      </c>
      <c r="AR77" s="82">
        <v>0</v>
      </c>
      <c r="AS77" s="82"/>
      <c r="AT77" s="82"/>
      <c r="AU77" s="82"/>
      <c r="AV77" s="82"/>
      <c r="AW77" s="82"/>
      <c r="AX77" s="82"/>
      <c r="AY77" s="82"/>
      <c r="AZ77" s="82"/>
      <c r="BA77">
        <v>1</v>
      </c>
      <c r="BB77" s="81" t="str">
        <f>REPLACE(INDEX(GroupVertices[Group],MATCH(Edges30[[#This Row],[Vertex 1]],GroupVertices[Vertex],0)),1,1,"")</f>
        <v>1</v>
      </c>
      <c r="BC77" s="81" t="str">
        <f>REPLACE(INDEX(GroupVertices[Group],MATCH(Edges30[[#This Row],[Vertex 2]],GroupVertices[Vertex],0)),1,1,"")</f>
        <v>1</v>
      </c>
      <c r="BD77" s="48">
        <v>1</v>
      </c>
      <c r="BE77" s="49">
        <v>25</v>
      </c>
      <c r="BF77" s="48">
        <v>0</v>
      </c>
      <c r="BG77" s="49">
        <v>0</v>
      </c>
      <c r="BH77" s="34"/>
      <c r="BI77" s="34"/>
      <c r="BJ77" s="48">
        <v>3</v>
      </c>
      <c r="BK77" s="49">
        <v>75</v>
      </c>
      <c r="BL77" s="48">
        <v>4</v>
      </c>
      <c r="BM77" s="48">
        <v>0</v>
      </c>
      <c r="BN77" s="49">
        <v>0</v>
      </c>
    </row>
    <row r="78" spans="1:66" ht="15">
      <c r="A78" s="66" t="s">
        <v>250</v>
      </c>
      <c r="B78" s="66" t="s">
        <v>305</v>
      </c>
      <c r="C78" s="67" t="s">
        <v>1535</v>
      </c>
      <c r="D78" s="68">
        <v>3</v>
      </c>
      <c r="E78" s="69" t="s">
        <v>132</v>
      </c>
      <c r="F78" s="70">
        <v>32</v>
      </c>
      <c r="G78" s="67"/>
      <c r="H78" s="71"/>
      <c r="I78" s="72"/>
      <c r="J78" s="72"/>
      <c r="K78" s="34" t="s">
        <v>65</v>
      </c>
      <c r="L78" s="80">
        <v>120</v>
      </c>
      <c r="M78" s="80"/>
      <c r="N78" s="74"/>
      <c r="O78" s="82" t="s">
        <v>311</v>
      </c>
      <c r="P78" s="84">
        <v>43511.74018518518</v>
      </c>
      <c r="Q78" s="82" t="s">
        <v>381</v>
      </c>
      <c r="R78" s="82"/>
      <c r="S78" s="82"/>
      <c r="T78" s="82"/>
      <c r="U78" s="82"/>
      <c r="V78" s="86" t="s">
        <v>570</v>
      </c>
      <c r="W78" s="84">
        <v>43511.74018518518</v>
      </c>
      <c r="X78" s="86" t="s">
        <v>662</v>
      </c>
      <c r="Y78" s="82"/>
      <c r="Z78" s="82"/>
      <c r="AA78" s="88" t="s">
        <v>796</v>
      </c>
      <c r="AB78" s="88" t="s">
        <v>870</v>
      </c>
      <c r="AC78" s="82" t="b">
        <v>0</v>
      </c>
      <c r="AD78" s="82">
        <v>0</v>
      </c>
      <c r="AE78" s="88" t="s">
        <v>901</v>
      </c>
      <c r="AF78" s="82" t="b">
        <v>0</v>
      </c>
      <c r="AG78" s="82" t="s">
        <v>914</v>
      </c>
      <c r="AH78" s="82"/>
      <c r="AI78" s="88" t="s">
        <v>879</v>
      </c>
      <c r="AJ78" s="82" t="b">
        <v>0</v>
      </c>
      <c r="AK78" s="82">
        <v>0</v>
      </c>
      <c r="AL78" s="88" t="s">
        <v>879</v>
      </c>
      <c r="AM78" s="82" t="s">
        <v>935</v>
      </c>
      <c r="AN78" s="82" t="b">
        <v>0</v>
      </c>
      <c r="AO78" s="88" t="s">
        <v>870</v>
      </c>
      <c r="AP78" s="82" t="s">
        <v>196</v>
      </c>
      <c r="AQ78" s="82">
        <v>0</v>
      </c>
      <c r="AR78" s="82">
        <v>0</v>
      </c>
      <c r="AS78" s="82"/>
      <c r="AT78" s="82"/>
      <c r="AU78" s="82"/>
      <c r="AV78" s="82"/>
      <c r="AW78" s="82"/>
      <c r="AX78" s="82"/>
      <c r="AY78" s="82"/>
      <c r="AZ78" s="82"/>
      <c r="BA78">
        <v>1</v>
      </c>
      <c r="BB78" s="81" t="str">
        <f>REPLACE(INDEX(GroupVertices[Group],MATCH(Edges30[[#This Row],[Vertex 1]],GroupVertices[Vertex],0)),1,1,"")</f>
        <v>1</v>
      </c>
      <c r="BC78" s="81" t="str">
        <f>REPLACE(INDEX(GroupVertices[Group],MATCH(Edges30[[#This Row],[Vertex 2]],GroupVertices[Vertex],0)),1,1,"")</f>
        <v>1</v>
      </c>
      <c r="BD78" s="48">
        <v>0</v>
      </c>
      <c r="BE78" s="49">
        <v>0</v>
      </c>
      <c r="BF78" s="48">
        <v>1</v>
      </c>
      <c r="BG78" s="49">
        <v>6.25</v>
      </c>
      <c r="BH78" s="34"/>
      <c r="BI78" s="34"/>
      <c r="BJ78" s="48">
        <v>15</v>
      </c>
      <c r="BK78" s="49">
        <v>93.75</v>
      </c>
      <c r="BL78" s="48">
        <v>16</v>
      </c>
      <c r="BM78" s="48">
        <v>0</v>
      </c>
      <c r="BN78" s="49">
        <v>0</v>
      </c>
    </row>
    <row r="79" spans="1:66" ht="15">
      <c r="A79" s="66" t="s">
        <v>250</v>
      </c>
      <c r="B79" s="66" t="s">
        <v>306</v>
      </c>
      <c r="C79" s="67" t="s">
        <v>1535</v>
      </c>
      <c r="D79" s="68">
        <v>3</v>
      </c>
      <c r="E79" s="69" t="s">
        <v>132</v>
      </c>
      <c r="F79" s="70">
        <v>32</v>
      </c>
      <c r="G79" s="67"/>
      <c r="H79" s="71"/>
      <c r="I79" s="72"/>
      <c r="J79" s="72"/>
      <c r="K79" s="34" t="s">
        <v>65</v>
      </c>
      <c r="L79" s="80">
        <v>121</v>
      </c>
      <c r="M79" s="80"/>
      <c r="N79" s="74"/>
      <c r="O79" s="82" t="s">
        <v>311</v>
      </c>
      <c r="P79" s="84">
        <v>43511.742893518516</v>
      </c>
      <c r="Q79" s="82" t="s">
        <v>382</v>
      </c>
      <c r="R79" s="82"/>
      <c r="S79" s="82"/>
      <c r="T79" s="82"/>
      <c r="U79" s="82"/>
      <c r="V79" s="86" t="s">
        <v>570</v>
      </c>
      <c r="W79" s="84">
        <v>43511.742893518516</v>
      </c>
      <c r="X79" s="86" t="s">
        <v>663</v>
      </c>
      <c r="Y79" s="82"/>
      <c r="Z79" s="82"/>
      <c r="AA79" s="88" t="s">
        <v>797</v>
      </c>
      <c r="AB79" s="88" t="s">
        <v>871</v>
      </c>
      <c r="AC79" s="82" t="b">
        <v>0</v>
      </c>
      <c r="AD79" s="82">
        <v>0</v>
      </c>
      <c r="AE79" s="88" t="s">
        <v>902</v>
      </c>
      <c r="AF79" s="82" t="b">
        <v>0</v>
      </c>
      <c r="AG79" s="82" t="s">
        <v>914</v>
      </c>
      <c r="AH79" s="82"/>
      <c r="AI79" s="88" t="s">
        <v>879</v>
      </c>
      <c r="AJ79" s="82" t="b">
        <v>0</v>
      </c>
      <c r="AK79" s="82">
        <v>0</v>
      </c>
      <c r="AL79" s="88" t="s">
        <v>879</v>
      </c>
      <c r="AM79" s="82" t="s">
        <v>935</v>
      </c>
      <c r="AN79" s="82" t="b">
        <v>0</v>
      </c>
      <c r="AO79" s="88" t="s">
        <v>871</v>
      </c>
      <c r="AP79" s="82" t="s">
        <v>196</v>
      </c>
      <c r="AQ79" s="82">
        <v>0</v>
      </c>
      <c r="AR79" s="82">
        <v>0</v>
      </c>
      <c r="AS79" s="82"/>
      <c r="AT79" s="82"/>
      <c r="AU79" s="82"/>
      <c r="AV79" s="82"/>
      <c r="AW79" s="82"/>
      <c r="AX79" s="82"/>
      <c r="AY79" s="82"/>
      <c r="AZ79" s="82"/>
      <c r="BA79">
        <v>1</v>
      </c>
      <c r="BB79" s="81" t="str">
        <f>REPLACE(INDEX(GroupVertices[Group],MATCH(Edges30[[#This Row],[Vertex 1]],GroupVertices[Vertex],0)),1,1,"")</f>
        <v>1</v>
      </c>
      <c r="BC79" s="81" t="str">
        <f>REPLACE(INDEX(GroupVertices[Group],MATCH(Edges30[[#This Row],[Vertex 2]],GroupVertices[Vertex],0)),1,1,"")</f>
        <v>1</v>
      </c>
      <c r="BD79" s="48">
        <v>1</v>
      </c>
      <c r="BE79" s="49">
        <v>12.5</v>
      </c>
      <c r="BF79" s="48">
        <v>0</v>
      </c>
      <c r="BG79" s="49">
        <v>0</v>
      </c>
      <c r="BH79" s="34"/>
      <c r="BI79" s="34"/>
      <c r="BJ79" s="48">
        <v>7</v>
      </c>
      <c r="BK79" s="49">
        <v>87.5</v>
      </c>
      <c r="BL79" s="48">
        <v>8</v>
      </c>
      <c r="BM79" s="48">
        <v>0</v>
      </c>
      <c r="BN79" s="49">
        <v>0</v>
      </c>
    </row>
    <row r="80" spans="1:66" ht="15">
      <c r="A80" s="66" t="s">
        <v>262</v>
      </c>
      <c r="B80" s="66" t="s">
        <v>250</v>
      </c>
      <c r="C80" s="67" t="s">
        <v>1535</v>
      </c>
      <c r="D80" s="68">
        <v>3</v>
      </c>
      <c r="E80" s="69" t="s">
        <v>132</v>
      </c>
      <c r="F80" s="70">
        <v>32</v>
      </c>
      <c r="G80" s="67"/>
      <c r="H80" s="71"/>
      <c r="I80" s="72"/>
      <c r="J80" s="72"/>
      <c r="K80" s="34" t="s">
        <v>66</v>
      </c>
      <c r="L80" s="80">
        <v>122</v>
      </c>
      <c r="M80" s="80"/>
      <c r="N80" s="74"/>
      <c r="O80" s="82" t="s">
        <v>311</v>
      </c>
      <c r="P80" s="84">
        <v>43511.74251157408</v>
      </c>
      <c r="Q80" s="82" t="s">
        <v>383</v>
      </c>
      <c r="R80" s="82"/>
      <c r="S80" s="82"/>
      <c r="T80" s="82"/>
      <c r="U80" s="82"/>
      <c r="V80" s="86" t="s">
        <v>579</v>
      </c>
      <c r="W80" s="84">
        <v>43511.74251157408</v>
      </c>
      <c r="X80" s="86" t="s">
        <v>664</v>
      </c>
      <c r="Y80" s="82"/>
      <c r="Z80" s="82"/>
      <c r="AA80" s="88" t="s">
        <v>798</v>
      </c>
      <c r="AB80" s="88" t="s">
        <v>799</v>
      </c>
      <c r="AC80" s="82" t="b">
        <v>0</v>
      </c>
      <c r="AD80" s="82">
        <v>0</v>
      </c>
      <c r="AE80" s="88" t="s">
        <v>883</v>
      </c>
      <c r="AF80" s="82" t="b">
        <v>0</v>
      </c>
      <c r="AG80" s="82" t="s">
        <v>914</v>
      </c>
      <c r="AH80" s="82"/>
      <c r="AI80" s="88" t="s">
        <v>879</v>
      </c>
      <c r="AJ80" s="82" t="b">
        <v>0</v>
      </c>
      <c r="AK80" s="82">
        <v>0</v>
      </c>
      <c r="AL80" s="88" t="s">
        <v>879</v>
      </c>
      <c r="AM80" s="82" t="s">
        <v>930</v>
      </c>
      <c r="AN80" s="82" t="b">
        <v>0</v>
      </c>
      <c r="AO80" s="88" t="s">
        <v>799</v>
      </c>
      <c r="AP80" s="82" t="s">
        <v>196</v>
      </c>
      <c r="AQ80" s="82">
        <v>0</v>
      </c>
      <c r="AR80" s="82">
        <v>0</v>
      </c>
      <c r="AS80" s="82"/>
      <c r="AT80" s="82"/>
      <c r="AU80" s="82"/>
      <c r="AV80" s="82"/>
      <c r="AW80" s="82"/>
      <c r="AX80" s="82"/>
      <c r="AY80" s="82"/>
      <c r="AZ80" s="82"/>
      <c r="BA80">
        <v>1</v>
      </c>
      <c r="BB80" s="81" t="str">
        <f>REPLACE(INDEX(GroupVertices[Group],MATCH(Edges30[[#This Row],[Vertex 1]],GroupVertices[Vertex],0)),1,1,"")</f>
        <v>3</v>
      </c>
      <c r="BC80" s="81" t="str">
        <f>REPLACE(INDEX(GroupVertices[Group],MATCH(Edges30[[#This Row],[Vertex 2]],GroupVertices[Vertex],0)),1,1,"")</f>
        <v>1</v>
      </c>
      <c r="BD80" s="48">
        <v>1</v>
      </c>
      <c r="BE80" s="49">
        <v>8.333333333333334</v>
      </c>
      <c r="BF80" s="48">
        <v>0</v>
      </c>
      <c r="BG80" s="49">
        <v>0</v>
      </c>
      <c r="BH80" s="34"/>
      <c r="BI80" s="34"/>
      <c r="BJ80" s="48">
        <v>11</v>
      </c>
      <c r="BK80" s="49">
        <v>91.66666666666667</v>
      </c>
      <c r="BL80" s="48">
        <v>12</v>
      </c>
      <c r="BM80" s="48">
        <v>0</v>
      </c>
      <c r="BN80" s="49">
        <v>0</v>
      </c>
    </row>
    <row r="81" spans="1:66" ht="15">
      <c r="A81" s="66" t="s">
        <v>250</v>
      </c>
      <c r="B81" s="66" t="s">
        <v>262</v>
      </c>
      <c r="C81" s="67" t="s">
        <v>1536</v>
      </c>
      <c r="D81" s="68">
        <v>4.75</v>
      </c>
      <c r="E81" s="69" t="s">
        <v>136</v>
      </c>
      <c r="F81" s="70">
        <v>29.4</v>
      </c>
      <c r="G81" s="67"/>
      <c r="H81" s="71"/>
      <c r="I81" s="72"/>
      <c r="J81" s="72"/>
      <c r="K81" s="34" t="s">
        <v>66</v>
      </c>
      <c r="L81" s="80">
        <v>123</v>
      </c>
      <c r="M81" s="80"/>
      <c r="N81" s="74"/>
      <c r="O81" s="82" t="s">
        <v>311</v>
      </c>
      <c r="P81" s="84">
        <v>43511.74171296296</v>
      </c>
      <c r="Q81" s="82" t="s">
        <v>384</v>
      </c>
      <c r="R81" s="82"/>
      <c r="S81" s="82"/>
      <c r="T81" s="82"/>
      <c r="U81" s="82"/>
      <c r="V81" s="86" t="s">
        <v>570</v>
      </c>
      <c r="W81" s="84">
        <v>43511.74171296296</v>
      </c>
      <c r="X81" s="86" t="s">
        <v>665</v>
      </c>
      <c r="Y81" s="82"/>
      <c r="Z81" s="82"/>
      <c r="AA81" s="88" t="s">
        <v>799</v>
      </c>
      <c r="AB81" s="88" t="s">
        <v>872</v>
      </c>
      <c r="AC81" s="82" t="b">
        <v>0</v>
      </c>
      <c r="AD81" s="82">
        <v>0</v>
      </c>
      <c r="AE81" s="88" t="s">
        <v>903</v>
      </c>
      <c r="AF81" s="82" t="b">
        <v>0</v>
      </c>
      <c r="AG81" s="82" t="s">
        <v>914</v>
      </c>
      <c r="AH81" s="82"/>
      <c r="AI81" s="88" t="s">
        <v>879</v>
      </c>
      <c r="AJ81" s="82" t="b">
        <v>0</v>
      </c>
      <c r="AK81" s="82">
        <v>0</v>
      </c>
      <c r="AL81" s="88" t="s">
        <v>879</v>
      </c>
      <c r="AM81" s="82" t="s">
        <v>935</v>
      </c>
      <c r="AN81" s="82" t="b">
        <v>0</v>
      </c>
      <c r="AO81" s="88" t="s">
        <v>872</v>
      </c>
      <c r="AP81" s="82" t="s">
        <v>196</v>
      </c>
      <c r="AQ81" s="82">
        <v>0</v>
      </c>
      <c r="AR81" s="82">
        <v>0</v>
      </c>
      <c r="AS81" s="82"/>
      <c r="AT81" s="82"/>
      <c r="AU81" s="82"/>
      <c r="AV81" s="82"/>
      <c r="AW81" s="82"/>
      <c r="AX81" s="82"/>
      <c r="AY81" s="82"/>
      <c r="AZ81" s="82"/>
      <c r="BA81">
        <v>4</v>
      </c>
      <c r="BB81" s="81" t="str">
        <f>REPLACE(INDEX(GroupVertices[Group],MATCH(Edges30[[#This Row],[Vertex 1]],GroupVertices[Vertex],0)),1,1,"")</f>
        <v>1</v>
      </c>
      <c r="BC81" s="81" t="str">
        <f>REPLACE(INDEX(GroupVertices[Group],MATCH(Edges30[[#This Row],[Vertex 2]],GroupVertices[Vertex],0)),1,1,"")</f>
        <v>3</v>
      </c>
      <c r="BD81" s="48">
        <v>1</v>
      </c>
      <c r="BE81" s="49">
        <v>14.285714285714286</v>
      </c>
      <c r="BF81" s="48">
        <v>0</v>
      </c>
      <c r="BG81" s="49">
        <v>0</v>
      </c>
      <c r="BH81" s="34"/>
      <c r="BI81" s="34"/>
      <c r="BJ81" s="48">
        <v>6</v>
      </c>
      <c r="BK81" s="49">
        <v>85.71428571428571</v>
      </c>
      <c r="BL81" s="48">
        <v>7</v>
      </c>
      <c r="BM81" s="48">
        <v>0</v>
      </c>
      <c r="BN81" s="49">
        <v>0</v>
      </c>
    </row>
    <row r="82" spans="1:66" ht="15">
      <c r="A82" s="66" t="s">
        <v>250</v>
      </c>
      <c r="B82" s="66" t="s">
        <v>262</v>
      </c>
      <c r="C82" s="67" t="s">
        <v>1536</v>
      </c>
      <c r="D82" s="68">
        <v>4.75</v>
      </c>
      <c r="E82" s="69" t="s">
        <v>136</v>
      </c>
      <c r="F82" s="70">
        <v>29.4</v>
      </c>
      <c r="G82" s="67"/>
      <c r="H82" s="71"/>
      <c r="I82" s="72"/>
      <c r="J82" s="72"/>
      <c r="K82" s="34" t="s">
        <v>66</v>
      </c>
      <c r="L82" s="80">
        <v>124</v>
      </c>
      <c r="M82" s="80"/>
      <c r="N82" s="74"/>
      <c r="O82" s="82" t="s">
        <v>311</v>
      </c>
      <c r="P82" s="84">
        <v>43511.79900462963</v>
      </c>
      <c r="Q82" s="82" t="s">
        <v>385</v>
      </c>
      <c r="R82" s="82"/>
      <c r="S82" s="82"/>
      <c r="T82" s="82"/>
      <c r="U82" s="82"/>
      <c r="V82" s="86" t="s">
        <v>570</v>
      </c>
      <c r="W82" s="84">
        <v>43511.79900462963</v>
      </c>
      <c r="X82" s="86" t="s">
        <v>666</v>
      </c>
      <c r="Y82" s="82"/>
      <c r="Z82" s="82"/>
      <c r="AA82" s="88" t="s">
        <v>800</v>
      </c>
      <c r="AB82" s="88" t="s">
        <v>798</v>
      </c>
      <c r="AC82" s="82" t="b">
        <v>0</v>
      </c>
      <c r="AD82" s="82">
        <v>0</v>
      </c>
      <c r="AE82" s="88" t="s">
        <v>903</v>
      </c>
      <c r="AF82" s="82" t="b">
        <v>0</v>
      </c>
      <c r="AG82" s="82" t="s">
        <v>914</v>
      </c>
      <c r="AH82" s="82"/>
      <c r="AI82" s="88" t="s">
        <v>879</v>
      </c>
      <c r="AJ82" s="82" t="b">
        <v>0</v>
      </c>
      <c r="AK82" s="82">
        <v>0</v>
      </c>
      <c r="AL82" s="88" t="s">
        <v>879</v>
      </c>
      <c r="AM82" s="82" t="s">
        <v>935</v>
      </c>
      <c r="AN82" s="82" t="b">
        <v>0</v>
      </c>
      <c r="AO82" s="88" t="s">
        <v>798</v>
      </c>
      <c r="AP82" s="82" t="s">
        <v>196</v>
      </c>
      <c r="AQ82" s="82">
        <v>0</v>
      </c>
      <c r="AR82" s="82">
        <v>0</v>
      </c>
      <c r="AS82" s="82"/>
      <c r="AT82" s="82"/>
      <c r="AU82" s="82"/>
      <c r="AV82" s="82"/>
      <c r="AW82" s="82"/>
      <c r="AX82" s="82"/>
      <c r="AY82" s="82"/>
      <c r="AZ82" s="82"/>
      <c r="BA82">
        <v>4</v>
      </c>
      <c r="BB82" s="81" t="str">
        <f>REPLACE(INDEX(GroupVertices[Group],MATCH(Edges30[[#This Row],[Vertex 1]],GroupVertices[Vertex],0)),1,1,"")</f>
        <v>1</v>
      </c>
      <c r="BC82" s="81" t="str">
        <f>REPLACE(INDEX(GroupVertices[Group],MATCH(Edges30[[#This Row],[Vertex 2]],GroupVertices[Vertex],0)),1,1,"")</f>
        <v>3</v>
      </c>
      <c r="BD82" s="48">
        <v>2</v>
      </c>
      <c r="BE82" s="49">
        <v>22.22222222222222</v>
      </c>
      <c r="BF82" s="48">
        <v>0</v>
      </c>
      <c r="BG82" s="49">
        <v>0</v>
      </c>
      <c r="BH82" s="34"/>
      <c r="BI82" s="34"/>
      <c r="BJ82" s="48">
        <v>7</v>
      </c>
      <c r="BK82" s="49">
        <v>77.77777777777777</v>
      </c>
      <c r="BL82" s="48">
        <v>9</v>
      </c>
      <c r="BM82" s="48">
        <v>0</v>
      </c>
      <c r="BN82" s="49">
        <v>0</v>
      </c>
    </row>
    <row r="83" spans="1:66" ht="15">
      <c r="A83" s="66" t="s">
        <v>263</v>
      </c>
      <c r="B83" s="66" t="s">
        <v>250</v>
      </c>
      <c r="C83" s="67" t="s">
        <v>1538</v>
      </c>
      <c r="D83" s="68">
        <v>6.5</v>
      </c>
      <c r="E83" s="69" t="s">
        <v>136</v>
      </c>
      <c r="F83" s="70">
        <v>26.8</v>
      </c>
      <c r="G83" s="67"/>
      <c r="H83" s="71"/>
      <c r="I83" s="72"/>
      <c r="J83" s="72"/>
      <c r="K83" s="34" t="s">
        <v>66</v>
      </c>
      <c r="L83" s="80">
        <v>125</v>
      </c>
      <c r="M83" s="80"/>
      <c r="N83" s="74"/>
      <c r="O83" s="82" t="s">
        <v>311</v>
      </c>
      <c r="P83" s="84">
        <v>43510.766076388885</v>
      </c>
      <c r="Q83" s="82" t="s">
        <v>386</v>
      </c>
      <c r="R83" s="82"/>
      <c r="S83" s="82"/>
      <c r="T83" s="82"/>
      <c r="U83" s="82"/>
      <c r="V83" s="86" t="s">
        <v>580</v>
      </c>
      <c r="W83" s="84">
        <v>43510.766076388885</v>
      </c>
      <c r="X83" s="86" t="s">
        <v>667</v>
      </c>
      <c r="Y83" s="82"/>
      <c r="Z83" s="82"/>
      <c r="AA83" s="88" t="s">
        <v>801</v>
      </c>
      <c r="AB83" s="82"/>
      <c r="AC83" s="82" t="b">
        <v>0</v>
      </c>
      <c r="AD83" s="82">
        <v>0</v>
      </c>
      <c r="AE83" s="88" t="s">
        <v>883</v>
      </c>
      <c r="AF83" s="82" t="b">
        <v>0</v>
      </c>
      <c r="AG83" s="82" t="s">
        <v>914</v>
      </c>
      <c r="AH83" s="82"/>
      <c r="AI83" s="88" t="s">
        <v>879</v>
      </c>
      <c r="AJ83" s="82" t="b">
        <v>0</v>
      </c>
      <c r="AK83" s="82">
        <v>0</v>
      </c>
      <c r="AL83" s="88" t="s">
        <v>879</v>
      </c>
      <c r="AM83" s="82" t="s">
        <v>929</v>
      </c>
      <c r="AN83" s="82" t="b">
        <v>0</v>
      </c>
      <c r="AO83" s="88" t="s">
        <v>801</v>
      </c>
      <c r="AP83" s="82" t="s">
        <v>196</v>
      </c>
      <c r="AQ83" s="82">
        <v>0</v>
      </c>
      <c r="AR83" s="82">
        <v>0</v>
      </c>
      <c r="AS83" s="82"/>
      <c r="AT83" s="82"/>
      <c r="AU83" s="82"/>
      <c r="AV83" s="82"/>
      <c r="AW83" s="82"/>
      <c r="AX83" s="82"/>
      <c r="AY83" s="82"/>
      <c r="AZ83" s="82"/>
      <c r="BA83">
        <v>9</v>
      </c>
      <c r="BB83" s="81" t="str">
        <f>REPLACE(INDEX(GroupVertices[Group],MATCH(Edges30[[#This Row],[Vertex 1]],GroupVertices[Vertex],0)),1,1,"")</f>
        <v>1</v>
      </c>
      <c r="BC83" s="81" t="str">
        <f>REPLACE(INDEX(GroupVertices[Group],MATCH(Edges30[[#This Row],[Vertex 2]],GroupVertices[Vertex],0)),1,1,"")</f>
        <v>1</v>
      </c>
      <c r="BD83" s="48">
        <v>2</v>
      </c>
      <c r="BE83" s="49">
        <v>3.6363636363636362</v>
      </c>
      <c r="BF83" s="48">
        <v>0</v>
      </c>
      <c r="BG83" s="49">
        <v>0</v>
      </c>
      <c r="BH83" s="34"/>
      <c r="BI83" s="34"/>
      <c r="BJ83" s="48">
        <v>53</v>
      </c>
      <c r="BK83" s="49">
        <v>96.36363636363636</v>
      </c>
      <c r="BL83" s="48">
        <v>55</v>
      </c>
      <c r="BM83" s="48">
        <v>0</v>
      </c>
      <c r="BN83" s="49">
        <v>0</v>
      </c>
    </row>
    <row r="84" spans="1:66" ht="15">
      <c r="A84" s="66" t="s">
        <v>263</v>
      </c>
      <c r="B84" s="66" t="s">
        <v>250</v>
      </c>
      <c r="C84" s="67" t="s">
        <v>1538</v>
      </c>
      <c r="D84" s="68">
        <v>6.5</v>
      </c>
      <c r="E84" s="69" t="s">
        <v>136</v>
      </c>
      <c r="F84" s="70">
        <v>26.8</v>
      </c>
      <c r="G84" s="67"/>
      <c r="H84" s="71"/>
      <c r="I84" s="72"/>
      <c r="J84" s="72"/>
      <c r="K84" s="34" t="s">
        <v>66</v>
      </c>
      <c r="L84" s="80">
        <v>126</v>
      </c>
      <c r="M84" s="80"/>
      <c r="N84" s="74"/>
      <c r="O84" s="82" t="s">
        <v>311</v>
      </c>
      <c r="P84" s="84">
        <v>43511.82677083334</v>
      </c>
      <c r="Q84" s="82" t="s">
        <v>387</v>
      </c>
      <c r="R84" s="82"/>
      <c r="S84" s="82"/>
      <c r="T84" s="82"/>
      <c r="U84" s="82"/>
      <c r="V84" s="86" t="s">
        <v>580</v>
      </c>
      <c r="W84" s="84">
        <v>43511.82677083334</v>
      </c>
      <c r="X84" s="86" t="s">
        <v>668</v>
      </c>
      <c r="Y84" s="82"/>
      <c r="Z84" s="82"/>
      <c r="AA84" s="88" t="s">
        <v>802</v>
      </c>
      <c r="AB84" s="88" t="s">
        <v>804</v>
      </c>
      <c r="AC84" s="82" t="b">
        <v>0</v>
      </c>
      <c r="AD84" s="82">
        <v>0</v>
      </c>
      <c r="AE84" s="88" t="s">
        <v>883</v>
      </c>
      <c r="AF84" s="82" t="b">
        <v>0</v>
      </c>
      <c r="AG84" s="82" t="s">
        <v>914</v>
      </c>
      <c r="AH84" s="82"/>
      <c r="AI84" s="88" t="s">
        <v>879</v>
      </c>
      <c r="AJ84" s="82" t="b">
        <v>0</v>
      </c>
      <c r="AK84" s="82">
        <v>0</v>
      </c>
      <c r="AL84" s="88" t="s">
        <v>879</v>
      </c>
      <c r="AM84" s="82" t="s">
        <v>929</v>
      </c>
      <c r="AN84" s="82" t="b">
        <v>0</v>
      </c>
      <c r="AO84" s="88" t="s">
        <v>804</v>
      </c>
      <c r="AP84" s="82" t="s">
        <v>196</v>
      </c>
      <c r="AQ84" s="82">
        <v>0</v>
      </c>
      <c r="AR84" s="82">
        <v>0</v>
      </c>
      <c r="AS84" s="82"/>
      <c r="AT84" s="82"/>
      <c r="AU84" s="82"/>
      <c r="AV84" s="82"/>
      <c r="AW84" s="82"/>
      <c r="AX84" s="82"/>
      <c r="AY84" s="82"/>
      <c r="AZ84" s="82"/>
      <c r="BA84">
        <v>9</v>
      </c>
      <c r="BB84" s="81" t="str">
        <f>REPLACE(INDEX(GroupVertices[Group],MATCH(Edges30[[#This Row],[Vertex 1]],GroupVertices[Vertex],0)),1,1,"")</f>
        <v>1</v>
      </c>
      <c r="BC84" s="81" t="str">
        <f>REPLACE(INDEX(GroupVertices[Group],MATCH(Edges30[[#This Row],[Vertex 2]],GroupVertices[Vertex],0)),1,1,"")</f>
        <v>1</v>
      </c>
      <c r="BD84" s="48">
        <v>2</v>
      </c>
      <c r="BE84" s="49">
        <v>5.714285714285714</v>
      </c>
      <c r="BF84" s="48">
        <v>0</v>
      </c>
      <c r="BG84" s="49">
        <v>0</v>
      </c>
      <c r="BH84" s="34"/>
      <c r="BI84" s="34"/>
      <c r="BJ84" s="48">
        <v>33</v>
      </c>
      <c r="BK84" s="49">
        <v>94.28571428571429</v>
      </c>
      <c r="BL84" s="48">
        <v>35</v>
      </c>
      <c r="BM84" s="48">
        <v>0</v>
      </c>
      <c r="BN84" s="49">
        <v>0</v>
      </c>
    </row>
    <row r="85" spans="1:66" ht="15">
      <c r="A85" s="66" t="s">
        <v>263</v>
      </c>
      <c r="B85" s="66" t="s">
        <v>250</v>
      </c>
      <c r="C85" s="67" t="s">
        <v>1538</v>
      </c>
      <c r="D85" s="68">
        <v>6.5</v>
      </c>
      <c r="E85" s="69" t="s">
        <v>136</v>
      </c>
      <c r="F85" s="70">
        <v>26.8</v>
      </c>
      <c r="G85" s="67"/>
      <c r="H85" s="71"/>
      <c r="I85" s="72"/>
      <c r="J85" s="72"/>
      <c r="K85" s="34" t="s">
        <v>66</v>
      </c>
      <c r="L85" s="80">
        <v>127</v>
      </c>
      <c r="M85" s="80"/>
      <c r="N85" s="74"/>
      <c r="O85" s="82" t="s">
        <v>311</v>
      </c>
      <c r="P85" s="84">
        <v>43511.85638888889</v>
      </c>
      <c r="Q85" s="82" t="s">
        <v>388</v>
      </c>
      <c r="R85" s="82"/>
      <c r="S85" s="82"/>
      <c r="T85" s="82"/>
      <c r="U85" s="82"/>
      <c r="V85" s="86" t="s">
        <v>580</v>
      </c>
      <c r="W85" s="84">
        <v>43511.85638888889</v>
      </c>
      <c r="X85" s="86" t="s">
        <v>669</v>
      </c>
      <c r="Y85" s="82"/>
      <c r="Z85" s="82"/>
      <c r="AA85" s="88" t="s">
        <v>803</v>
      </c>
      <c r="AB85" s="88" t="s">
        <v>805</v>
      </c>
      <c r="AC85" s="82" t="b">
        <v>0</v>
      </c>
      <c r="AD85" s="82">
        <v>0</v>
      </c>
      <c r="AE85" s="88" t="s">
        <v>883</v>
      </c>
      <c r="AF85" s="82" t="b">
        <v>0</v>
      </c>
      <c r="AG85" s="82" t="s">
        <v>914</v>
      </c>
      <c r="AH85" s="82"/>
      <c r="AI85" s="88" t="s">
        <v>879</v>
      </c>
      <c r="AJ85" s="82" t="b">
        <v>0</v>
      </c>
      <c r="AK85" s="82">
        <v>0</v>
      </c>
      <c r="AL85" s="88" t="s">
        <v>879</v>
      </c>
      <c r="AM85" s="82" t="s">
        <v>929</v>
      </c>
      <c r="AN85" s="82" t="b">
        <v>0</v>
      </c>
      <c r="AO85" s="88" t="s">
        <v>805</v>
      </c>
      <c r="AP85" s="82" t="s">
        <v>196</v>
      </c>
      <c r="AQ85" s="82">
        <v>0</v>
      </c>
      <c r="AR85" s="82">
        <v>0</v>
      </c>
      <c r="AS85" s="82"/>
      <c r="AT85" s="82"/>
      <c r="AU85" s="82"/>
      <c r="AV85" s="82"/>
      <c r="AW85" s="82"/>
      <c r="AX85" s="82"/>
      <c r="AY85" s="82"/>
      <c r="AZ85" s="82"/>
      <c r="BA85">
        <v>9</v>
      </c>
      <c r="BB85" s="81" t="str">
        <f>REPLACE(INDEX(GroupVertices[Group],MATCH(Edges30[[#This Row],[Vertex 1]],GroupVertices[Vertex],0)),1,1,"")</f>
        <v>1</v>
      </c>
      <c r="BC85" s="81" t="str">
        <f>REPLACE(INDEX(GroupVertices[Group],MATCH(Edges30[[#This Row],[Vertex 2]],GroupVertices[Vertex],0)),1,1,"")</f>
        <v>1</v>
      </c>
      <c r="BD85" s="48">
        <v>0</v>
      </c>
      <c r="BE85" s="49">
        <v>0</v>
      </c>
      <c r="BF85" s="48">
        <v>2</v>
      </c>
      <c r="BG85" s="49">
        <v>4.3478260869565215</v>
      </c>
      <c r="BH85" s="34"/>
      <c r="BI85" s="34"/>
      <c r="BJ85" s="48">
        <v>44</v>
      </c>
      <c r="BK85" s="49">
        <v>95.65217391304348</v>
      </c>
      <c r="BL85" s="48">
        <v>46</v>
      </c>
      <c r="BM85" s="48">
        <v>0</v>
      </c>
      <c r="BN85" s="49">
        <v>0</v>
      </c>
    </row>
    <row r="86" spans="1:66" ht="15">
      <c r="A86" s="66" t="s">
        <v>250</v>
      </c>
      <c r="B86" s="66" t="s">
        <v>263</v>
      </c>
      <c r="C86" s="67" t="s">
        <v>1536</v>
      </c>
      <c r="D86" s="68">
        <v>4.75</v>
      </c>
      <c r="E86" s="69" t="s">
        <v>136</v>
      </c>
      <c r="F86" s="70">
        <v>29.4</v>
      </c>
      <c r="G86" s="67"/>
      <c r="H86" s="71"/>
      <c r="I86" s="72"/>
      <c r="J86" s="72"/>
      <c r="K86" s="34" t="s">
        <v>66</v>
      </c>
      <c r="L86" s="80">
        <v>128</v>
      </c>
      <c r="M86" s="80"/>
      <c r="N86" s="74"/>
      <c r="O86" s="82" t="s">
        <v>311</v>
      </c>
      <c r="P86" s="84">
        <v>43511.80504629629</v>
      </c>
      <c r="Q86" s="82" t="s">
        <v>389</v>
      </c>
      <c r="R86" s="86" t="s">
        <v>459</v>
      </c>
      <c r="S86" s="82" t="s">
        <v>488</v>
      </c>
      <c r="T86" s="82"/>
      <c r="U86" s="82"/>
      <c r="V86" s="86" t="s">
        <v>570</v>
      </c>
      <c r="W86" s="84">
        <v>43511.80504629629</v>
      </c>
      <c r="X86" s="86" t="s">
        <v>670</v>
      </c>
      <c r="Y86" s="82"/>
      <c r="Z86" s="82"/>
      <c r="AA86" s="88" t="s">
        <v>804</v>
      </c>
      <c r="AB86" s="88" t="s">
        <v>801</v>
      </c>
      <c r="AC86" s="82" t="b">
        <v>0</v>
      </c>
      <c r="AD86" s="82">
        <v>0</v>
      </c>
      <c r="AE86" s="88" t="s">
        <v>904</v>
      </c>
      <c r="AF86" s="82" t="b">
        <v>0</v>
      </c>
      <c r="AG86" s="82" t="s">
        <v>914</v>
      </c>
      <c r="AH86" s="82"/>
      <c r="AI86" s="88" t="s">
        <v>879</v>
      </c>
      <c r="AJ86" s="82" t="b">
        <v>0</v>
      </c>
      <c r="AK86" s="82">
        <v>0</v>
      </c>
      <c r="AL86" s="88" t="s">
        <v>879</v>
      </c>
      <c r="AM86" s="82" t="s">
        <v>932</v>
      </c>
      <c r="AN86" s="82" t="b">
        <v>0</v>
      </c>
      <c r="AO86" s="88" t="s">
        <v>801</v>
      </c>
      <c r="AP86" s="82" t="s">
        <v>196</v>
      </c>
      <c r="AQ86" s="82">
        <v>0</v>
      </c>
      <c r="AR86" s="82">
        <v>0</v>
      </c>
      <c r="AS86" s="82"/>
      <c r="AT86" s="82"/>
      <c r="AU86" s="82"/>
      <c r="AV86" s="82"/>
      <c r="AW86" s="82"/>
      <c r="AX86" s="82"/>
      <c r="AY86" s="82"/>
      <c r="AZ86" s="82"/>
      <c r="BA86">
        <v>4</v>
      </c>
      <c r="BB86" s="81" t="str">
        <f>REPLACE(INDEX(GroupVertices[Group],MATCH(Edges30[[#This Row],[Vertex 1]],GroupVertices[Vertex],0)),1,1,"")</f>
        <v>1</v>
      </c>
      <c r="BC86" s="81" t="str">
        <f>REPLACE(INDEX(GroupVertices[Group],MATCH(Edges30[[#This Row],[Vertex 2]],GroupVertices[Vertex],0)),1,1,"")</f>
        <v>1</v>
      </c>
      <c r="BD86" s="48">
        <v>2</v>
      </c>
      <c r="BE86" s="49">
        <v>4</v>
      </c>
      <c r="BF86" s="48">
        <v>1</v>
      </c>
      <c r="BG86" s="49">
        <v>2</v>
      </c>
      <c r="BH86" s="34"/>
      <c r="BI86" s="34"/>
      <c r="BJ86" s="48">
        <v>47</v>
      </c>
      <c r="BK86" s="49">
        <v>94</v>
      </c>
      <c r="BL86" s="48">
        <v>50</v>
      </c>
      <c r="BM86" s="48">
        <v>0</v>
      </c>
      <c r="BN86" s="49">
        <v>0</v>
      </c>
    </row>
    <row r="87" spans="1:66" ht="15">
      <c r="A87" s="66" t="s">
        <v>250</v>
      </c>
      <c r="B87" s="66" t="s">
        <v>263</v>
      </c>
      <c r="C87" s="67" t="s">
        <v>1536</v>
      </c>
      <c r="D87" s="68">
        <v>4.75</v>
      </c>
      <c r="E87" s="69" t="s">
        <v>136</v>
      </c>
      <c r="F87" s="70">
        <v>29.4</v>
      </c>
      <c r="G87" s="67"/>
      <c r="H87" s="71"/>
      <c r="I87" s="72"/>
      <c r="J87" s="72"/>
      <c r="K87" s="34" t="s">
        <v>66</v>
      </c>
      <c r="L87" s="80">
        <v>129</v>
      </c>
      <c r="M87" s="80"/>
      <c r="N87" s="74"/>
      <c r="O87" s="82" t="s">
        <v>311</v>
      </c>
      <c r="P87" s="84">
        <v>43511.85150462963</v>
      </c>
      <c r="Q87" s="82" t="s">
        <v>390</v>
      </c>
      <c r="R87" s="82"/>
      <c r="S87" s="82"/>
      <c r="T87" s="82"/>
      <c r="U87" s="82"/>
      <c r="V87" s="86" t="s">
        <v>570</v>
      </c>
      <c r="W87" s="84">
        <v>43511.85150462963</v>
      </c>
      <c r="X87" s="86" t="s">
        <v>671</v>
      </c>
      <c r="Y87" s="82"/>
      <c r="Z87" s="82"/>
      <c r="AA87" s="88" t="s">
        <v>805</v>
      </c>
      <c r="AB87" s="88" t="s">
        <v>802</v>
      </c>
      <c r="AC87" s="82" t="b">
        <v>0</v>
      </c>
      <c r="AD87" s="82">
        <v>0</v>
      </c>
      <c r="AE87" s="88" t="s">
        <v>904</v>
      </c>
      <c r="AF87" s="82" t="b">
        <v>0</v>
      </c>
      <c r="AG87" s="82" t="s">
        <v>914</v>
      </c>
      <c r="AH87" s="82"/>
      <c r="AI87" s="88" t="s">
        <v>879</v>
      </c>
      <c r="AJ87" s="82" t="b">
        <v>0</v>
      </c>
      <c r="AK87" s="82">
        <v>0</v>
      </c>
      <c r="AL87" s="88" t="s">
        <v>879</v>
      </c>
      <c r="AM87" s="82" t="s">
        <v>932</v>
      </c>
      <c r="AN87" s="82" t="b">
        <v>0</v>
      </c>
      <c r="AO87" s="88" t="s">
        <v>802</v>
      </c>
      <c r="AP87" s="82" t="s">
        <v>196</v>
      </c>
      <c r="AQ87" s="82">
        <v>0</v>
      </c>
      <c r="AR87" s="82">
        <v>0</v>
      </c>
      <c r="AS87" s="82"/>
      <c r="AT87" s="82"/>
      <c r="AU87" s="82"/>
      <c r="AV87" s="82"/>
      <c r="AW87" s="82"/>
      <c r="AX87" s="82"/>
      <c r="AY87" s="82"/>
      <c r="AZ87" s="82"/>
      <c r="BA87">
        <v>4</v>
      </c>
      <c r="BB87" s="81" t="str">
        <f>REPLACE(INDEX(GroupVertices[Group],MATCH(Edges30[[#This Row],[Vertex 1]],GroupVertices[Vertex],0)),1,1,"")</f>
        <v>1</v>
      </c>
      <c r="BC87" s="81" t="str">
        <f>REPLACE(INDEX(GroupVertices[Group],MATCH(Edges30[[#This Row],[Vertex 2]],GroupVertices[Vertex],0)),1,1,"")</f>
        <v>1</v>
      </c>
      <c r="BD87" s="48">
        <v>2</v>
      </c>
      <c r="BE87" s="49">
        <v>8.333333333333334</v>
      </c>
      <c r="BF87" s="48">
        <v>3</v>
      </c>
      <c r="BG87" s="49">
        <v>12.5</v>
      </c>
      <c r="BH87" s="34"/>
      <c r="BI87" s="34"/>
      <c r="BJ87" s="48">
        <v>19</v>
      </c>
      <c r="BK87" s="49">
        <v>79.16666666666667</v>
      </c>
      <c r="BL87" s="48">
        <v>24</v>
      </c>
      <c r="BM87" s="48">
        <v>0</v>
      </c>
      <c r="BN87" s="49">
        <v>0</v>
      </c>
    </row>
    <row r="88" spans="1:66" ht="15">
      <c r="A88" s="66" t="s">
        <v>264</v>
      </c>
      <c r="B88" s="66" t="s">
        <v>264</v>
      </c>
      <c r="C88" s="67" t="s">
        <v>1535</v>
      </c>
      <c r="D88" s="68">
        <v>3</v>
      </c>
      <c r="E88" s="69" t="s">
        <v>132</v>
      </c>
      <c r="F88" s="70">
        <v>32</v>
      </c>
      <c r="G88" s="67"/>
      <c r="H88" s="71"/>
      <c r="I88" s="72"/>
      <c r="J88" s="72"/>
      <c r="K88" s="34" t="s">
        <v>65</v>
      </c>
      <c r="L88" s="80">
        <v>130</v>
      </c>
      <c r="M88" s="80"/>
      <c r="N88" s="74"/>
      <c r="O88" s="82" t="s">
        <v>196</v>
      </c>
      <c r="P88" s="84">
        <v>43513.849803240744</v>
      </c>
      <c r="Q88" s="82" t="s">
        <v>391</v>
      </c>
      <c r="R88" s="86" t="s">
        <v>460</v>
      </c>
      <c r="S88" s="82" t="s">
        <v>489</v>
      </c>
      <c r="T88" s="82" t="s">
        <v>517</v>
      </c>
      <c r="U88" s="82"/>
      <c r="V88" s="86" t="s">
        <v>581</v>
      </c>
      <c r="W88" s="84">
        <v>43513.849803240744</v>
      </c>
      <c r="X88" s="86" t="s">
        <v>672</v>
      </c>
      <c r="Y88" s="82"/>
      <c r="Z88" s="82"/>
      <c r="AA88" s="88" t="s">
        <v>806</v>
      </c>
      <c r="AB88" s="82"/>
      <c r="AC88" s="82" t="b">
        <v>0</v>
      </c>
      <c r="AD88" s="82">
        <v>1</v>
      </c>
      <c r="AE88" s="88" t="s">
        <v>879</v>
      </c>
      <c r="AF88" s="82" t="b">
        <v>0</v>
      </c>
      <c r="AG88" s="82" t="s">
        <v>915</v>
      </c>
      <c r="AH88" s="82"/>
      <c r="AI88" s="88" t="s">
        <v>879</v>
      </c>
      <c r="AJ88" s="82" t="b">
        <v>0</v>
      </c>
      <c r="AK88" s="82">
        <v>0</v>
      </c>
      <c r="AL88" s="88" t="s">
        <v>879</v>
      </c>
      <c r="AM88" s="82" t="s">
        <v>937</v>
      </c>
      <c r="AN88" s="82" t="b">
        <v>0</v>
      </c>
      <c r="AO88" s="88" t="s">
        <v>806</v>
      </c>
      <c r="AP88" s="82" t="s">
        <v>196</v>
      </c>
      <c r="AQ88" s="82">
        <v>0</v>
      </c>
      <c r="AR88" s="82">
        <v>0</v>
      </c>
      <c r="AS88" s="82"/>
      <c r="AT88" s="82"/>
      <c r="AU88" s="82"/>
      <c r="AV88" s="82"/>
      <c r="AW88" s="82"/>
      <c r="AX88" s="82"/>
      <c r="AY88" s="82"/>
      <c r="AZ88" s="82"/>
      <c r="BA88">
        <v>1</v>
      </c>
      <c r="BB88" s="81" t="str">
        <f>REPLACE(INDEX(GroupVertices[Group],MATCH(Edges30[[#This Row],[Vertex 1]],GroupVertices[Vertex],0)),1,1,"")</f>
        <v>1</v>
      </c>
      <c r="BC88" s="81" t="str">
        <f>REPLACE(INDEX(GroupVertices[Group],MATCH(Edges30[[#This Row],[Vertex 2]],GroupVertices[Vertex],0)),1,1,"")</f>
        <v>1</v>
      </c>
      <c r="BD88" s="48">
        <v>0</v>
      </c>
      <c r="BE88" s="49">
        <v>0</v>
      </c>
      <c r="BF88" s="48">
        <v>0</v>
      </c>
      <c r="BG88" s="49">
        <v>0</v>
      </c>
      <c r="BH88" s="34"/>
      <c r="BI88" s="34"/>
      <c r="BJ88" s="48">
        <v>8</v>
      </c>
      <c r="BK88" s="49">
        <v>100</v>
      </c>
      <c r="BL88" s="48">
        <v>8</v>
      </c>
      <c r="BM88" s="48">
        <v>0</v>
      </c>
      <c r="BN88" s="49">
        <v>0</v>
      </c>
    </row>
    <row r="89" spans="1:66" ht="15">
      <c r="A89" s="66" t="s">
        <v>250</v>
      </c>
      <c r="B89" s="66" t="s">
        <v>264</v>
      </c>
      <c r="C89" s="67" t="s">
        <v>1535</v>
      </c>
      <c r="D89" s="68">
        <v>3</v>
      </c>
      <c r="E89" s="69" t="s">
        <v>132</v>
      </c>
      <c r="F89" s="70">
        <v>32</v>
      </c>
      <c r="G89" s="67"/>
      <c r="H89" s="71"/>
      <c r="I89" s="72"/>
      <c r="J89" s="72"/>
      <c r="K89" s="34" t="s">
        <v>65</v>
      </c>
      <c r="L89" s="80">
        <v>131</v>
      </c>
      <c r="M89" s="80"/>
      <c r="N89" s="74"/>
      <c r="O89" s="82" t="s">
        <v>311</v>
      </c>
      <c r="P89" s="84">
        <v>43514.58204861111</v>
      </c>
      <c r="Q89" s="82" t="s">
        <v>392</v>
      </c>
      <c r="R89" s="82"/>
      <c r="S89" s="82"/>
      <c r="T89" s="82"/>
      <c r="U89" s="82"/>
      <c r="V89" s="86" t="s">
        <v>570</v>
      </c>
      <c r="W89" s="84">
        <v>43514.58204861111</v>
      </c>
      <c r="X89" s="86" t="s">
        <v>673</v>
      </c>
      <c r="Y89" s="82"/>
      <c r="Z89" s="82"/>
      <c r="AA89" s="88" t="s">
        <v>807</v>
      </c>
      <c r="AB89" s="88" t="s">
        <v>806</v>
      </c>
      <c r="AC89" s="82" t="b">
        <v>0</v>
      </c>
      <c r="AD89" s="82">
        <v>1</v>
      </c>
      <c r="AE89" s="88" t="s">
        <v>905</v>
      </c>
      <c r="AF89" s="82" t="b">
        <v>0</v>
      </c>
      <c r="AG89" s="82" t="s">
        <v>914</v>
      </c>
      <c r="AH89" s="82"/>
      <c r="AI89" s="88" t="s">
        <v>879</v>
      </c>
      <c r="AJ89" s="82" t="b">
        <v>0</v>
      </c>
      <c r="AK89" s="82">
        <v>0</v>
      </c>
      <c r="AL89" s="88" t="s">
        <v>879</v>
      </c>
      <c r="AM89" s="82" t="s">
        <v>935</v>
      </c>
      <c r="AN89" s="82" t="b">
        <v>0</v>
      </c>
      <c r="AO89" s="88" t="s">
        <v>806</v>
      </c>
      <c r="AP89" s="82" t="s">
        <v>196</v>
      </c>
      <c r="AQ89" s="82">
        <v>0</v>
      </c>
      <c r="AR89" s="82">
        <v>0</v>
      </c>
      <c r="AS89" s="82"/>
      <c r="AT89" s="82"/>
      <c r="AU89" s="82"/>
      <c r="AV89" s="82"/>
      <c r="AW89" s="82"/>
      <c r="AX89" s="82"/>
      <c r="AY89" s="82"/>
      <c r="AZ89" s="82"/>
      <c r="BA89">
        <v>1</v>
      </c>
      <c r="BB89" s="81" t="str">
        <f>REPLACE(INDEX(GroupVertices[Group],MATCH(Edges30[[#This Row],[Vertex 1]],GroupVertices[Vertex],0)),1,1,"")</f>
        <v>1</v>
      </c>
      <c r="BC89" s="81" t="str">
        <f>REPLACE(INDEX(GroupVertices[Group],MATCH(Edges30[[#This Row],[Vertex 2]],GroupVertices[Vertex],0)),1,1,"")</f>
        <v>1</v>
      </c>
      <c r="BD89" s="48">
        <v>2</v>
      </c>
      <c r="BE89" s="49">
        <v>28.571428571428573</v>
      </c>
      <c r="BF89" s="48">
        <v>0</v>
      </c>
      <c r="BG89" s="49">
        <v>0</v>
      </c>
      <c r="BH89" s="34"/>
      <c r="BI89" s="34"/>
      <c r="BJ89" s="48">
        <v>5</v>
      </c>
      <c r="BK89" s="49">
        <v>71.42857142857143</v>
      </c>
      <c r="BL89" s="48">
        <v>7</v>
      </c>
      <c r="BM89" s="48">
        <v>0</v>
      </c>
      <c r="BN89" s="49">
        <v>0</v>
      </c>
    </row>
    <row r="90" spans="1:66" ht="15">
      <c r="A90" s="66" t="s">
        <v>265</v>
      </c>
      <c r="B90" s="66" t="s">
        <v>265</v>
      </c>
      <c r="C90" s="67" t="s">
        <v>1535</v>
      </c>
      <c r="D90" s="68">
        <v>3</v>
      </c>
      <c r="E90" s="69" t="s">
        <v>132</v>
      </c>
      <c r="F90" s="70">
        <v>32</v>
      </c>
      <c r="G90" s="67"/>
      <c r="H90" s="71"/>
      <c r="I90" s="72"/>
      <c r="J90" s="72"/>
      <c r="K90" s="34" t="s">
        <v>65</v>
      </c>
      <c r="L90" s="80">
        <v>132</v>
      </c>
      <c r="M90" s="80"/>
      <c r="N90" s="74"/>
      <c r="O90" s="82" t="s">
        <v>196</v>
      </c>
      <c r="P90" s="84">
        <v>43508.77</v>
      </c>
      <c r="Q90" s="82" t="s">
        <v>393</v>
      </c>
      <c r="R90" s="82"/>
      <c r="S90" s="82"/>
      <c r="T90" s="82" t="s">
        <v>518</v>
      </c>
      <c r="U90" s="82"/>
      <c r="V90" s="86" t="s">
        <v>582</v>
      </c>
      <c r="W90" s="84">
        <v>43508.77</v>
      </c>
      <c r="X90" s="86" t="s">
        <v>674</v>
      </c>
      <c r="Y90" s="82"/>
      <c r="Z90" s="82"/>
      <c r="AA90" s="88" t="s">
        <v>808</v>
      </c>
      <c r="AB90" s="82"/>
      <c r="AC90" s="82" t="b">
        <v>0</v>
      </c>
      <c r="AD90" s="82">
        <v>7</v>
      </c>
      <c r="AE90" s="88" t="s">
        <v>879</v>
      </c>
      <c r="AF90" s="82" t="b">
        <v>0</v>
      </c>
      <c r="AG90" s="82" t="s">
        <v>914</v>
      </c>
      <c r="AH90" s="82"/>
      <c r="AI90" s="88" t="s">
        <v>879</v>
      </c>
      <c r="AJ90" s="82" t="b">
        <v>0</v>
      </c>
      <c r="AK90" s="82">
        <v>4</v>
      </c>
      <c r="AL90" s="88" t="s">
        <v>879</v>
      </c>
      <c r="AM90" s="82" t="s">
        <v>928</v>
      </c>
      <c r="AN90" s="82" t="b">
        <v>0</v>
      </c>
      <c r="AO90" s="88" t="s">
        <v>808</v>
      </c>
      <c r="AP90" s="82" t="s">
        <v>312</v>
      </c>
      <c r="AQ90" s="82">
        <v>0</v>
      </c>
      <c r="AR90" s="82">
        <v>0</v>
      </c>
      <c r="AS90" s="82"/>
      <c r="AT90" s="82"/>
      <c r="AU90" s="82"/>
      <c r="AV90" s="82"/>
      <c r="AW90" s="82"/>
      <c r="AX90" s="82"/>
      <c r="AY90" s="82"/>
      <c r="AZ90" s="82"/>
      <c r="BA90">
        <v>1</v>
      </c>
      <c r="BB90" s="81" t="str">
        <f>REPLACE(INDEX(GroupVertices[Group],MATCH(Edges30[[#This Row],[Vertex 1]],GroupVertices[Vertex],0)),1,1,"")</f>
        <v>1</v>
      </c>
      <c r="BC90" s="81" t="str">
        <f>REPLACE(INDEX(GroupVertices[Group],MATCH(Edges30[[#This Row],[Vertex 2]],GroupVertices[Vertex],0)),1,1,"")</f>
        <v>1</v>
      </c>
      <c r="BD90" s="48">
        <v>0</v>
      </c>
      <c r="BE90" s="49">
        <v>0</v>
      </c>
      <c r="BF90" s="48">
        <v>1</v>
      </c>
      <c r="BG90" s="49">
        <v>3.7037037037037037</v>
      </c>
      <c r="BH90" s="34"/>
      <c r="BI90" s="34"/>
      <c r="BJ90" s="48">
        <v>26</v>
      </c>
      <c r="BK90" s="49">
        <v>96.29629629629629</v>
      </c>
      <c r="BL90" s="48">
        <v>27</v>
      </c>
      <c r="BM90" s="48">
        <v>0</v>
      </c>
      <c r="BN90" s="49">
        <v>0</v>
      </c>
    </row>
    <row r="91" spans="1:66" ht="15">
      <c r="A91" s="66" t="s">
        <v>265</v>
      </c>
      <c r="B91" s="66" t="s">
        <v>250</v>
      </c>
      <c r="C91" s="67" t="s">
        <v>1536</v>
      </c>
      <c r="D91" s="68">
        <v>4.75</v>
      </c>
      <c r="E91" s="69" t="s">
        <v>136</v>
      </c>
      <c r="F91" s="70">
        <v>29.4</v>
      </c>
      <c r="G91" s="67"/>
      <c r="H91" s="71"/>
      <c r="I91" s="72"/>
      <c r="J91" s="72"/>
      <c r="K91" s="34" t="s">
        <v>66</v>
      </c>
      <c r="L91" s="80">
        <v>133</v>
      </c>
      <c r="M91" s="80"/>
      <c r="N91" s="74"/>
      <c r="O91" s="82" t="s">
        <v>311</v>
      </c>
      <c r="P91" s="84">
        <v>43510.96026620371</v>
      </c>
      <c r="Q91" s="82" t="s">
        <v>394</v>
      </c>
      <c r="R91" s="82"/>
      <c r="S91" s="82"/>
      <c r="T91" s="82"/>
      <c r="U91" s="82"/>
      <c r="V91" s="86" t="s">
        <v>582</v>
      </c>
      <c r="W91" s="84">
        <v>43510.96026620371</v>
      </c>
      <c r="X91" s="86" t="s">
        <v>675</v>
      </c>
      <c r="Y91" s="82"/>
      <c r="Z91" s="82"/>
      <c r="AA91" s="88" t="s">
        <v>809</v>
      </c>
      <c r="AB91" s="88" t="s">
        <v>837</v>
      </c>
      <c r="AC91" s="82" t="b">
        <v>0</v>
      </c>
      <c r="AD91" s="82">
        <v>1</v>
      </c>
      <c r="AE91" s="88" t="s">
        <v>883</v>
      </c>
      <c r="AF91" s="82" t="b">
        <v>0</v>
      </c>
      <c r="AG91" s="82" t="s">
        <v>914</v>
      </c>
      <c r="AH91" s="82"/>
      <c r="AI91" s="88" t="s">
        <v>879</v>
      </c>
      <c r="AJ91" s="82" t="b">
        <v>0</v>
      </c>
      <c r="AK91" s="82">
        <v>0</v>
      </c>
      <c r="AL91" s="88" t="s">
        <v>879</v>
      </c>
      <c r="AM91" s="82" t="s">
        <v>928</v>
      </c>
      <c r="AN91" s="82" t="b">
        <v>0</v>
      </c>
      <c r="AO91" s="88" t="s">
        <v>837</v>
      </c>
      <c r="AP91" s="82" t="s">
        <v>196</v>
      </c>
      <c r="AQ91" s="82">
        <v>0</v>
      </c>
      <c r="AR91" s="82">
        <v>0</v>
      </c>
      <c r="AS91" s="82"/>
      <c r="AT91" s="82"/>
      <c r="AU91" s="82"/>
      <c r="AV91" s="82"/>
      <c r="AW91" s="82"/>
      <c r="AX91" s="82"/>
      <c r="AY91" s="82"/>
      <c r="AZ91" s="82"/>
      <c r="BA91">
        <v>4</v>
      </c>
      <c r="BB91" s="81" t="str">
        <f>REPLACE(INDEX(GroupVertices[Group],MATCH(Edges30[[#This Row],[Vertex 1]],GroupVertices[Vertex],0)),1,1,"")</f>
        <v>1</v>
      </c>
      <c r="BC91" s="81" t="str">
        <f>REPLACE(INDEX(GroupVertices[Group],MATCH(Edges30[[#This Row],[Vertex 2]],GroupVertices[Vertex],0)),1,1,"")</f>
        <v>1</v>
      </c>
      <c r="BD91" s="48">
        <v>4</v>
      </c>
      <c r="BE91" s="49">
        <v>22.22222222222222</v>
      </c>
      <c r="BF91" s="48">
        <v>0</v>
      </c>
      <c r="BG91" s="49">
        <v>0</v>
      </c>
      <c r="BH91" s="34"/>
      <c r="BI91" s="34"/>
      <c r="BJ91" s="48">
        <v>14</v>
      </c>
      <c r="BK91" s="49">
        <v>77.77777777777777</v>
      </c>
      <c r="BL91" s="48">
        <v>18</v>
      </c>
      <c r="BM91" s="48">
        <v>0</v>
      </c>
      <c r="BN91" s="49">
        <v>0</v>
      </c>
    </row>
    <row r="92" spans="1:66" ht="15">
      <c r="A92" s="66" t="s">
        <v>265</v>
      </c>
      <c r="B92" s="66" t="s">
        <v>250</v>
      </c>
      <c r="C92" s="67" t="s">
        <v>1536</v>
      </c>
      <c r="D92" s="68">
        <v>4.75</v>
      </c>
      <c r="E92" s="69" t="s">
        <v>136</v>
      </c>
      <c r="F92" s="70">
        <v>29.4</v>
      </c>
      <c r="G92" s="67"/>
      <c r="H92" s="71"/>
      <c r="I92" s="72"/>
      <c r="J92" s="72"/>
      <c r="K92" s="34" t="s">
        <v>66</v>
      </c>
      <c r="L92" s="80">
        <v>134</v>
      </c>
      <c r="M92" s="80"/>
      <c r="N92" s="74"/>
      <c r="O92" s="82" t="s">
        <v>311</v>
      </c>
      <c r="P92" s="84">
        <v>43514.89403935185</v>
      </c>
      <c r="Q92" s="82" t="s">
        <v>395</v>
      </c>
      <c r="R92" s="82"/>
      <c r="S92" s="82"/>
      <c r="T92" s="82"/>
      <c r="U92" s="82"/>
      <c r="V92" s="86" t="s">
        <v>582</v>
      </c>
      <c r="W92" s="84">
        <v>43514.89403935185</v>
      </c>
      <c r="X92" s="86" t="s">
        <v>676</v>
      </c>
      <c r="Y92" s="82"/>
      <c r="Z92" s="82"/>
      <c r="AA92" s="88" t="s">
        <v>810</v>
      </c>
      <c r="AB92" s="88" t="s">
        <v>814</v>
      </c>
      <c r="AC92" s="82" t="b">
        <v>0</v>
      </c>
      <c r="AD92" s="82">
        <v>1</v>
      </c>
      <c r="AE92" s="88" t="s">
        <v>883</v>
      </c>
      <c r="AF92" s="82" t="b">
        <v>0</v>
      </c>
      <c r="AG92" s="82" t="s">
        <v>914</v>
      </c>
      <c r="AH92" s="82"/>
      <c r="AI92" s="88" t="s">
        <v>879</v>
      </c>
      <c r="AJ92" s="82" t="b">
        <v>0</v>
      </c>
      <c r="AK92" s="82">
        <v>0</v>
      </c>
      <c r="AL92" s="88" t="s">
        <v>879</v>
      </c>
      <c r="AM92" s="82" t="s">
        <v>930</v>
      </c>
      <c r="AN92" s="82" t="b">
        <v>0</v>
      </c>
      <c r="AO92" s="88" t="s">
        <v>814</v>
      </c>
      <c r="AP92" s="82" t="s">
        <v>196</v>
      </c>
      <c r="AQ92" s="82">
        <v>0</v>
      </c>
      <c r="AR92" s="82">
        <v>0</v>
      </c>
      <c r="AS92" s="82"/>
      <c r="AT92" s="82"/>
      <c r="AU92" s="82"/>
      <c r="AV92" s="82"/>
      <c r="AW92" s="82"/>
      <c r="AX92" s="82"/>
      <c r="AY92" s="82"/>
      <c r="AZ92" s="82"/>
      <c r="BA92">
        <v>4</v>
      </c>
      <c r="BB92" s="81" t="str">
        <f>REPLACE(INDEX(GroupVertices[Group],MATCH(Edges30[[#This Row],[Vertex 1]],GroupVertices[Vertex],0)),1,1,"")</f>
        <v>1</v>
      </c>
      <c r="BC92" s="81" t="str">
        <f>REPLACE(INDEX(GroupVertices[Group],MATCH(Edges30[[#This Row],[Vertex 2]],GroupVertices[Vertex],0)),1,1,"")</f>
        <v>1</v>
      </c>
      <c r="BD92" s="48">
        <v>1</v>
      </c>
      <c r="BE92" s="49">
        <v>33.333333333333336</v>
      </c>
      <c r="BF92" s="48">
        <v>0</v>
      </c>
      <c r="BG92" s="49">
        <v>0</v>
      </c>
      <c r="BH92" s="34"/>
      <c r="BI92" s="34"/>
      <c r="BJ92" s="48">
        <v>2</v>
      </c>
      <c r="BK92" s="49">
        <v>66.66666666666667</v>
      </c>
      <c r="BL92" s="48">
        <v>3</v>
      </c>
      <c r="BM92" s="48">
        <v>0</v>
      </c>
      <c r="BN92" s="49">
        <v>0</v>
      </c>
    </row>
    <row r="93" spans="1:66" ht="15">
      <c r="A93" s="66" t="s">
        <v>250</v>
      </c>
      <c r="B93" s="66" t="s">
        <v>265</v>
      </c>
      <c r="C93" s="67" t="s">
        <v>1535</v>
      </c>
      <c r="D93" s="68">
        <v>3</v>
      </c>
      <c r="E93" s="69" t="s">
        <v>132</v>
      </c>
      <c r="F93" s="70">
        <v>32</v>
      </c>
      <c r="G93" s="67"/>
      <c r="H93" s="71"/>
      <c r="I93" s="72"/>
      <c r="J93" s="72"/>
      <c r="K93" s="34" t="s">
        <v>66</v>
      </c>
      <c r="L93" s="80">
        <v>135</v>
      </c>
      <c r="M93" s="80"/>
      <c r="N93" s="74"/>
      <c r="O93" s="82" t="s">
        <v>312</v>
      </c>
      <c r="P93" s="84">
        <v>43508.77061342593</v>
      </c>
      <c r="Q93" s="82" t="s">
        <v>393</v>
      </c>
      <c r="R93" s="82"/>
      <c r="S93" s="82"/>
      <c r="T93" s="82" t="s">
        <v>518</v>
      </c>
      <c r="U93" s="82"/>
      <c r="V93" s="86" t="s">
        <v>570</v>
      </c>
      <c r="W93" s="84">
        <v>43508.77061342593</v>
      </c>
      <c r="X93" s="86" t="s">
        <v>677</v>
      </c>
      <c r="Y93" s="82"/>
      <c r="Z93" s="82"/>
      <c r="AA93" s="88" t="s">
        <v>811</v>
      </c>
      <c r="AB93" s="82"/>
      <c r="AC93" s="82" t="b">
        <v>0</v>
      </c>
      <c r="AD93" s="82">
        <v>0</v>
      </c>
      <c r="AE93" s="88" t="s">
        <v>879</v>
      </c>
      <c r="AF93" s="82" t="b">
        <v>0</v>
      </c>
      <c r="AG93" s="82" t="s">
        <v>914</v>
      </c>
      <c r="AH93" s="82"/>
      <c r="AI93" s="88" t="s">
        <v>879</v>
      </c>
      <c r="AJ93" s="82" t="b">
        <v>0</v>
      </c>
      <c r="AK93" s="82">
        <v>4</v>
      </c>
      <c r="AL93" s="88" t="s">
        <v>808</v>
      </c>
      <c r="AM93" s="82" t="s">
        <v>930</v>
      </c>
      <c r="AN93" s="82" t="b">
        <v>0</v>
      </c>
      <c r="AO93" s="88" t="s">
        <v>808</v>
      </c>
      <c r="AP93" s="82" t="s">
        <v>196</v>
      </c>
      <c r="AQ93" s="82">
        <v>0</v>
      </c>
      <c r="AR93" s="82">
        <v>0</v>
      </c>
      <c r="AS93" s="82"/>
      <c r="AT93" s="82"/>
      <c r="AU93" s="82"/>
      <c r="AV93" s="82"/>
      <c r="AW93" s="82"/>
      <c r="AX93" s="82"/>
      <c r="AY93" s="82"/>
      <c r="AZ93" s="82"/>
      <c r="BA93">
        <v>1</v>
      </c>
      <c r="BB93" s="81" t="str">
        <f>REPLACE(INDEX(GroupVertices[Group],MATCH(Edges30[[#This Row],[Vertex 1]],GroupVertices[Vertex],0)),1,1,"")</f>
        <v>1</v>
      </c>
      <c r="BC93" s="81" t="str">
        <f>REPLACE(INDEX(GroupVertices[Group],MATCH(Edges30[[#This Row],[Vertex 2]],GroupVertices[Vertex],0)),1,1,"")</f>
        <v>1</v>
      </c>
      <c r="BD93" s="48">
        <v>0</v>
      </c>
      <c r="BE93" s="49">
        <v>0</v>
      </c>
      <c r="BF93" s="48">
        <v>1</v>
      </c>
      <c r="BG93" s="49">
        <v>3.7037037037037037</v>
      </c>
      <c r="BH93" s="34"/>
      <c r="BI93" s="34"/>
      <c r="BJ93" s="48">
        <v>26</v>
      </c>
      <c r="BK93" s="49">
        <v>96.29629629629629</v>
      </c>
      <c r="BL93" s="48">
        <v>27</v>
      </c>
      <c r="BM93" s="48">
        <v>0</v>
      </c>
      <c r="BN93" s="49">
        <v>0</v>
      </c>
    </row>
    <row r="94" spans="1:66" ht="15">
      <c r="A94" s="66" t="s">
        <v>250</v>
      </c>
      <c r="B94" s="66" t="s">
        <v>265</v>
      </c>
      <c r="C94" s="67" t="s">
        <v>1536</v>
      </c>
      <c r="D94" s="68">
        <v>4.75</v>
      </c>
      <c r="E94" s="69" t="s">
        <v>136</v>
      </c>
      <c r="F94" s="70">
        <v>29.4</v>
      </c>
      <c r="G94" s="67"/>
      <c r="H94" s="71"/>
      <c r="I94" s="72"/>
      <c r="J94" s="72"/>
      <c r="K94" s="34" t="s">
        <v>66</v>
      </c>
      <c r="L94" s="80">
        <v>136</v>
      </c>
      <c r="M94" s="80"/>
      <c r="N94" s="74"/>
      <c r="O94" s="82" t="s">
        <v>311</v>
      </c>
      <c r="P94" s="84">
        <v>43508.77243055555</v>
      </c>
      <c r="Q94" s="82" t="s">
        <v>396</v>
      </c>
      <c r="R94" s="82"/>
      <c r="S94" s="82"/>
      <c r="T94" s="82"/>
      <c r="U94" s="82"/>
      <c r="V94" s="86" t="s">
        <v>570</v>
      </c>
      <c r="W94" s="84">
        <v>43508.77243055555</v>
      </c>
      <c r="X94" s="86" t="s">
        <v>678</v>
      </c>
      <c r="Y94" s="82"/>
      <c r="Z94" s="82"/>
      <c r="AA94" s="88" t="s">
        <v>812</v>
      </c>
      <c r="AB94" s="88" t="s">
        <v>808</v>
      </c>
      <c r="AC94" s="82" t="b">
        <v>0</v>
      </c>
      <c r="AD94" s="82">
        <v>5</v>
      </c>
      <c r="AE94" s="88" t="s">
        <v>906</v>
      </c>
      <c r="AF94" s="82" t="b">
        <v>0</v>
      </c>
      <c r="AG94" s="82" t="s">
        <v>914</v>
      </c>
      <c r="AH94" s="82"/>
      <c r="AI94" s="88" t="s">
        <v>879</v>
      </c>
      <c r="AJ94" s="82" t="b">
        <v>0</v>
      </c>
      <c r="AK94" s="82">
        <v>1</v>
      </c>
      <c r="AL94" s="88" t="s">
        <v>879</v>
      </c>
      <c r="AM94" s="82" t="s">
        <v>930</v>
      </c>
      <c r="AN94" s="82" t="b">
        <v>0</v>
      </c>
      <c r="AO94" s="88" t="s">
        <v>808</v>
      </c>
      <c r="AP94" s="82" t="s">
        <v>196</v>
      </c>
      <c r="AQ94" s="82">
        <v>0</v>
      </c>
      <c r="AR94" s="82">
        <v>0</v>
      </c>
      <c r="AS94" s="82"/>
      <c r="AT94" s="82"/>
      <c r="AU94" s="82"/>
      <c r="AV94" s="82"/>
      <c r="AW94" s="82"/>
      <c r="AX94" s="82"/>
      <c r="AY94" s="82"/>
      <c r="AZ94" s="82"/>
      <c r="BA94">
        <v>4</v>
      </c>
      <c r="BB94" s="81" t="str">
        <f>REPLACE(INDEX(GroupVertices[Group],MATCH(Edges30[[#This Row],[Vertex 1]],GroupVertices[Vertex],0)),1,1,"")</f>
        <v>1</v>
      </c>
      <c r="BC94" s="81" t="str">
        <f>REPLACE(INDEX(GroupVertices[Group],MATCH(Edges30[[#This Row],[Vertex 2]],GroupVertices[Vertex],0)),1,1,"")</f>
        <v>1</v>
      </c>
      <c r="BD94" s="48">
        <v>1</v>
      </c>
      <c r="BE94" s="49">
        <v>4</v>
      </c>
      <c r="BF94" s="48">
        <v>0</v>
      </c>
      <c r="BG94" s="49">
        <v>0</v>
      </c>
      <c r="BH94" s="34"/>
      <c r="BI94" s="34"/>
      <c r="BJ94" s="48">
        <v>24</v>
      </c>
      <c r="BK94" s="49">
        <v>96</v>
      </c>
      <c r="BL94" s="48">
        <v>25</v>
      </c>
      <c r="BM94" s="48">
        <v>0</v>
      </c>
      <c r="BN94" s="49">
        <v>0</v>
      </c>
    </row>
    <row r="95" spans="1:66" ht="15">
      <c r="A95" s="66" t="s">
        <v>250</v>
      </c>
      <c r="B95" s="66" t="s">
        <v>265</v>
      </c>
      <c r="C95" s="67" t="s">
        <v>1536</v>
      </c>
      <c r="D95" s="68">
        <v>4.75</v>
      </c>
      <c r="E95" s="69" t="s">
        <v>136</v>
      </c>
      <c r="F95" s="70">
        <v>29.4</v>
      </c>
      <c r="G95" s="67"/>
      <c r="H95" s="71"/>
      <c r="I95" s="72"/>
      <c r="J95" s="72"/>
      <c r="K95" s="34" t="s">
        <v>66</v>
      </c>
      <c r="L95" s="80">
        <v>137</v>
      </c>
      <c r="M95" s="80"/>
      <c r="N95" s="74"/>
      <c r="O95" s="82" t="s">
        <v>311</v>
      </c>
      <c r="P95" s="84">
        <v>43511.729155092595</v>
      </c>
      <c r="Q95" s="82" t="s">
        <v>397</v>
      </c>
      <c r="R95" s="82"/>
      <c r="S95" s="82"/>
      <c r="T95" s="82"/>
      <c r="U95" s="82"/>
      <c r="V95" s="86" t="s">
        <v>570</v>
      </c>
      <c r="W95" s="84">
        <v>43511.729155092595</v>
      </c>
      <c r="X95" s="86" t="s">
        <v>679</v>
      </c>
      <c r="Y95" s="82"/>
      <c r="Z95" s="82"/>
      <c r="AA95" s="88" t="s">
        <v>813</v>
      </c>
      <c r="AB95" s="88" t="s">
        <v>809</v>
      </c>
      <c r="AC95" s="82" t="b">
        <v>0</v>
      </c>
      <c r="AD95" s="82">
        <v>0</v>
      </c>
      <c r="AE95" s="88" t="s">
        <v>906</v>
      </c>
      <c r="AF95" s="82" t="b">
        <v>0</v>
      </c>
      <c r="AG95" s="82" t="s">
        <v>914</v>
      </c>
      <c r="AH95" s="82"/>
      <c r="AI95" s="88" t="s">
        <v>879</v>
      </c>
      <c r="AJ95" s="82" t="b">
        <v>0</v>
      </c>
      <c r="AK95" s="82">
        <v>0</v>
      </c>
      <c r="AL95" s="88" t="s">
        <v>879</v>
      </c>
      <c r="AM95" s="82" t="s">
        <v>928</v>
      </c>
      <c r="AN95" s="82" t="b">
        <v>0</v>
      </c>
      <c r="AO95" s="88" t="s">
        <v>809</v>
      </c>
      <c r="AP95" s="82" t="s">
        <v>196</v>
      </c>
      <c r="AQ95" s="82">
        <v>0</v>
      </c>
      <c r="AR95" s="82">
        <v>0</v>
      </c>
      <c r="AS95" s="82"/>
      <c r="AT95" s="82"/>
      <c r="AU95" s="82"/>
      <c r="AV95" s="82"/>
      <c r="AW95" s="82"/>
      <c r="AX95" s="82"/>
      <c r="AY95" s="82"/>
      <c r="AZ95" s="82"/>
      <c r="BA95">
        <v>4</v>
      </c>
      <c r="BB95" s="81" t="str">
        <f>REPLACE(INDEX(GroupVertices[Group],MATCH(Edges30[[#This Row],[Vertex 1]],GroupVertices[Vertex],0)),1,1,"")</f>
        <v>1</v>
      </c>
      <c r="BC95" s="81" t="str">
        <f>REPLACE(INDEX(GroupVertices[Group],MATCH(Edges30[[#This Row],[Vertex 2]],GroupVertices[Vertex],0)),1,1,"")</f>
        <v>1</v>
      </c>
      <c r="BD95" s="48">
        <v>0</v>
      </c>
      <c r="BE95" s="49">
        <v>0</v>
      </c>
      <c r="BF95" s="48">
        <v>0</v>
      </c>
      <c r="BG95" s="49">
        <v>0</v>
      </c>
      <c r="BH95" s="34"/>
      <c r="BI95" s="34"/>
      <c r="BJ95" s="48">
        <v>4</v>
      </c>
      <c r="BK95" s="49">
        <v>100</v>
      </c>
      <c r="BL95" s="48">
        <v>4</v>
      </c>
      <c r="BM95" s="48">
        <v>0</v>
      </c>
      <c r="BN95" s="49">
        <v>0</v>
      </c>
    </row>
    <row r="96" spans="1:66" ht="15">
      <c r="A96" s="66" t="s">
        <v>250</v>
      </c>
      <c r="B96" s="66" t="s">
        <v>265</v>
      </c>
      <c r="C96" s="67" t="s">
        <v>1535</v>
      </c>
      <c r="D96" s="68">
        <v>3</v>
      </c>
      <c r="E96" s="69" t="s">
        <v>132</v>
      </c>
      <c r="F96" s="70">
        <v>32</v>
      </c>
      <c r="G96" s="67"/>
      <c r="H96" s="71"/>
      <c r="I96" s="72"/>
      <c r="J96" s="72"/>
      <c r="K96" s="34" t="s">
        <v>66</v>
      </c>
      <c r="L96" s="80">
        <v>138</v>
      </c>
      <c r="M96" s="80"/>
      <c r="N96" s="74"/>
      <c r="O96" s="82" t="s">
        <v>310</v>
      </c>
      <c r="P96" s="84">
        <v>43514.88506944444</v>
      </c>
      <c r="Q96" s="82" t="s">
        <v>398</v>
      </c>
      <c r="R96" s="86" t="s">
        <v>461</v>
      </c>
      <c r="S96" s="82" t="s">
        <v>473</v>
      </c>
      <c r="T96" s="82" t="s">
        <v>519</v>
      </c>
      <c r="U96" s="82"/>
      <c r="V96" s="86" t="s">
        <v>570</v>
      </c>
      <c r="W96" s="84">
        <v>43514.88506944444</v>
      </c>
      <c r="X96" s="86" t="s">
        <v>680</v>
      </c>
      <c r="Y96" s="82"/>
      <c r="Z96" s="82"/>
      <c r="AA96" s="88" t="s">
        <v>814</v>
      </c>
      <c r="AB96" s="82"/>
      <c r="AC96" s="82" t="b">
        <v>0</v>
      </c>
      <c r="AD96" s="82">
        <v>5</v>
      </c>
      <c r="AE96" s="88" t="s">
        <v>879</v>
      </c>
      <c r="AF96" s="82" t="b">
        <v>1</v>
      </c>
      <c r="AG96" s="82" t="s">
        <v>914</v>
      </c>
      <c r="AH96" s="82"/>
      <c r="AI96" s="88" t="s">
        <v>923</v>
      </c>
      <c r="AJ96" s="82" t="b">
        <v>0</v>
      </c>
      <c r="AK96" s="82">
        <v>1</v>
      </c>
      <c r="AL96" s="88" t="s">
        <v>879</v>
      </c>
      <c r="AM96" s="82" t="s">
        <v>928</v>
      </c>
      <c r="AN96" s="82" t="b">
        <v>0</v>
      </c>
      <c r="AO96" s="88" t="s">
        <v>814</v>
      </c>
      <c r="AP96" s="82" t="s">
        <v>196</v>
      </c>
      <c r="AQ96" s="82">
        <v>0</v>
      </c>
      <c r="AR96" s="82">
        <v>0</v>
      </c>
      <c r="AS96" s="82"/>
      <c r="AT96" s="82"/>
      <c r="AU96" s="82"/>
      <c r="AV96" s="82"/>
      <c r="AW96" s="82"/>
      <c r="AX96" s="82"/>
      <c r="AY96" s="82"/>
      <c r="AZ96" s="82"/>
      <c r="BA96">
        <v>1</v>
      </c>
      <c r="BB96" s="81" t="str">
        <f>REPLACE(INDEX(GroupVertices[Group],MATCH(Edges30[[#This Row],[Vertex 1]],GroupVertices[Vertex],0)),1,1,"")</f>
        <v>1</v>
      </c>
      <c r="BC96" s="81" t="str">
        <f>REPLACE(INDEX(GroupVertices[Group],MATCH(Edges30[[#This Row],[Vertex 2]],GroupVertices[Vertex],0)),1,1,"")</f>
        <v>1</v>
      </c>
      <c r="BD96" s="48">
        <v>1</v>
      </c>
      <c r="BE96" s="49">
        <v>10</v>
      </c>
      <c r="BF96" s="48">
        <v>1</v>
      </c>
      <c r="BG96" s="49">
        <v>10</v>
      </c>
      <c r="BH96" s="34"/>
      <c r="BI96" s="34"/>
      <c r="BJ96" s="48">
        <v>8</v>
      </c>
      <c r="BK96" s="49">
        <v>80</v>
      </c>
      <c r="BL96" s="48">
        <v>10</v>
      </c>
      <c r="BM96" s="48">
        <v>0</v>
      </c>
      <c r="BN96" s="49">
        <v>0</v>
      </c>
    </row>
    <row r="97" spans="1:66" ht="15">
      <c r="A97" s="66" t="s">
        <v>250</v>
      </c>
      <c r="B97" s="66" t="s">
        <v>247</v>
      </c>
      <c r="C97" s="67" t="s">
        <v>1535</v>
      </c>
      <c r="D97" s="68">
        <v>3</v>
      </c>
      <c r="E97" s="69" t="s">
        <v>132</v>
      </c>
      <c r="F97" s="70">
        <v>32</v>
      </c>
      <c r="G97" s="67"/>
      <c r="H97" s="71"/>
      <c r="I97" s="72"/>
      <c r="J97" s="72"/>
      <c r="K97" s="34" t="s">
        <v>66</v>
      </c>
      <c r="L97" s="80">
        <v>140</v>
      </c>
      <c r="M97" s="80"/>
      <c r="N97" s="74"/>
      <c r="O97" s="82" t="s">
        <v>311</v>
      </c>
      <c r="P97" s="84">
        <v>43515.545</v>
      </c>
      <c r="Q97" s="82" t="s">
        <v>399</v>
      </c>
      <c r="R97" s="82"/>
      <c r="S97" s="82"/>
      <c r="T97" s="82"/>
      <c r="U97" s="82"/>
      <c r="V97" s="86" t="s">
        <v>570</v>
      </c>
      <c r="W97" s="84">
        <v>43515.545</v>
      </c>
      <c r="X97" s="86" t="s">
        <v>681</v>
      </c>
      <c r="Y97" s="82"/>
      <c r="Z97" s="82"/>
      <c r="AA97" s="88" t="s">
        <v>815</v>
      </c>
      <c r="AB97" s="88" t="s">
        <v>745</v>
      </c>
      <c r="AC97" s="82" t="b">
        <v>0</v>
      </c>
      <c r="AD97" s="82">
        <v>0</v>
      </c>
      <c r="AE97" s="88" t="s">
        <v>907</v>
      </c>
      <c r="AF97" s="82" t="b">
        <v>0</v>
      </c>
      <c r="AG97" s="82" t="s">
        <v>914</v>
      </c>
      <c r="AH97" s="82"/>
      <c r="AI97" s="88" t="s">
        <v>879</v>
      </c>
      <c r="AJ97" s="82" t="b">
        <v>0</v>
      </c>
      <c r="AK97" s="82">
        <v>0</v>
      </c>
      <c r="AL97" s="88" t="s">
        <v>879</v>
      </c>
      <c r="AM97" s="82" t="s">
        <v>935</v>
      </c>
      <c r="AN97" s="82" t="b">
        <v>0</v>
      </c>
      <c r="AO97" s="88" t="s">
        <v>745</v>
      </c>
      <c r="AP97" s="82" t="s">
        <v>196</v>
      </c>
      <c r="AQ97" s="82">
        <v>0</v>
      </c>
      <c r="AR97" s="82">
        <v>0</v>
      </c>
      <c r="AS97" s="82"/>
      <c r="AT97" s="82"/>
      <c r="AU97" s="82"/>
      <c r="AV97" s="82"/>
      <c r="AW97" s="82"/>
      <c r="AX97" s="82"/>
      <c r="AY97" s="82"/>
      <c r="AZ97" s="82"/>
      <c r="BA97">
        <v>1</v>
      </c>
      <c r="BB97" s="81" t="str">
        <f>REPLACE(INDEX(GroupVertices[Group],MATCH(Edges30[[#This Row],[Vertex 1]],GroupVertices[Vertex],0)),1,1,"")</f>
        <v>1</v>
      </c>
      <c r="BC97" s="81" t="str">
        <f>REPLACE(INDEX(GroupVertices[Group],MATCH(Edges30[[#This Row],[Vertex 2]],GroupVertices[Vertex],0)),1,1,"")</f>
        <v>8</v>
      </c>
      <c r="BD97" s="48">
        <v>0</v>
      </c>
      <c r="BE97" s="49">
        <v>0</v>
      </c>
      <c r="BF97" s="48">
        <v>0</v>
      </c>
      <c r="BG97" s="49">
        <v>0</v>
      </c>
      <c r="BH97" s="34"/>
      <c r="BI97" s="34"/>
      <c r="BJ97" s="48">
        <v>11</v>
      </c>
      <c r="BK97" s="49">
        <v>100</v>
      </c>
      <c r="BL97" s="48">
        <v>11</v>
      </c>
      <c r="BM97" s="48">
        <v>0</v>
      </c>
      <c r="BN97" s="49">
        <v>0</v>
      </c>
    </row>
    <row r="98" spans="1:66" ht="15">
      <c r="A98" s="66" t="s">
        <v>250</v>
      </c>
      <c r="B98" s="66" t="s">
        <v>307</v>
      </c>
      <c r="C98" s="67" t="s">
        <v>1535</v>
      </c>
      <c r="D98" s="68">
        <v>3</v>
      </c>
      <c r="E98" s="69" t="s">
        <v>132</v>
      </c>
      <c r="F98" s="70">
        <v>32</v>
      </c>
      <c r="G98" s="67"/>
      <c r="H98" s="71"/>
      <c r="I98" s="72"/>
      <c r="J98" s="72"/>
      <c r="K98" s="34" t="s">
        <v>65</v>
      </c>
      <c r="L98" s="80">
        <v>141</v>
      </c>
      <c r="M98" s="80"/>
      <c r="N98" s="74"/>
      <c r="O98" s="82" t="s">
        <v>311</v>
      </c>
      <c r="P98" s="84">
        <v>43515.550532407404</v>
      </c>
      <c r="Q98" s="82" t="s">
        <v>400</v>
      </c>
      <c r="R98" s="82"/>
      <c r="S98" s="82"/>
      <c r="T98" s="82"/>
      <c r="U98" s="82"/>
      <c r="V98" s="86" t="s">
        <v>570</v>
      </c>
      <c r="W98" s="84">
        <v>43515.550532407404</v>
      </c>
      <c r="X98" s="86" t="s">
        <v>682</v>
      </c>
      <c r="Y98" s="82"/>
      <c r="Z98" s="82"/>
      <c r="AA98" s="88" t="s">
        <v>816</v>
      </c>
      <c r="AB98" s="88" t="s">
        <v>873</v>
      </c>
      <c r="AC98" s="82" t="b">
        <v>0</v>
      </c>
      <c r="AD98" s="82">
        <v>0</v>
      </c>
      <c r="AE98" s="88" t="s">
        <v>908</v>
      </c>
      <c r="AF98" s="82" t="b">
        <v>0</v>
      </c>
      <c r="AG98" s="82" t="s">
        <v>914</v>
      </c>
      <c r="AH98" s="82"/>
      <c r="AI98" s="88" t="s">
        <v>879</v>
      </c>
      <c r="AJ98" s="82" t="b">
        <v>0</v>
      </c>
      <c r="AK98" s="82">
        <v>0</v>
      </c>
      <c r="AL98" s="88" t="s">
        <v>879</v>
      </c>
      <c r="AM98" s="82" t="s">
        <v>935</v>
      </c>
      <c r="AN98" s="82" t="b">
        <v>0</v>
      </c>
      <c r="AO98" s="88" t="s">
        <v>873</v>
      </c>
      <c r="AP98" s="82" t="s">
        <v>196</v>
      </c>
      <c r="AQ98" s="82">
        <v>0</v>
      </c>
      <c r="AR98" s="82">
        <v>0</v>
      </c>
      <c r="AS98" s="82"/>
      <c r="AT98" s="82"/>
      <c r="AU98" s="82"/>
      <c r="AV98" s="82"/>
      <c r="AW98" s="82"/>
      <c r="AX98" s="82"/>
      <c r="AY98" s="82"/>
      <c r="AZ98" s="82"/>
      <c r="BA98">
        <v>1</v>
      </c>
      <c r="BB98" s="81" t="str">
        <f>REPLACE(INDEX(GroupVertices[Group],MATCH(Edges30[[#This Row],[Vertex 1]],GroupVertices[Vertex],0)),1,1,"")</f>
        <v>1</v>
      </c>
      <c r="BC98" s="81" t="str">
        <f>REPLACE(INDEX(GroupVertices[Group],MATCH(Edges30[[#This Row],[Vertex 2]],GroupVertices[Vertex],0)),1,1,"")</f>
        <v>1</v>
      </c>
      <c r="BD98" s="48">
        <v>0</v>
      </c>
      <c r="BE98" s="49">
        <v>0</v>
      </c>
      <c r="BF98" s="48">
        <v>0</v>
      </c>
      <c r="BG98" s="49">
        <v>0</v>
      </c>
      <c r="BH98" s="34"/>
      <c r="BI98" s="34"/>
      <c r="BJ98" s="48">
        <v>19</v>
      </c>
      <c r="BK98" s="49">
        <v>100</v>
      </c>
      <c r="BL98" s="48">
        <v>19</v>
      </c>
      <c r="BM98" s="48">
        <v>0</v>
      </c>
      <c r="BN98" s="49">
        <v>0</v>
      </c>
    </row>
    <row r="99" spans="1:66" ht="15">
      <c r="A99" s="66" t="s">
        <v>250</v>
      </c>
      <c r="B99" s="66" t="s">
        <v>308</v>
      </c>
      <c r="C99" s="67" t="s">
        <v>1535</v>
      </c>
      <c r="D99" s="68">
        <v>3</v>
      </c>
      <c r="E99" s="69" t="s">
        <v>132</v>
      </c>
      <c r="F99" s="70">
        <v>32</v>
      </c>
      <c r="G99" s="67"/>
      <c r="H99" s="71"/>
      <c r="I99" s="72"/>
      <c r="J99" s="72"/>
      <c r="K99" s="34" t="s">
        <v>65</v>
      </c>
      <c r="L99" s="80">
        <v>142</v>
      </c>
      <c r="M99" s="80"/>
      <c r="N99" s="74"/>
      <c r="O99" s="82" t="s">
        <v>311</v>
      </c>
      <c r="P99" s="84">
        <v>43515.56149305555</v>
      </c>
      <c r="Q99" s="82" t="s">
        <v>401</v>
      </c>
      <c r="R99" s="82"/>
      <c r="S99" s="82"/>
      <c r="T99" s="82"/>
      <c r="U99" s="82"/>
      <c r="V99" s="86" t="s">
        <v>570</v>
      </c>
      <c r="W99" s="84">
        <v>43515.56149305555</v>
      </c>
      <c r="X99" s="86" t="s">
        <v>683</v>
      </c>
      <c r="Y99" s="82"/>
      <c r="Z99" s="82"/>
      <c r="AA99" s="88" t="s">
        <v>817</v>
      </c>
      <c r="AB99" s="88" t="s">
        <v>874</v>
      </c>
      <c r="AC99" s="82" t="b">
        <v>0</v>
      </c>
      <c r="AD99" s="82">
        <v>0</v>
      </c>
      <c r="AE99" s="88" t="s">
        <v>909</v>
      </c>
      <c r="AF99" s="82" t="b">
        <v>0</v>
      </c>
      <c r="AG99" s="82" t="s">
        <v>914</v>
      </c>
      <c r="AH99" s="82"/>
      <c r="AI99" s="88" t="s">
        <v>879</v>
      </c>
      <c r="AJ99" s="82" t="b">
        <v>0</v>
      </c>
      <c r="AK99" s="82">
        <v>0</v>
      </c>
      <c r="AL99" s="88" t="s">
        <v>879</v>
      </c>
      <c r="AM99" s="82" t="s">
        <v>935</v>
      </c>
      <c r="AN99" s="82" t="b">
        <v>0</v>
      </c>
      <c r="AO99" s="88" t="s">
        <v>874</v>
      </c>
      <c r="AP99" s="82" t="s">
        <v>196</v>
      </c>
      <c r="AQ99" s="82">
        <v>0</v>
      </c>
      <c r="AR99" s="82">
        <v>0</v>
      </c>
      <c r="AS99" s="82"/>
      <c r="AT99" s="82"/>
      <c r="AU99" s="82"/>
      <c r="AV99" s="82"/>
      <c r="AW99" s="82"/>
      <c r="AX99" s="82"/>
      <c r="AY99" s="82"/>
      <c r="AZ99" s="82"/>
      <c r="BA99">
        <v>1</v>
      </c>
      <c r="BB99" s="81" t="str">
        <f>REPLACE(INDEX(GroupVertices[Group],MATCH(Edges30[[#This Row],[Vertex 1]],GroupVertices[Vertex],0)),1,1,"")</f>
        <v>1</v>
      </c>
      <c r="BC99" s="81" t="str">
        <f>REPLACE(INDEX(GroupVertices[Group],MATCH(Edges30[[#This Row],[Vertex 2]],GroupVertices[Vertex],0)),1,1,"")</f>
        <v>1</v>
      </c>
      <c r="BD99" s="48">
        <v>0</v>
      </c>
      <c r="BE99" s="49">
        <v>0</v>
      </c>
      <c r="BF99" s="48">
        <v>1</v>
      </c>
      <c r="BG99" s="49">
        <v>8.333333333333334</v>
      </c>
      <c r="BH99" s="34"/>
      <c r="BI99" s="34"/>
      <c r="BJ99" s="48">
        <v>11</v>
      </c>
      <c r="BK99" s="49">
        <v>91.66666666666667</v>
      </c>
      <c r="BL99" s="48">
        <v>12</v>
      </c>
      <c r="BM99" s="48">
        <v>0</v>
      </c>
      <c r="BN99" s="49">
        <v>0</v>
      </c>
    </row>
    <row r="100" spans="1:66" ht="15">
      <c r="A100" s="66" t="s">
        <v>250</v>
      </c>
      <c r="B100" s="66" t="s">
        <v>309</v>
      </c>
      <c r="C100" s="67" t="s">
        <v>1535</v>
      </c>
      <c r="D100" s="68">
        <v>3</v>
      </c>
      <c r="E100" s="69" t="s">
        <v>132</v>
      </c>
      <c r="F100" s="70">
        <v>32</v>
      </c>
      <c r="G100" s="67"/>
      <c r="H100" s="71"/>
      <c r="I100" s="72"/>
      <c r="J100" s="72"/>
      <c r="K100" s="34" t="s">
        <v>65</v>
      </c>
      <c r="L100" s="80">
        <v>143</v>
      </c>
      <c r="M100" s="80"/>
      <c r="N100" s="74"/>
      <c r="O100" s="82" t="s">
        <v>311</v>
      </c>
      <c r="P100" s="84">
        <v>43515.56354166667</v>
      </c>
      <c r="Q100" s="82" t="s">
        <v>402</v>
      </c>
      <c r="R100" s="82"/>
      <c r="S100" s="82"/>
      <c r="T100" s="82"/>
      <c r="U100" s="82"/>
      <c r="V100" s="86" t="s">
        <v>570</v>
      </c>
      <c r="W100" s="84">
        <v>43515.56354166667</v>
      </c>
      <c r="X100" s="86" t="s">
        <v>684</v>
      </c>
      <c r="Y100" s="82"/>
      <c r="Z100" s="82"/>
      <c r="AA100" s="88" t="s">
        <v>818</v>
      </c>
      <c r="AB100" s="88" t="s">
        <v>875</v>
      </c>
      <c r="AC100" s="82" t="b">
        <v>0</v>
      </c>
      <c r="AD100" s="82">
        <v>0</v>
      </c>
      <c r="AE100" s="88" t="s">
        <v>910</v>
      </c>
      <c r="AF100" s="82" t="b">
        <v>0</v>
      </c>
      <c r="AG100" s="82" t="s">
        <v>914</v>
      </c>
      <c r="AH100" s="82"/>
      <c r="AI100" s="88" t="s">
        <v>879</v>
      </c>
      <c r="AJ100" s="82" t="b">
        <v>0</v>
      </c>
      <c r="AK100" s="82">
        <v>0</v>
      </c>
      <c r="AL100" s="88" t="s">
        <v>879</v>
      </c>
      <c r="AM100" s="82" t="s">
        <v>935</v>
      </c>
      <c r="AN100" s="82" t="b">
        <v>0</v>
      </c>
      <c r="AO100" s="88" t="s">
        <v>875</v>
      </c>
      <c r="AP100" s="82" t="s">
        <v>196</v>
      </c>
      <c r="AQ100" s="82">
        <v>0</v>
      </c>
      <c r="AR100" s="82">
        <v>0</v>
      </c>
      <c r="AS100" s="82"/>
      <c r="AT100" s="82"/>
      <c r="AU100" s="82"/>
      <c r="AV100" s="82"/>
      <c r="AW100" s="82"/>
      <c r="AX100" s="82"/>
      <c r="AY100" s="82"/>
      <c r="AZ100" s="82"/>
      <c r="BA100">
        <v>1</v>
      </c>
      <c r="BB100" s="81" t="str">
        <f>REPLACE(INDEX(GroupVertices[Group],MATCH(Edges30[[#This Row],[Vertex 1]],GroupVertices[Vertex],0)),1,1,"")</f>
        <v>1</v>
      </c>
      <c r="BC100" s="81" t="str">
        <f>REPLACE(INDEX(GroupVertices[Group],MATCH(Edges30[[#This Row],[Vertex 2]],GroupVertices[Vertex],0)),1,1,"")</f>
        <v>1</v>
      </c>
      <c r="BD100" s="48">
        <v>2</v>
      </c>
      <c r="BE100" s="49">
        <v>28.571428571428573</v>
      </c>
      <c r="BF100" s="48">
        <v>0</v>
      </c>
      <c r="BG100" s="49">
        <v>0</v>
      </c>
      <c r="BH100" s="34"/>
      <c r="BI100" s="34"/>
      <c r="BJ100" s="48">
        <v>5</v>
      </c>
      <c r="BK100" s="49">
        <v>71.42857142857143</v>
      </c>
      <c r="BL100" s="48">
        <v>7</v>
      </c>
      <c r="BM100" s="48">
        <v>0</v>
      </c>
      <c r="BN100" s="49">
        <v>0</v>
      </c>
    </row>
    <row r="101" spans="1:66" ht="15">
      <c r="A101" s="66" t="s">
        <v>266</v>
      </c>
      <c r="B101" s="66" t="s">
        <v>266</v>
      </c>
      <c r="C101" s="67" t="s">
        <v>1535</v>
      </c>
      <c r="D101" s="68">
        <v>3</v>
      </c>
      <c r="E101" s="69" t="s">
        <v>132</v>
      </c>
      <c r="F101" s="70">
        <v>32</v>
      </c>
      <c r="G101" s="67"/>
      <c r="H101" s="71"/>
      <c r="I101" s="72"/>
      <c r="J101" s="72"/>
      <c r="K101" s="34" t="s">
        <v>65</v>
      </c>
      <c r="L101" s="80">
        <v>144</v>
      </c>
      <c r="M101" s="80"/>
      <c r="N101" s="74"/>
      <c r="O101" s="82" t="s">
        <v>196</v>
      </c>
      <c r="P101" s="84">
        <v>43515.49134259259</v>
      </c>
      <c r="Q101" s="82" t="s">
        <v>403</v>
      </c>
      <c r="R101" s="82"/>
      <c r="S101" s="82"/>
      <c r="T101" s="82" t="s">
        <v>520</v>
      </c>
      <c r="U101" s="86" t="s">
        <v>547</v>
      </c>
      <c r="V101" s="86" t="s">
        <v>547</v>
      </c>
      <c r="W101" s="84">
        <v>43515.49134259259</v>
      </c>
      <c r="X101" s="86" t="s">
        <v>685</v>
      </c>
      <c r="Y101" s="82"/>
      <c r="Z101" s="82"/>
      <c r="AA101" s="88" t="s">
        <v>819</v>
      </c>
      <c r="AB101" s="82"/>
      <c r="AC101" s="82" t="b">
        <v>0</v>
      </c>
      <c r="AD101" s="82">
        <v>6</v>
      </c>
      <c r="AE101" s="88" t="s">
        <v>879</v>
      </c>
      <c r="AF101" s="82" t="b">
        <v>0</v>
      </c>
      <c r="AG101" s="82" t="s">
        <v>915</v>
      </c>
      <c r="AH101" s="82"/>
      <c r="AI101" s="88" t="s">
        <v>879</v>
      </c>
      <c r="AJ101" s="82" t="b">
        <v>0</v>
      </c>
      <c r="AK101" s="82">
        <v>2</v>
      </c>
      <c r="AL101" s="88" t="s">
        <v>879</v>
      </c>
      <c r="AM101" s="82" t="s">
        <v>930</v>
      </c>
      <c r="AN101" s="82" t="b">
        <v>0</v>
      </c>
      <c r="AO101" s="88" t="s">
        <v>819</v>
      </c>
      <c r="AP101" s="82" t="s">
        <v>312</v>
      </c>
      <c r="AQ101" s="82">
        <v>0</v>
      </c>
      <c r="AR101" s="82">
        <v>0</v>
      </c>
      <c r="AS101" s="82"/>
      <c r="AT101" s="82"/>
      <c r="AU101" s="82"/>
      <c r="AV101" s="82"/>
      <c r="AW101" s="82"/>
      <c r="AX101" s="82"/>
      <c r="AY101" s="82"/>
      <c r="AZ101" s="82"/>
      <c r="BA101">
        <v>1</v>
      </c>
      <c r="BB101" s="81" t="str">
        <f>REPLACE(INDEX(GroupVertices[Group],MATCH(Edges30[[#This Row],[Vertex 1]],GroupVertices[Vertex],0)),1,1,"")</f>
        <v>1</v>
      </c>
      <c r="BC101" s="81" t="str">
        <f>REPLACE(INDEX(GroupVertices[Group],MATCH(Edges30[[#This Row],[Vertex 2]],GroupVertices[Vertex],0)),1,1,"")</f>
        <v>1</v>
      </c>
      <c r="BD101" s="48">
        <v>0</v>
      </c>
      <c r="BE101" s="49">
        <v>0</v>
      </c>
      <c r="BF101" s="48">
        <v>0</v>
      </c>
      <c r="BG101" s="49">
        <v>0</v>
      </c>
      <c r="BH101" s="34"/>
      <c r="BI101" s="34"/>
      <c r="BJ101" s="48">
        <v>3</v>
      </c>
      <c r="BK101" s="49">
        <v>100</v>
      </c>
      <c r="BL101" s="48">
        <v>3</v>
      </c>
      <c r="BM101" s="48">
        <v>0</v>
      </c>
      <c r="BN101" s="49">
        <v>0</v>
      </c>
    </row>
    <row r="102" spans="1:66" ht="15">
      <c r="A102" s="66" t="s">
        <v>250</v>
      </c>
      <c r="B102" s="66" t="s">
        <v>266</v>
      </c>
      <c r="C102" s="67" t="s">
        <v>1535</v>
      </c>
      <c r="D102" s="68">
        <v>3</v>
      </c>
      <c r="E102" s="69" t="s">
        <v>132</v>
      </c>
      <c r="F102" s="70">
        <v>32</v>
      </c>
      <c r="G102" s="67"/>
      <c r="H102" s="71"/>
      <c r="I102" s="72"/>
      <c r="J102" s="72"/>
      <c r="K102" s="34" t="s">
        <v>65</v>
      </c>
      <c r="L102" s="80">
        <v>148</v>
      </c>
      <c r="M102" s="80"/>
      <c r="N102" s="74"/>
      <c r="O102" s="82" t="s">
        <v>312</v>
      </c>
      <c r="P102" s="84">
        <v>43515.611226851855</v>
      </c>
      <c r="Q102" s="82" t="s">
        <v>403</v>
      </c>
      <c r="R102" s="82"/>
      <c r="S102" s="82"/>
      <c r="T102" s="82" t="s">
        <v>520</v>
      </c>
      <c r="U102" s="86" t="s">
        <v>547</v>
      </c>
      <c r="V102" s="86" t="s">
        <v>547</v>
      </c>
      <c r="W102" s="84">
        <v>43515.611226851855</v>
      </c>
      <c r="X102" s="86" t="s">
        <v>686</v>
      </c>
      <c r="Y102" s="82"/>
      <c r="Z102" s="82"/>
      <c r="AA102" s="88" t="s">
        <v>820</v>
      </c>
      <c r="AB102" s="82"/>
      <c r="AC102" s="82" t="b">
        <v>0</v>
      </c>
      <c r="AD102" s="82">
        <v>0</v>
      </c>
      <c r="AE102" s="88" t="s">
        <v>879</v>
      </c>
      <c r="AF102" s="82" t="b">
        <v>0</v>
      </c>
      <c r="AG102" s="82" t="s">
        <v>915</v>
      </c>
      <c r="AH102" s="82"/>
      <c r="AI102" s="88" t="s">
        <v>879</v>
      </c>
      <c r="AJ102" s="82" t="b">
        <v>0</v>
      </c>
      <c r="AK102" s="82">
        <v>2</v>
      </c>
      <c r="AL102" s="88" t="s">
        <v>819</v>
      </c>
      <c r="AM102" s="82" t="s">
        <v>928</v>
      </c>
      <c r="AN102" s="82" t="b">
        <v>0</v>
      </c>
      <c r="AO102" s="88" t="s">
        <v>819</v>
      </c>
      <c r="AP102" s="82" t="s">
        <v>196</v>
      </c>
      <c r="AQ102" s="82">
        <v>0</v>
      </c>
      <c r="AR102" s="82">
        <v>0</v>
      </c>
      <c r="AS102" s="82"/>
      <c r="AT102" s="82"/>
      <c r="AU102" s="82"/>
      <c r="AV102" s="82"/>
      <c r="AW102" s="82"/>
      <c r="AX102" s="82"/>
      <c r="AY102" s="82"/>
      <c r="AZ102" s="82"/>
      <c r="BA102">
        <v>1</v>
      </c>
      <c r="BB102" s="81" t="str">
        <f>REPLACE(INDEX(GroupVertices[Group],MATCH(Edges30[[#This Row],[Vertex 1]],GroupVertices[Vertex],0)),1,1,"")</f>
        <v>1</v>
      </c>
      <c r="BC102" s="81" t="str">
        <f>REPLACE(INDEX(GroupVertices[Group],MATCH(Edges30[[#This Row],[Vertex 2]],GroupVertices[Vertex],0)),1,1,"")</f>
        <v>1</v>
      </c>
      <c r="BD102" s="48">
        <v>0</v>
      </c>
      <c r="BE102" s="49">
        <v>0</v>
      </c>
      <c r="BF102" s="48">
        <v>0</v>
      </c>
      <c r="BG102" s="49">
        <v>0</v>
      </c>
      <c r="BH102" s="34"/>
      <c r="BI102" s="34"/>
      <c r="BJ102" s="48">
        <v>3</v>
      </c>
      <c r="BK102" s="49">
        <v>100</v>
      </c>
      <c r="BL102" s="48">
        <v>3</v>
      </c>
      <c r="BM102" s="48">
        <v>0</v>
      </c>
      <c r="BN102" s="49">
        <v>0</v>
      </c>
    </row>
    <row r="103" spans="1:66" ht="15">
      <c r="A103" s="66" t="s">
        <v>267</v>
      </c>
      <c r="B103" s="66" t="s">
        <v>250</v>
      </c>
      <c r="C103" s="67" t="s">
        <v>1538</v>
      </c>
      <c r="D103" s="68">
        <v>6.5</v>
      </c>
      <c r="E103" s="69" t="s">
        <v>136</v>
      </c>
      <c r="F103" s="70">
        <v>26.8</v>
      </c>
      <c r="G103" s="67"/>
      <c r="H103" s="71"/>
      <c r="I103" s="72"/>
      <c r="J103" s="72"/>
      <c r="K103" s="34" t="s">
        <v>66</v>
      </c>
      <c r="L103" s="80">
        <v>149</v>
      </c>
      <c r="M103" s="80"/>
      <c r="N103" s="74"/>
      <c r="O103" s="82" t="s">
        <v>311</v>
      </c>
      <c r="P103" s="84">
        <v>43510.89511574074</v>
      </c>
      <c r="Q103" s="82" t="s">
        <v>404</v>
      </c>
      <c r="R103" s="82"/>
      <c r="S103" s="82"/>
      <c r="T103" s="82"/>
      <c r="U103" s="82"/>
      <c r="V103" s="86" t="s">
        <v>583</v>
      </c>
      <c r="W103" s="84">
        <v>43510.89511574074</v>
      </c>
      <c r="X103" s="86" t="s">
        <v>687</v>
      </c>
      <c r="Y103" s="82"/>
      <c r="Z103" s="82"/>
      <c r="AA103" s="88" t="s">
        <v>821</v>
      </c>
      <c r="AB103" s="88" t="s">
        <v>824</v>
      </c>
      <c r="AC103" s="82" t="b">
        <v>0</v>
      </c>
      <c r="AD103" s="82">
        <v>0</v>
      </c>
      <c r="AE103" s="88" t="s">
        <v>883</v>
      </c>
      <c r="AF103" s="82" t="b">
        <v>0</v>
      </c>
      <c r="AG103" s="82" t="s">
        <v>914</v>
      </c>
      <c r="AH103" s="82"/>
      <c r="AI103" s="88" t="s">
        <v>879</v>
      </c>
      <c r="AJ103" s="82" t="b">
        <v>0</v>
      </c>
      <c r="AK103" s="82">
        <v>0</v>
      </c>
      <c r="AL103" s="88" t="s">
        <v>879</v>
      </c>
      <c r="AM103" s="82" t="s">
        <v>930</v>
      </c>
      <c r="AN103" s="82" t="b">
        <v>0</v>
      </c>
      <c r="AO103" s="88" t="s">
        <v>824</v>
      </c>
      <c r="AP103" s="82" t="s">
        <v>196</v>
      </c>
      <c r="AQ103" s="82">
        <v>0</v>
      </c>
      <c r="AR103" s="82">
        <v>0</v>
      </c>
      <c r="AS103" s="82"/>
      <c r="AT103" s="82"/>
      <c r="AU103" s="82"/>
      <c r="AV103" s="82"/>
      <c r="AW103" s="82"/>
      <c r="AX103" s="82"/>
      <c r="AY103" s="82"/>
      <c r="AZ103" s="82"/>
      <c r="BA103">
        <v>9</v>
      </c>
      <c r="BB103" s="81" t="str">
        <f>REPLACE(INDEX(GroupVertices[Group],MATCH(Edges30[[#This Row],[Vertex 1]],GroupVertices[Vertex],0)),1,1,"")</f>
        <v>1</v>
      </c>
      <c r="BC103" s="81" t="str">
        <f>REPLACE(INDEX(GroupVertices[Group],MATCH(Edges30[[#This Row],[Vertex 2]],GroupVertices[Vertex],0)),1,1,"")</f>
        <v>1</v>
      </c>
      <c r="BD103" s="48">
        <v>0</v>
      </c>
      <c r="BE103" s="49">
        <v>0</v>
      </c>
      <c r="BF103" s="48">
        <v>2</v>
      </c>
      <c r="BG103" s="49">
        <v>12.5</v>
      </c>
      <c r="BH103" s="34"/>
      <c r="BI103" s="34"/>
      <c r="BJ103" s="48">
        <v>14</v>
      </c>
      <c r="BK103" s="49">
        <v>87.5</v>
      </c>
      <c r="BL103" s="48">
        <v>16</v>
      </c>
      <c r="BM103" s="48">
        <v>0</v>
      </c>
      <c r="BN103" s="49">
        <v>0</v>
      </c>
    </row>
    <row r="104" spans="1:66" ht="15">
      <c r="A104" s="66" t="s">
        <v>267</v>
      </c>
      <c r="B104" s="66" t="s">
        <v>250</v>
      </c>
      <c r="C104" s="67" t="s">
        <v>1538</v>
      </c>
      <c r="D104" s="68">
        <v>6.5</v>
      </c>
      <c r="E104" s="69" t="s">
        <v>136</v>
      </c>
      <c r="F104" s="70">
        <v>26.8</v>
      </c>
      <c r="G104" s="67"/>
      <c r="H104" s="71"/>
      <c r="I104" s="72"/>
      <c r="J104" s="72"/>
      <c r="K104" s="34" t="s">
        <v>66</v>
      </c>
      <c r="L104" s="80">
        <v>150</v>
      </c>
      <c r="M104" s="80"/>
      <c r="N104" s="74"/>
      <c r="O104" s="82" t="s">
        <v>311</v>
      </c>
      <c r="P104" s="84">
        <v>43511.822060185186</v>
      </c>
      <c r="Q104" s="82" t="s">
        <v>405</v>
      </c>
      <c r="R104" s="82"/>
      <c r="S104" s="82"/>
      <c r="T104" s="82"/>
      <c r="U104" s="82"/>
      <c r="V104" s="86" t="s">
        <v>583</v>
      </c>
      <c r="W104" s="84">
        <v>43511.822060185186</v>
      </c>
      <c r="X104" s="86" t="s">
        <v>688</v>
      </c>
      <c r="Y104" s="82"/>
      <c r="Z104" s="82"/>
      <c r="AA104" s="88" t="s">
        <v>822</v>
      </c>
      <c r="AB104" s="88" t="s">
        <v>825</v>
      </c>
      <c r="AC104" s="82" t="b">
        <v>0</v>
      </c>
      <c r="AD104" s="82">
        <v>1</v>
      </c>
      <c r="AE104" s="88" t="s">
        <v>883</v>
      </c>
      <c r="AF104" s="82" t="b">
        <v>0</v>
      </c>
      <c r="AG104" s="82" t="s">
        <v>914</v>
      </c>
      <c r="AH104" s="82"/>
      <c r="AI104" s="88" t="s">
        <v>879</v>
      </c>
      <c r="AJ104" s="82" t="b">
        <v>0</v>
      </c>
      <c r="AK104" s="82">
        <v>0</v>
      </c>
      <c r="AL104" s="88" t="s">
        <v>879</v>
      </c>
      <c r="AM104" s="82" t="s">
        <v>930</v>
      </c>
      <c r="AN104" s="82" t="b">
        <v>0</v>
      </c>
      <c r="AO104" s="88" t="s">
        <v>825</v>
      </c>
      <c r="AP104" s="82" t="s">
        <v>196</v>
      </c>
      <c r="AQ104" s="82">
        <v>0</v>
      </c>
      <c r="AR104" s="82">
        <v>0</v>
      </c>
      <c r="AS104" s="82"/>
      <c r="AT104" s="82"/>
      <c r="AU104" s="82"/>
      <c r="AV104" s="82"/>
      <c r="AW104" s="82"/>
      <c r="AX104" s="82"/>
      <c r="AY104" s="82"/>
      <c r="AZ104" s="82"/>
      <c r="BA104">
        <v>9</v>
      </c>
      <c r="BB104" s="81" t="str">
        <f>REPLACE(INDEX(GroupVertices[Group],MATCH(Edges30[[#This Row],[Vertex 1]],GroupVertices[Vertex],0)),1,1,"")</f>
        <v>1</v>
      </c>
      <c r="BC104" s="81" t="str">
        <f>REPLACE(INDEX(GroupVertices[Group],MATCH(Edges30[[#This Row],[Vertex 2]],GroupVertices[Vertex],0)),1,1,"")</f>
        <v>1</v>
      </c>
      <c r="BD104" s="48">
        <v>1</v>
      </c>
      <c r="BE104" s="49">
        <v>7.142857142857143</v>
      </c>
      <c r="BF104" s="48">
        <v>0</v>
      </c>
      <c r="BG104" s="49">
        <v>0</v>
      </c>
      <c r="BH104" s="34"/>
      <c r="BI104" s="34"/>
      <c r="BJ104" s="48">
        <v>13</v>
      </c>
      <c r="BK104" s="49">
        <v>92.85714285714286</v>
      </c>
      <c r="BL104" s="48">
        <v>14</v>
      </c>
      <c r="BM104" s="48">
        <v>0</v>
      </c>
      <c r="BN104" s="49">
        <v>0</v>
      </c>
    </row>
    <row r="105" spans="1:66" ht="15">
      <c r="A105" s="66" t="s">
        <v>267</v>
      </c>
      <c r="B105" s="66" t="s">
        <v>250</v>
      </c>
      <c r="C105" s="67" t="s">
        <v>1538</v>
      </c>
      <c r="D105" s="68">
        <v>6.5</v>
      </c>
      <c r="E105" s="69" t="s">
        <v>136</v>
      </c>
      <c r="F105" s="70">
        <v>26.8</v>
      </c>
      <c r="G105" s="67"/>
      <c r="H105" s="71"/>
      <c r="I105" s="72"/>
      <c r="J105" s="72"/>
      <c r="K105" s="34" t="s">
        <v>66</v>
      </c>
      <c r="L105" s="80">
        <v>151</v>
      </c>
      <c r="M105" s="80"/>
      <c r="N105" s="74"/>
      <c r="O105" s="82" t="s">
        <v>311</v>
      </c>
      <c r="P105" s="84">
        <v>43515.612280092595</v>
      </c>
      <c r="Q105" s="82" t="s">
        <v>406</v>
      </c>
      <c r="R105" s="82"/>
      <c r="S105" s="82"/>
      <c r="T105" s="82"/>
      <c r="U105" s="82"/>
      <c r="V105" s="86" t="s">
        <v>583</v>
      </c>
      <c r="W105" s="84">
        <v>43515.612280092595</v>
      </c>
      <c r="X105" s="86" t="s">
        <v>689</v>
      </c>
      <c r="Y105" s="82"/>
      <c r="Z105" s="82"/>
      <c r="AA105" s="88" t="s">
        <v>823</v>
      </c>
      <c r="AB105" s="88" t="s">
        <v>826</v>
      </c>
      <c r="AC105" s="82" t="b">
        <v>0</v>
      </c>
      <c r="AD105" s="82">
        <v>0</v>
      </c>
      <c r="AE105" s="88" t="s">
        <v>883</v>
      </c>
      <c r="AF105" s="82" t="b">
        <v>0</v>
      </c>
      <c r="AG105" s="82" t="s">
        <v>914</v>
      </c>
      <c r="AH105" s="82"/>
      <c r="AI105" s="88" t="s">
        <v>879</v>
      </c>
      <c r="AJ105" s="82" t="b">
        <v>0</v>
      </c>
      <c r="AK105" s="82">
        <v>0</v>
      </c>
      <c r="AL105" s="88" t="s">
        <v>879</v>
      </c>
      <c r="AM105" s="82" t="s">
        <v>930</v>
      </c>
      <c r="AN105" s="82" t="b">
        <v>0</v>
      </c>
      <c r="AO105" s="88" t="s">
        <v>826</v>
      </c>
      <c r="AP105" s="82" t="s">
        <v>196</v>
      </c>
      <c r="AQ105" s="82">
        <v>0</v>
      </c>
      <c r="AR105" s="82">
        <v>0</v>
      </c>
      <c r="AS105" s="82"/>
      <c r="AT105" s="82"/>
      <c r="AU105" s="82"/>
      <c r="AV105" s="82"/>
      <c r="AW105" s="82"/>
      <c r="AX105" s="82"/>
      <c r="AY105" s="82"/>
      <c r="AZ105" s="82"/>
      <c r="BA105">
        <v>9</v>
      </c>
      <c r="BB105" s="81" t="str">
        <f>REPLACE(INDEX(GroupVertices[Group],MATCH(Edges30[[#This Row],[Vertex 1]],GroupVertices[Vertex],0)),1,1,"")</f>
        <v>1</v>
      </c>
      <c r="BC105" s="81" t="str">
        <f>REPLACE(INDEX(GroupVertices[Group],MATCH(Edges30[[#This Row],[Vertex 2]],GroupVertices[Vertex],0)),1,1,"")</f>
        <v>1</v>
      </c>
      <c r="BD105" s="48">
        <v>0</v>
      </c>
      <c r="BE105" s="49">
        <v>0</v>
      </c>
      <c r="BF105" s="48">
        <v>1</v>
      </c>
      <c r="BG105" s="49">
        <v>4</v>
      </c>
      <c r="BH105" s="34"/>
      <c r="BI105" s="34"/>
      <c r="BJ105" s="48">
        <v>24</v>
      </c>
      <c r="BK105" s="49">
        <v>96</v>
      </c>
      <c r="BL105" s="48">
        <v>25</v>
      </c>
      <c r="BM105" s="48">
        <v>0</v>
      </c>
      <c r="BN105" s="49">
        <v>0</v>
      </c>
    </row>
    <row r="106" spans="1:66" ht="15">
      <c r="A106" s="66" t="s">
        <v>250</v>
      </c>
      <c r="B106" s="66" t="s">
        <v>267</v>
      </c>
      <c r="C106" s="67" t="s">
        <v>1539</v>
      </c>
      <c r="D106" s="68">
        <v>8.25</v>
      </c>
      <c r="E106" s="69" t="s">
        <v>136</v>
      </c>
      <c r="F106" s="70">
        <v>24.2</v>
      </c>
      <c r="G106" s="67"/>
      <c r="H106" s="71"/>
      <c r="I106" s="72"/>
      <c r="J106" s="72"/>
      <c r="K106" s="34" t="s">
        <v>66</v>
      </c>
      <c r="L106" s="80">
        <v>152</v>
      </c>
      <c r="M106" s="80"/>
      <c r="N106" s="74"/>
      <c r="O106" s="82" t="s">
        <v>311</v>
      </c>
      <c r="P106" s="84">
        <v>43510.89363425926</v>
      </c>
      <c r="Q106" s="82" t="s">
        <v>407</v>
      </c>
      <c r="R106" s="82"/>
      <c r="S106" s="82"/>
      <c r="T106" s="82"/>
      <c r="U106" s="82"/>
      <c r="V106" s="86" t="s">
        <v>570</v>
      </c>
      <c r="W106" s="84">
        <v>43510.89363425926</v>
      </c>
      <c r="X106" s="86" t="s">
        <v>690</v>
      </c>
      <c r="Y106" s="82"/>
      <c r="Z106" s="82"/>
      <c r="AA106" s="88" t="s">
        <v>824</v>
      </c>
      <c r="AB106" s="88" t="s">
        <v>876</v>
      </c>
      <c r="AC106" s="82" t="b">
        <v>0</v>
      </c>
      <c r="AD106" s="82">
        <v>0</v>
      </c>
      <c r="AE106" s="88" t="s">
        <v>911</v>
      </c>
      <c r="AF106" s="82" t="b">
        <v>0</v>
      </c>
      <c r="AG106" s="82" t="s">
        <v>914</v>
      </c>
      <c r="AH106" s="82"/>
      <c r="AI106" s="88" t="s">
        <v>879</v>
      </c>
      <c r="AJ106" s="82" t="b">
        <v>0</v>
      </c>
      <c r="AK106" s="82">
        <v>0</v>
      </c>
      <c r="AL106" s="88" t="s">
        <v>879</v>
      </c>
      <c r="AM106" s="82" t="s">
        <v>935</v>
      </c>
      <c r="AN106" s="82" t="b">
        <v>0</v>
      </c>
      <c r="AO106" s="88" t="s">
        <v>876</v>
      </c>
      <c r="AP106" s="82" t="s">
        <v>196</v>
      </c>
      <c r="AQ106" s="82">
        <v>0</v>
      </c>
      <c r="AR106" s="82">
        <v>0</v>
      </c>
      <c r="AS106" s="82"/>
      <c r="AT106" s="82"/>
      <c r="AU106" s="82"/>
      <c r="AV106" s="82"/>
      <c r="AW106" s="82"/>
      <c r="AX106" s="82"/>
      <c r="AY106" s="82"/>
      <c r="AZ106" s="82"/>
      <c r="BA106">
        <v>16</v>
      </c>
      <c r="BB106" s="81" t="str">
        <f>REPLACE(INDEX(GroupVertices[Group],MATCH(Edges30[[#This Row],[Vertex 1]],GroupVertices[Vertex],0)),1,1,"")</f>
        <v>1</v>
      </c>
      <c r="BC106" s="81" t="str">
        <f>REPLACE(INDEX(GroupVertices[Group],MATCH(Edges30[[#This Row],[Vertex 2]],GroupVertices[Vertex],0)),1,1,"")</f>
        <v>1</v>
      </c>
      <c r="BD106" s="48">
        <v>1</v>
      </c>
      <c r="BE106" s="49">
        <v>9.090909090909092</v>
      </c>
      <c r="BF106" s="48">
        <v>0</v>
      </c>
      <c r="BG106" s="49">
        <v>0</v>
      </c>
      <c r="BH106" s="34"/>
      <c r="BI106" s="34"/>
      <c r="BJ106" s="48">
        <v>10</v>
      </c>
      <c r="BK106" s="49">
        <v>90.9090909090909</v>
      </c>
      <c r="BL106" s="48">
        <v>11</v>
      </c>
      <c r="BM106" s="48">
        <v>0</v>
      </c>
      <c r="BN106" s="49">
        <v>0</v>
      </c>
    </row>
    <row r="107" spans="1:66" ht="15">
      <c r="A107" s="66" t="s">
        <v>250</v>
      </c>
      <c r="B107" s="66" t="s">
        <v>267</v>
      </c>
      <c r="C107" s="67" t="s">
        <v>1539</v>
      </c>
      <c r="D107" s="68">
        <v>8.25</v>
      </c>
      <c r="E107" s="69" t="s">
        <v>136</v>
      </c>
      <c r="F107" s="70">
        <v>24.2</v>
      </c>
      <c r="G107" s="67"/>
      <c r="H107" s="71"/>
      <c r="I107" s="72"/>
      <c r="J107" s="72"/>
      <c r="K107" s="34" t="s">
        <v>66</v>
      </c>
      <c r="L107" s="80">
        <v>153</v>
      </c>
      <c r="M107" s="80"/>
      <c r="N107" s="74"/>
      <c r="O107" s="82" t="s">
        <v>311</v>
      </c>
      <c r="P107" s="84">
        <v>43511.80143518518</v>
      </c>
      <c r="Q107" s="82" t="s">
        <v>408</v>
      </c>
      <c r="R107" s="82"/>
      <c r="S107" s="82"/>
      <c r="T107" s="82"/>
      <c r="U107" s="82"/>
      <c r="V107" s="86" t="s">
        <v>570</v>
      </c>
      <c r="W107" s="84">
        <v>43511.80143518518</v>
      </c>
      <c r="X107" s="86" t="s">
        <v>691</v>
      </c>
      <c r="Y107" s="82"/>
      <c r="Z107" s="82"/>
      <c r="AA107" s="88" t="s">
        <v>825</v>
      </c>
      <c r="AB107" s="88" t="s">
        <v>821</v>
      </c>
      <c r="AC107" s="82" t="b">
        <v>0</v>
      </c>
      <c r="AD107" s="82">
        <v>0</v>
      </c>
      <c r="AE107" s="88" t="s">
        <v>911</v>
      </c>
      <c r="AF107" s="82" t="b">
        <v>0</v>
      </c>
      <c r="AG107" s="82" t="s">
        <v>914</v>
      </c>
      <c r="AH107" s="82"/>
      <c r="AI107" s="88" t="s">
        <v>879</v>
      </c>
      <c r="AJ107" s="82" t="b">
        <v>0</v>
      </c>
      <c r="AK107" s="82">
        <v>0</v>
      </c>
      <c r="AL107" s="88" t="s">
        <v>879</v>
      </c>
      <c r="AM107" s="82" t="s">
        <v>935</v>
      </c>
      <c r="AN107" s="82" t="b">
        <v>0</v>
      </c>
      <c r="AO107" s="88" t="s">
        <v>821</v>
      </c>
      <c r="AP107" s="82" t="s">
        <v>196</v>
      </c>
      <c r="AQ107" s="82">
        <v>0</v>
      </c>
      <c r="AR107" s="82">
        <v>0</v>
      </c>
      <c r="AS107" s="82"/>
      <c r="AT107" s="82"/>
      <c r="AU107" s="82"/>
      <c r="AV107" s="82"/>
      <c r="AW107" s="82"/>
      <c r="AX107" s="82"/>
      <c r="AY107" s="82"/>
      <c r="AZ107" s="82"/>
      <c r="BA107">
        <v>16</v>
      </c>
      <c r="BB107" s="81" t="str">
        <f>REPLACE(INDEX(GroupVertices[Group],MATCH(Edges30[[#This Row],[Vertex 1]],GroupVertices[Vertex],0)),1,1,"")</f>
        <v>1</v>
      </c>
      <c r="BC107" s="81" t="str">
        <f>REPLACE(INDEX(GroupVertices[Group],MATCH(Edges30[[#This Row],[Vertex 2]],GroupVertices[Vertex],0)),1,1,"")</f>
        <v>1</v>
      </c>
      <c r="BD107" s="48">
        <v>2</v>
      </c>
      <c r="BE107" s="49">
        <v>12.5</v>
      </c>
      <c r="BF107" s="48">
        <v>1</v>
      </c>
      <c r="BG107" s="49">
        <v>6.25</v>
      </c>
      <c r="BH107" s="34"/>
      <c r="BI107" s="34"/>
      <c r="BJ107" s="48">
        <v>13</v>
      </c>
      <c r="BK107" s="49">
        <v>81.25</v>
      </c>
      <c r="BL107" s="48">
        <v>16</v>
      </c>
      <c r="BM107" s="48">
        <v>0</v>
      </c>
      <c r="BN107" s="49">
        <v>0</v>
      </c>
    </row>
    <row r="108" spans="1:66" ht="15">
      <c r="A108" s="66" t="s">
        <v>250</v>
      </c>
      <c r="B108" s="66" t="s">
        <v>267</v>
      </c>
      <c r="C108" s="67" t="s">
        <v>1539</v>
      </c>
      <c r="D108" s="68">
        <v>8.25</v>
      </c>
      <c r="E108" s="69" t="s">
        <v>136</v>
      </c>
      <c r="F108" s="70">
        <v>24.2</v>
      </c>
      <c r="G108" s="67"/>
      <c r="H108" s="71"/>
      <c r="I108" s="72"/>
      <c r="J108" s="72"/>
      <c r="K108" s="34" t="s">
        <v>66</v>
      </c>
      <c r="L108" s="80">
        <v>154</v>
      </c>
      <c r="M108" s="80"/>
      <c r="N108" s="74"/>
      <c r="O108" s="82" t="s">
        <v>311</v>
      </c>
      <c r="P108" s="84">
        <v>43515.608125</v>
      </c>
      <c r="Q108" s="82" t="s">
        <v>409</v>
      </c>
      <c r="R108" s="82"/>
      <c r="S108" s="82"/>
      <c r="T108" s="82"/>
      <c r="U108" s="86" t="s">
        <v>548</v>
      </c>
      <c r="V108" s="86" t="s">
        <v>548</v>
      </c>
      <c r="W108" s="84">
        <v>43515.608125</v>
      </c>
      <c r="X108" s="86" t="s">
        <v>692</v>
      </c>
      <c r="Y108" s="82"/>
      <c r="Z108" s="82"/>
      <c r="AA108" s="88" t="s">
        <v>826</v>
      </c>
      <c r="AB108" s="88" t="s">
        <v>877</v>
      </c>
      <c r="AC108" s="82" t="b">
        <v>0</v>
      </c>
      <c r="AD108" s="82">
        <v>0</v>
      </c>
      <c r="AE108" s="88" t="s">
        <v>911</v>
      </c>
      <c r="AF108" s="82" t="b">
        <v>0</v>
      </c>
      <c r="AG108" s="82" t="s">
        <v>914</v>
      </c>
      <c r="AH108" s="82"/>
      <c r="AI108" s="88" t="s">
        <v>879</v>
      </c>
      <c r="AJ108" s="82" t="b">
        <v>0</v>
      </c>
      <c r="AK108" s="82">
        <v>0</v>
      </c>
      <c r="AL108" s="88" t="s">
        <v>879</v>
      </c>
      <c r="AM108" s="82" t="s">
        <v>928</v>
      </c>
      <c r="AN108" s="82" t="b">
        <v>0</v>
      </c>
      <c r="AO108" s="88" t="s">
        <v>877</v>
      </c>
      <c r="AP108" s="82" t="s">
        <v>196</v>
      </c>
      <c r="AQ108" s="82">
        <v>0</v>
      </c>
      <c r="AR108" s="82">
        <v>0</v>
      </c>
      <c r="AS108" s="82"/>
      <c r="AT108" s="82"/>
      <c r="AU108" s="82"/>
      <c r="AV108" s="82"/>
      <c r="AW108" s="82"/>
      <c r="AX108" s="82"/>
      <c r="AY108" s="82"/>
      <c r="AZ108" s="82"/>
      <c r="BA108">
        <v>16</v>
      </c>
      <c r="BB108" s="81" t="str">
        <f>REPLACE(INDEX(GroupVertices[Group],MATCH(Edges30[[#This Row],[Vertex 1]],GroupVertices[Vertex],0)),1,1,"")</f>
        <v>1</v>
      </c>
      <c r="BC108" s="81" t="str">
        <f>REPLACE(INDEX(GroupVertices[Group],MATCH(Edges30[[#This Row],[Vertex 2]],GroupVertices[Vertex],0)),1,1,"")</f>
        <v>1</v>
      </c>
      <c r="BD108" s="48">
        <v>2</v>
      </c>
      <c r="BE108" s="49">
        <v>9.090909090909092</v>
      </c>
      <c r="BF108" s="48">
        <v>1</v>
      </c>
      <c r="BG108" s="49">
        <v>4.545454545454546</v>
      </c>
      <c r="BH108" s="34"/>
      <c r="BI108" s="34"/>
      <c r="BJ108" s="48">
        <v>19</v>
      </c>
      <c r="BK108" s="49">
        <v>86.36363636363636</v>
      </c>
      <c r="BL108" s="48">
        <v>22</v>
      </c>
      <c r="BM108" s="48">
        <v>0</v>
      </c>
      <c r="BN108" s="49">
        <v>0</v>
      </c>
    </row>
    <row r="109" spans="1:66" ht="15">
      <c r="A109" s="66" t="s">
        <v>250</v>
      </c>
      <c r="B109" s="66" t="s">
        <v>267</v>
      </c>
      <c r="C109" s="67" t="s">
        <v>1539</v>
      </c>
      <c r="D109" s="68">
        <v>8.25</v>
      </c>
      <c r="E109" s="69" t="s">
        <v>136</v>
      </c>
      <c r="F109" s="70">
        <v>24.2</v>
      </c>
      <c r="G109" s="67"/>
      <c r="H109" s="71"/>
      <c r="I109" s="72"/>
      <c r="J109" s="72"/>
      <c r="K109" s="34" t="s">
        <v>66</v>
      </c>
      <c r="L109" s="80">
        <v>155</v>
      </c>
      <c r="M109" s="80"/>
      <c r="N109" s="74"/>
      <c r="O109" s="82" t="s">
        <v>311</v>
      </c>
      <c r="P109" s="84">
        <v>43515.642847222225</v>
      </c>
      <c r="Q109" s="82" t="s">
        <v>410</v>
      </c>
      <c r="R109" s="82"/>
      <c r="S109" s="82"/>
      <c r="T109" s="82"/>
      <c r="U109" s="82"/>
      <c r="V109" s="86" t="s">
        <v>570</v>
      </c>
      <c r="W109" s="84">
        <v>43515.642847222225</v>
      </c>
      <c r="X109" s="86" t="s">
        <v>693</v>
      </c>
      <c r="Y109" s="82"/>
      <c r="Z109" s="82"/>
      <c r="AA109" s="88" t="s">
        <v>827</v>
      </c>
      <c r="AB109" s="88" t="s">
        <v>823</v>
      </c>
      <c r="AC109" s="82" t="b">
        <v>0</v>
      </c>
      <c r="AD109" s="82">
        <v>1</v>
      </c>
      <c r="AE109" s="88" t="s">
        <v>911</v>
      </c>
      <c r="AF109" s="82" t="b">
        <v>0</v>
      </c>
      <c r="AG109" s="82" t="s">
        <v>914</v>
      </c>
      <c r="AH109" s="82"/>
      <c r="AI109" s="88" t="s">
        <v>879</v>
      </c>
      <c r="AJ109" s="82" t="b">
        <v>0</v>
      </c>
      <c r="AK109" s="82">
        <v>0</v>
      </c>
      <c r="AL109" s="88" t="s">
        <v>879</v>
      </c>
      <c r="AM109" s="82" t="s">
        <v>935</v>
      </c>
      <c r="AN109" s="82" t="b">
        <v>0</v>
      </c>
      <c r="AO109" s="88" t="s">
        <v>823</v>
      </c>
      <c r="AP109" s="82" t="s">
        <v>196</v>
      </c>
      <c r="AQ109" s="82">
        <v>0</v>
      </c>
      <c r="AR109" s="82">
        <v>0</v>
      </c>
      <c r="AS109" s="82"/>
      <c r="AT109" s="82"/>
      <c r="AU109" s="82"/>
      <c r="AV109" s="82"/>
      <c r="AW109" s="82"/>
      <c r="AX109" s="82"/>
      <c r="AY109" s="82"/>
      <c r="AZ109" s="82"/>
      <c r="BA109">
        <v>16</v>
      </c>
      <c r="BB109" s="81" t="str">
        <f>REPLACE(INDEX(GroupVertices[Group],MATCH(Edges30[[#This Row],[Vertex 1]],GroupVertices[Vertex],0)),1,1,"")</f>
        <v>1</v>
      </c>
      <c r="BC109" s="81" t="str">
        <f>REPLACE(INDEX(GroupVertices[Group],MATCH(Edges30[[#This Row],[Vertex 2]],GroupVertices[Vertex],0)),1,1,"")</f>
        <v>1</v>
      </c>
      <c r="BD109" s="48">
        <v>2</v>
      </c>
      <c r="BE109" s="49">
        <v>25</v>
      </c>
      <c r="BF109" s="48">
        <v>0</v>
      </c>
      <c r="BG109" s="49">
        <v>0</v>
      </c>
      <c r="BH109" s="34"/>
      <c r="BI109" s="34"/>
      <c r="BJ109" s="48">
        <v>6</v>
      </c>
      <c r="BK109" s="49">
        <v>75</v>
      </c>
      <c r="BL109" s="48">
        <v>8</v>
      </c>
      <c r="BM109" s="48">
        <v>0</v>
      </c>
      <c r="BN109" s="49">
        <v>0</v>
      </c>
    </row>
    <row r="110" spans="1:66" ht="15">
      <c r="A110" s="66" t="s">
        <v>268</v>
      </c>
      <c r="B110" s="66" t="s">
        <v>250</v>
      </c>
      <c r="C110" s="67" t="s">
        <v>1535</v>
      </c>
      <c r="D110" s="68">
        <v>3</v>
      </c>
      <c r="E110" s="69" t="s">
        <v>132</v>
      </c>
      <c r="F110" s="70">
        <v>32</v>
      </c>
      <c r="G110" s="67"/>
      <c r="H110" s="71"/>
      <c r="I110" s="72"/>
      <c r="J110" s="72"/>
      <c r="K110" s="34" t="s">
        <v>66</v>
      </c>
      <c r="L110" s="80">
        <v>156</v>
      </c>
      <c r="M110" s="80"/>
      <c r="N110" s="74"/>
      <c r="O110" s="82" t="s">
        <v>311</v>
      </c>
      <c r="P110" s="84">
        <v>43515.68722222222</v>
      </c>
      <c r="Q110" s="82" t="s">
        <v>411</v>
      </c>
      <c r="R110" s="82"/>
      <c r="S110" s="82"/>
      <c r="T110" s="82"/>
      <c r="U110" s="82"/>
      <c r="V110" s="86" t="s">
        <v>584</v>
      </c>
      <c r="W110" s="84">
        <v>43515.68722222222</v>
      </c>
      <c r="X110" s="86" t="s">
        <v>694</v>
      </c>
      <c r="Y110" s="82"/>
      <c r="Z110" s="82"/>
      <c r="AA110" s="88" t="s">
        <v>828</v>
      </c>
      <c r="AB110" s="88" t="s">
        <v>829</v>
      </c>
      <c r="AC110" s="82" t="b">
        <v>0</v>
      </c>
      <c r="AD110" s="82">
        <v>0</v>
      </c>
      <c r="AE110" s="88" t="s">
        <v>883</v>
      </c>
      <c r="AF110" s="82" t="b">
        <v>0</v>
      </c>
      <c r="AG110" s="82" t="s">
        <v>914</v>
      </c>
      <c r="AH110" s="82"/>
      <c r="AI110" s="88" t="s">
        <v>879</v>
      </c>
      <c r="AJ110" s="82" t="b">
        <v>0</v>
      </c>
      <c r="AK110" s="82">
        <v>0</v>
      </c>
      <c r="AL110" s="88" t="s">
        <v>879</v>
      </c>
      <c r="AM110" s="82" t="s">
        <v>929</v>
      </c>
      <c r="AN110" s="82" t="b">
        <v>0</v>
      </c>
      <c r="AO110" s="88" t="s">
        <v>829</v>
      </c>
      <c r="AP110" s="82" t="s">
        <v>196</v>
      </c>
      <c r="AQ110" s="82">
        <v>0</v>
      </c>
      <c r="AR110" s="82">
        <v>0</v>
      </c>
      <c r="AS110" s="82" t="s">
        <v>940</v>
      </c>
      <c r="AT110" s="82" t="s">
        <v>942</v>
      </c>
      <c r="AU110" s="82" t="s">
        <v>944</v>
      </c>
      <c r="AV110" s="82" t="s">
        <v>948</v>
      </c>
      <c r="AW110" s="82" t="s">
        <v>952</v>
      </c>
      <c r="AX110" s="82" t="s">
        <v>956</v>
      </c>
      <c r="AY110" s="82" t="s">
        <v>959</v>
      </c>
      <c r="AZ110" s="86" t="s">
        <v>962</v>
      </c>
      <c r="BA110">
        <v>1</v>
      </c>
      <c r="BB110" s="81" t="str">
        <f>REPLACE(INDEX(GroupVertices[Group],MATCH(Edges30[[#This Row],[Vertex 1]],GroupVertices[Vertex],0)),1,1,"")</f>
        <v>1</v>
      </c>
      <c r="BC110" s="81" t="str">
        <f>REPLACE(INDEX(GroupVertices[Group],MATCH(Edges30[[#This Row],[Vertex 2]],GroupVertices[Vertex],0)),1,1,"")</f>
        <v>1</v>
      </c>
      <c r="BD110" s="48">
        <v>0</v>
      </c>
      <c r="BE110" s="49">
        <v>0</v>
      </c>
      <c r="BF110" s="48">
        <v>0</v>
      </c>
      <c r="BG110" s="49">
        <v>0</v>
      </c>
      <c r="BH110" s="34"/>
      <c r="BI110" s="34"/>
      <c r="BJ110" s="48">
        <v>6</v>
      </c>
      <c r="BK110" s="49">
        <v>100</v>
      </c>
      <c r="BL110" s="48">
        <v>6</v>
      </c>
      <c r="BM110" s="48">
        <v>0</v>
      </c>
      <c r="BN110" s="49">
        <v>0</v>
      </c>
    </row>
    <row r="111" spans="1:66" ht="15">
      <c r="A111" s="66" t="s">
        <v>250</v>
      </c>
      <c r="B111" s="66" t="s">
        <v>268</v>
      </c>
      <c r="C111" s="67" t="s">
        <v>1536</v>
      </c>
      <c r="D111" s="68">
        <v>4.75</v>
      </c>
      <c r="E111" s="69" t="s">
        <v>136</v>
      </c>
      <c r="F111" s="70">
        <v>29.4</v>
      </c>
      <c r="G111" s="67"/>
      <c r="H111" s="71"/>
      <c r="I111" s="72"/>
      <c r="J111" s="72"/>
      <c r="K111" s="34" t="s">
        <v>66</v>
      </c>
      <c r="L111" s="80">
        <v>157</v>
      </c>
      <c r="M111" s="80"/>
      <c r="N111" s="74"/>
      <c r="O111" s="82" t="s">
        <v>311</v>
      </c>
      <c r="P111" s="84">
        <v>43515.54399305556</v>
      </c>
      <c r="Q111" s="82" t="s">
        <v>412</v>
      </c>
      <c r="R111" s="82"/>
      <c r="S111" s="82"/>
      <c r="T111" s="82"/>
      <c r="U111" s="82"/>
      <c r="V111" s="86" t="s">
        <v>570</v>
      </c>
      <c r="W111" s="84">
        <v>43515.54399305556</v>
      </c>
      <c r="X111" s="86" t="s">
        <v>695</v>
      </c>
      <c r="Y111" s="82"/>
      <c r="Z111" s="82"/>
      <c r="AA111" s="88" t="s">
        <v>829</v>
      </c>
      <c r="AB111" s="88" t="s">
        <v>878</v>
      </c>
      <c r="AC111" s="82" t="b">
        <v>0</v>
      </c>
      <c r="AD111" s="82">
        <v>1</v>
      </c>
      <c r="AE111" s="88" t="s">
        <v>912</v>
      </c>
      <c r="AF111" s="82" t="b">
        <v>0</v>
      </c>
      <c r="AG111" s="82" t="s">
        <v>914</v>
      </c>
      <c r="AH111" s="82"/>
      <c r="AI111" s="88" t="s">
        <v>879</v>
      </c>
      <c r="AJ111" s="82" t="b">
        <v>0</v>
      </c>
      <c r="AK111" s="82">
        <v>0</v>
      </c>
      <c r="AL111" s="88" t="s">
        <v>879</v>
      </c>
      <c r="AM111" s="82" t="s">
        <v>928</v>
      </c>
      <c r="AN111" s="82" t="b">
        <v>0</v>
      </c>
      <c r="AO111" s="88" t="s">
        <v>878</v>
      </c>
      <c r="AP111" s="82" t="s">
        <v>196</v>
      </c>
      <c r="AQ111" s="82">
        <v>0</v>
      </c>
      <c r="AR111" s="82">
        <v>0</v>
      </c>
      <c r="AS111" s="82"/>
      <c r="AT111" s="82"/>
      <c r="AU111" s="82"/>
      <c r="AV111" s="82"/>
      <c r="AW111" s="82"/>
      <c r="AX111" s="82"/>
      <c r="AY111" s="82"/>
      <c r="AZ111" s="82"/>
      <c r="BA111">
        <v>4</v>
      </c>
      <c r="BB111" s="81" t="str">
        <f>REPLACE(INDEX(GroupVertices[Group],MATCH(Edges30[[#This Row],[Vertex 1]],GroupVertices[Vertex],0)),1,1,"")</f>
        <v>1</v>
      </c>
      <c r="BC111" s="81" t="str">
        <f>REPLACE(INDEX(GroupVertices[Group],MATCH(Edges30[[#This Row],[Vertex 2]],GroupVertices[Vertex],0)),1,1,"")</f>
        <v>1</v>
      </c>
      <c r="BD111" s="48">
        <v>3</v>
      </c>
      <c r="BE111" s="49">
        <v>18.75</v>
      </c>
      <c r="BF111" s="48">
        <v>0</v>
      </c>
      <c r="BG111" s="49">
        <v>0</v>
      </c>
      <c r="BH111" s="34"/>
      <c r="BI111" s="34"/>
      <c r="BJ111" s="48">
        <v>13</v>
      </c>
      <c r="BK111" s="49">
        <v>81.25</v>
      </c>
      <c r="BL111" s="48">
        <v>16</v>
      </c>
      <c r="BM111" s="48">
        <v>0</v>
      </c>
      <c r="BN111" s="49">
        <v>0</v>
      </c>
    </row>
    <row r="112" spans="1:66" ht="15">
      <c r="A112" s="66" t="s">
        <v>250</v>
      </c>
      <c r="B112" s="66" t="s">
        <v>268</v>
      </c>
      <c r="C112" s="67" t="s">
        <v>1536</v>
      </c>
      <c r="D112" s="68">
        <v>4.75</v>
      </c>
      <c r="E112" s="69" t="s">
        <v>136</v>
      </c>
      <c r="F112" s="70">
        <v>29.4</v>
      </c>
      <c r="G112" s="67"/>
      <c r="H112" s="71"/>
      <c r="I112" s="72"/>
      <c r="J112" s="72"/>
      <c r="K112" s="34" t="s">
        <v>66</v>
      </c>
      <c r="L112" s="80">
        <v>158</v>
      </c>
      <c r="M112" s="80"/>
      <c r="N112" s="74"/>
      <c r="O112" s="82" t="s">
        <v>311</v>
      </c>
      <c r="P112" s="84">
        <v>43515.727488425924</v>
      </c>
      <c r="Q112" s="82" t="s">
        <v>413</v>
      </c>
      <c r="R112" s="82"/>
      <c r="S112" s="82"/>
      <c r="T112" s="82"/>
      <c r="U112" s="82"/>
      <c r="V112" s="86" t="s">
        <v>570</v>
      </c>
      <c r="W112" s="84">
        <v>43515.727488425924</v>
      </c>
      <c r="X112" s="86" t="s">
        <v>696</v>
      </c>
      <c r="Y112" s="82"/>
      <c r="Z112" s="82"/>
      <c r="AA112" s="88" t="s">
        <v>830</v>
      </c>
      <c r="AB112" s="88" t="s">
        <v>828</v>
      </c>
      <c r="AC112" s="82" t="b">
        <v>0</v>
      </c>
      <c r="AD112" s="82">
        <v>0</v>
      </c>
      <c r="AE112" s="88" t="s">
        <v>912</v>
      </c>
      <c r="AF112" s="82" t="b">
        <v>0</v>
      </c>
      <c r="AG112" s="82" t="s">
        <v>914</v>
      </c>
      <c r="AH112" s="82"/>
      <c r="AI112" s="88" t="s">
        <v>879</v>
      </c>
      <c r="AJ112" s="82" t="b">
        <v>0</v>
      </c>
      <c r="AK112" s="82">
        <v>0</v>
      </c>
      <c r="AL112" s="88" t="s">
        <v>879</v>
      </c>
      <c r="AM112" s="82" t="s">
        <v>935</v>
      </c>
      <c r="AN112" s="82" t="b">
        <v>0</v>
      </c>
      <c r="AO112" s="88" t="s">
        <v>828</v>
      </c>
      <c r="AP112" s="82" t="s">
        <v>196</v>
      </c>
      <c r="AQ112" s="82">
        <v>0</v>
      </c>
      <c r="AR112" s="82">
        <v>0</v>
      </c>
      <c r="AS112" s="82"/>
      <c r="AT112" s="82"/>
      <c r="AU112" s="82"/>
      <c r="AV112" s="82"/>
      <c r="AW112" s="82"/>
      <c r="AX112" s="82"/>
      <c r="AY112" s="82"/>
      <c r="AZ112" s="82"/>
      <c r="BA112">
        <v>4</v>
      </c>
      <c r="BB112" s="81" t="str">
        <f>REPLACE(INDEX(GroupVertices[Group],MATCH(Edges30[[#This Row],[Vertex 1]],GroupVertices[Vertex],0)),1,1,"")</f>
        <v>1</v>
      </c>
      <c r="BC112" s="81" t="str">
        <f>REPLACE(INDEX(GroupVertices[Group],MATCH(Edges30[[#This Row],[Vertex 2]],GroupVertices[Vertex],0)),1,1,"")</f>
        <v>1</v>
      </c>
      <c r="BD112" s="48">
        <v>1</v>
      </c>
      <c r="BE112" s="49">
        <v>25</v>
      </c>
      <c r="BF112" s="48">
        <v>0</v>
      </c>
      <c r="BG112" s="49">
        <v>0</v>
      </c>
      <c r="BH112" s="34"/>
      <c r="BI112" s="34"/>
      <c r="BJ112" s="48">
        <v>3</v>
      </c>
      <c r="BK112" s="49">
        <v>75</v>
      </c>
      <c r="BL112" s="48">
        <v>4</v>
      </c>
      <c r="BM112" s="48">
        <v>0</v>
      </c>
      <c r="BN112" s="49">
        <v>0</v>
      </c>
    </row>
    <row r="113" spans="1:66" ht="15">
      <c r="A113" s="66" t="s">
        <v>250</v>
      </c>
      <c r="B113" s="66" t="s">
        <v>244</v>
      </c>
      <c r="C113" s="67" t="s">
        <v>1535</v>
      </c>
      <c r="D113" s="68">
        <v>3</v>
      </c>
      <c r="E113" s="69" t="s">
        <v>132</v>
      </c>
      <c r="F113" s="70">
        <v>32</v>
      </c>
      <c r="G113" s="67"/>
      <c r="H113" s="71"/>
      <c r="I113" s="72"/>
      <c r="J113" s="72"/>
      <c r="K113" s="34" t="s">
        <v>66</v>
      </c>
      <c r="L113" s="80">
        <v>160</v>
      </c>
      <c r="M113" s="80"/>
      <c r="N113" s="74"/>
      <c r="O113" s="82" t="s">
        <v>311</v>
      </c>
      <c r="P113" s="84">
        <v>43515.732037037036</v>
      </c>
      <c r="Q113" s="82" t="s">
        <v>414</v>
      </c>
      <c r="R113" s="86" t="s">
        <v>462</v>
      </c>
      <c r="S113" s="82" t="s">
        <v>487</v>
      </c>
      <c r="T113" s="82"/>
      <c r="U113" s="82"/>
      <c r="V113" s="86" t="s">
        <v>570</v>
      </c>
      <c r="W113" s="84">
        <v>43515.732037037036</v>
      </c>
      <c r="X113" s="86" t="s">
        <v>697</v>
      </c>
      <c r="Y113" s="82"/>
      <c r="Z113" s="82"/>
      <c r="AA113" s="88" t="s">
        <v>831</v>
      </c>
      <c r="AB113" s="88" t="s">
        <v>735</v>
      </c>
      <c r="AC113" s="82" t="b">
        <v>0</v>
      </c>
      <c r="AD113" s="82">
        <v>0</v>
      </c>
      <c r="AE113" s="88" t="s">
        <v>913</v>
      </c>
      <c r="AF113" s="82" t="b">
        <v>0</v>
      </c>
      <c r="AG113" s="82" t="s">
        <v>914</v>
      </c>
      <c r="AH113" s="82"/>
      <c r="AI113" s="88" t="s">
        <v>879</v>
      </c>
      <c r="AJ113" s="82" t="b">
        <v>0</v>
      </c>
      <c r="AK113" s="82">
        <v>0</v>
      </c>
      <c r="AL113" s="88" t="s">
        <v>879</v>
      </c>
      <c r="AM113" s="82" t="s">
        <v>932</v>
      </c>
      <c r="AN113" s="82" t="b">
        <v>0</v>
      </c>
      <c r="AO113" s="88" t="s">
        <v>735</v>
      </c>
      <c r="AP113" s="82" t="s">
        <v>196</v>
      </c>
      <c r="AQ113" s="82">
        <v>0</v>
      </c>
      <c r="AR113" s="82">
        <v>0</v>
      </c>
      <c r="AS113" s="82"/>
      <c r="AT113" s="82"/>
      <c r="AU113" s="82"/>
      <c r="AV113" s="82"/>
      <c r="AW113" s="82"/>
      <c r="AX113" s="82"/>
      <c r="AY113" s="82"/>
      <c r="AZ113" s="82"/>
      <c r="BA113">
        <v>1</v>
      </c>
      <c r="BB113" s="81" t="str">
        <f>REPLACE(INDEX(GroupVertices[Group],MATCH(Edges30[[#This Row],[Vertex 1]],GroupVertices[Vertex],0)),1,1,"")</f>
        <v>1</v>
      </c>
      <c r="BC113" s="81" t="str">
        <f>REPLACE(INDEX(GroupVertices[Group],MATCH(Edges30[[#This Row],[Vertex 2]],GroupVertices[Vertex],0)),1,1,"")</f>
        <v>6</v>
      </c>
      <c r="BD113" s="48">
        <v>0</v>
      </c>
      <c r="BE113" s="49">
        <v>0</v>
      </c>
      <c r="BF113" s="48">
        <v>2</v>
      </c>
      <c r="BG113" s="49">
        <v>4.166666666666667</v>
      </c>
      <c r="BH113" s="34"/>
      <c r="BI113" s="34"/>
      <c r="BJ113" s="48">
        <v>46</v>
      </c>
      <c r="BK113" s="49">
        <v>95.83333333333333</v>
      </c>
      <c r="BL113" s="48">
        <v>48</v>
      </c>
      <c r="BM113" s="48">
        <v>0</v>
      </c>
      <c r="BN113" s="49">
        <v>0</v>
      </c>
    </row>
    <row r="114" spans="1:66" ht="15">
      <c r="A114" s="66" t="s">
        <v>250</v>
      </c>
      <c r="B114" s="66" t="s">
        <v>250</v>
      </c>
      <c r="C114" s="67" t="s">
        <v>1540</v>
      </c>
      <c r="D114" s="68">
        <v>10</v>
      </c>
      <c r="E114" s="69" t="s">
        <v>136</v>
      </c>
      <c r="F114" s="70">
        <v>16.4</v>
      </c>
      <c r="G114" s="67"/>
      <c r="H114" s="71"/>
      <c r="I114" s="72"/>
      <c r="J114" s="72"/>
      <c r="K114" s="34" t="s">
        <v>65</v>
      </c>
      <c r="L114" s="80">
        <v>161</v>
      </c>
      <c r="M114" s="80"/>
      <c r="N114" s="74"/>
      <c r="O114" s="82" t="s">
        <v>196</v>
      </c>
      <c r="P114" s="84">
        <v>43507.851493055554</v>
      </c>
      <c r="Q114" s="82" t="s">
        <v>415</v>
      </c>
      <c r="R114" s="86" t="s">
        <v>463</v>
      </c>
      <c r="S114" s="82" t="s">
        <v>473</v>
      </c>
      <c r="T114" s="82"/>
      <c r="U114" s="82"/>
      <c r="V114" s="86" t="s">
        <v>570</v>
      </c>
      <c r="W114" s="84">
        <v>43507.851493055554</v>
      </c>
      <c r="X114" s="86" t="s">
        <v>698</v>
      </c>
      <c r="Y114" s="82"/>
      <c r="Z114" s="82"/>
      <c r="AA114" s="88" t="s">
        <v>832</v>
      </c>
      <c r="AB114" s="82"/>
      <c r="AC114" s="82" t="b">
        <v>0</v>
      </c>
      <c r="AD114" s="82">
        <v>3</v>
      </c>
      <c r="AE114" s="88" t="s">
        <v>879</v>
      </c>
      <c r="AF114" s="82" t="b">
        <v>1</v>
      </c>
      <c r="AG114" s="82" t="s">
        <v>914</v>
      </c>
      <c r="AH114" s="82"/>
      <c r="AI114" s="88" t="s">
        <v>864</v>
      </c>
      <c r="AJ114" s="82" t="b">
        <v>0</v>
      </c>
      <c r="AK114" s="82">
        <v>1</v>
      </c>
      <c r="AL114" s="88" t="s">
        <v>879</v>
      </c>
      <c r="AM114" s="82" t="s">
        <v>935</v>
      </c>
      <c r="AN114" s="82" t="b">
        <v>0</v>
      </c>
      <c r="AO114" s="88" t="s">
        <v>832</v>
      </c>
      <c r="AP114" s="82" t="s">
        <v>196</v>
      </c>
      <c r="AQ114" s="82">
        <v>0</v>
      </c>
      <c r="AR114" s="82">
        <v>0</v>
      </c>
      <c r="AS114" s="82"/>
      <c r="AT114" s="82"/>
      <c r="AU114" s="82"/>
      <c r="AV114" s="82"/>
      <c r="AW114" s="82"/>
      <c r="AX114" s="82"/>
      <c r="AY114" s="82"/>
      <c r="AZ114" s="82"/>
      <c r="BA114">
        <v>50</v>
      </c>
      <c r="BB114" s="81" t="str">
        <f>REPLACE(INDEX(GroupVertices[Group],MATCH(Edges30[[#This Row],[Vertex 1]],GroupVertices[Vertex],0)),1,1,"")</f>
        <v>1</v>
      </c>
      <c r="BC114" s="81" t="str">
        <f>REPLACE(INDEX(GroupVertices[Group],MATCH(Edges30[[#This Row],[Vertex 2]],GroupVertices[Vertex],0)),1,1,"")</f>
        <v>1</v>
      </c>
      <c r="BD114" s="48">
        <v>1</v>
      </c>
      <c r="BE114" s="49">
        <v>2.857142857142857</v>
      </c>
      <c r="BF114" s="48">
        <v>1</v>
      </c>
      <c r="BG114" s="49">
        <v>2.857142857142857</v>
      </c>
      <c r="BH114" s="34"/>
      <c r="BI114" s="34"/>
      <c r="BJ114" s="48">
        <v>33</v>
      </c>
      <c r="BK114" s="49">
        <v>94.28571428571429</v>
      </c>
      <c r="BL114" s="48">
        <v>35</v>
      </c>
      <c r="BM114" s="48">
        <v>0</v>
      </c>
      <c r="BN114" s="49">
        <v>0</v>
      </c>
    </row>
    <row r="115" spans="1:66" ht="15">
      <c r="A115" s="66" t="s">
        <v>250</v>
      </c>
      <c r="B115" s="66" t="s">
        <v>250</v>
      </c>
      <c r="C115" s="67" t="s">
        <v>1540</v>
      </c>
      <c r="D115" s="68">
        <v>10</v>
      </c>
      <c r="E115" s="69" t="s">
        <v>136</v>
      </c>
      <c r="F115" s="70">
        <v>16.4</v>
      </c>
      <c r="G115" s="67"/>
      <c r="H115" s="71"/>
      <c r="I115" s="72"/>
      <c r="J115" s="72"/>
      <c r="K115" s="34" t="s">
        <v>65</v>
      </c>
      <c r="L115" s="80">
        <v>162</v>
      </c>
      <c r="M115" s="80"/>
      <c r="N115" s="74"/>
      <c r="O115" s="82" t="s">
        <v>196</v>
      </c>
      <c r="P115" s="84">
        <v>43507.9008912037</v>
      </c>
      <c r="Q115" s="82" t="s">
        <v>416</v>
      </c>
      <c r="R115" s="86" t="s">
        <v>464</v>
      </c>
      <c r="S115" s="82" t="s">
        <v>487</v>
      </c>
      <c r="T115" s="82" t="s">
        <v>521</v>
      </c>
      <c r="U115" s="86" t="s">
        <v>549</v>
      </c>
      <c r="V115" s="86" t="s">
        <v>549</v>
      </c>
      <c r="W115" s="84">
        <v>43507.9008912037</v>
      </c>
      <c r="X115" s="86" t="s">
        <v>699</v>
      </c>
      <c r="Y115" s="82"/>
      <c r="Z115" s="82"/>
      <c r="AA115" s="88" t="s">
        <v>833</v>
      </c>
      <c r="AB115" s="82"/>
      <c r="AC115" s="82" t="b">
        <v>0</v>
      </c>
      <c r="AD115" s="82">
        <v>1</v>
      </c>
      <c r="AE115" s="88" t="s">
        <v>879</v>
      </c>
      <c r="AF115" s="82" t="b">
        <v>0</v>
      </c>
      <c r="AG115" s="82" t="s">
        <v>914</v>
      </c>
      <c r="AH115" s="82"/>
      <c r="AI115" s="88" t="s">
        <v>879</v>
      </c>
      <c r="AJ115" s="82" t="b">
        <v>0</v>
      </c>
      <c r="AK115" s="82">
        <v>1</v>
      </c>
      <c r="AL115" s="88" t="s">
        <v>879</v>
      </c>
      <c r="AM115" s="82" t="s">
        <v>928</v>
      </c>
      <c r="AN115" s="82" t="b">
        <v>0</v>
      </c>
      <c r="AO115" s="88" t="s">
        <v>833</v>
      </c>
      <c r="AP115" s="82" t="s">
        <v>196</v>
      </c>
      <c r="AQ115" s="82">
        <v>0</v>
      </c>
      <c r="AR115" s="82">
        <v>0</v>
      </c>
      <c r="AS115" s="82" t="s">
        <v>941</v>
      </c>
      <c r="AT115" s="82" t="s">
        <v>942</v>
      </c>
      <c r="AU115" s="82" t="s">
        <v>944</v>
      </c>
      <c r="AV115" s="82" t="s">
        <v>949</v>
      </c>
      <c r="AW115" s="82" t="s">
        <v>953</v>
      </c>
      <c r="AX115" s="82" t="s">
        <v>957</v>
      </c>
      <c r="AY115" s="82" t="s">
        <v>958</v>
      </c>
      <c r="AZ115" s="86" t="s">
        <v>963</v>
      </c>
      <c r="BA115">
        <v>50</v>
      </c>
      <c r="BB115" s="81" t="str">
        <f>REPLACE(INDEX(GroupVertices[Group],MATCH(Edges30[[#This Row],[Vertex 1]],GroupVertices[Vertex],0)),1,1,"")</f>
        <v>1</v>
      </c>
      <c r="BC115" s="81" t="str">
        <f>REPLACE(INDEX(GroupVertices[Group],MATCH(Edges30[[#This Row],[Vertex 2]],GroupVertices[Vertex],0)),1,1,"")</f>
        <v>1</v>
      </c>
      <c r="BD115" s="48">
        <v>1</v>
      </c>
      <c r="BE115" s="49">
        <v>2.380952380952381</v>
      </c>
      <c r="BF115" s="48">
        <v>3</v>
      </c>
      <c r="BG115" s="49">
        <v>7.142857142857143</v>
      </c>
      <c r="BH115" s="34"/>
      <c r="BI115" s="34"/>
      <c r="BJ115" s="48">
        <v>38</v>
      </c>
      <c r="BK115" s="49">
        <v>90.47619047619048</v>
      </c>
      <c r="BL115" s="48">
        <v>42</v>
      </c>
      <c r="BM115" s="48">
        <v>0</v>
      </c>
      <c r="BN115" s="49">
        <v>0</v>
      </c>
    </row>
    <row r="116" spans="1:66" ht="15">
      <c r="A116" s="66" t="s">
        <v>250</v>
      </c>
      <c r="B116" s="66" t="s">
        <v>250</v>
      </c>
      <c r="C116" s="67" t="s">
        <v>1540</v>
      </c>
      <c r="D116" s="68">
        <v>10</v>
      </c>
      <c r="E116" s="69" t="s">
        <v>136</v>
      </c>
      <c r="F116" s="70">
        <v>16.4</v>
      </c>
      <c r="G116" s="67"/>
      <c r="H116" s="71"/>
      <c r="I116" s="72"/>
      <c r="J116" s="72"/>
      <c r="K116" s="34" t="s">
        <v>65</v>
      </c>
      <c r="L116" s="80">
        <v>163</v>
      </c>
      <c r="M116" s="80"/>
      <c r="N116" s="74"/>
      <c r="O116" s="82" t="s">
        <v>196</v>
      </c>
      <c r="P116" s="84">
        <v>43510.74554398148</v>
      </c>
      <c r="Q116" s="82" t="s">
        <v>417</v>
      </c>
      <c r="R116" s="86" t="s">
        <v>465</v>
      </c>
      <c r="S116" s="82" t="s">
        <v>473</v>
      </c>
      <c r="T116" s="82"/>
      <c r="U116" s="82"/>
      <c r="V116" s="86" t="s">
        <v>570</v>
      </c>
      <c r="W116" s="84">
        <v>43510.74554398148</v>
      </c>
      <c r="X116" s="86" t="s">
        <v>700</v>
      </c>
      <c r="Y116" s="82"/>
      <c r="Z116" s="82"/>
      <c r="AA116" s="88" t="s">
        <v>834</v>
      </c>
      <c r="AB116" s="82"/>
      <c r="AC116" s="82" t="b">
        <v>0</v>
      </c>
      <c r="AD116" s="82">
        <v>0</v>
      </c>
      <c r="AE116" s="88" t="s">
        <v>879</v>
      </c>
      <c r="AF116" s="82" t="b">
        <v>1</v>
      </c>
      <c r="AG116" s="82" t="s">
        <v>915</v>
      </c>
      <c r="AH116" s="82"/>
      <c r="AI116" s="88" t="s">
        <v>924</v>
      </c>
      <c r="AJ116" s="82" t="b">
        <v>0</v>
      </c>
      <c r="AK116" s="82">
        <v>0</v>
      </c>
      <c r="AL116" s="88" t="s">
        <v>879</v>
      </c>
      <c r="AM116" s="82" t="s">
        <v>928</v>
      </c>
      <c r="AN116" s="82" t="b">
        <v>0</v>
      </c>
      <c r="AO116" s="88" t="s">
        <v>834</v>
      </c>
      <c r="AP116" s="82" t="s">
        <v>196</v>
      </c>
      <c r="AQ116" s="82">
        <v>0</v>
      </c>
      <c r="AR116" s="82">
        <v>0</v>
      </c>
      <c r="AS116" s="82"/>
      <c r="AT116" s="82"/>
      <c r="AU116" s="82"/>
      <c r="AV116" s="82"/>
      <c r="AW116" s="82"/>
      <c r="AX116" s="82"/>
      <c r="AY116" s="82"/>
      <c r="AZ116" s="82"/>
      <c r="BA116">
        <v>50</v>
      </c>
      <c r="BB116" s="81" t="str">
        <f>REPLACE(INDEX(GroupVertices[Group],MATCH(Edges30[[#This Row],[Vertex 1]],GroupVertices[Vertex],0)),1,1,"")</f>
        <v>1</v>
      </c>
      <c r="BC116" s="81" t="str">
        <f>REPLACE(INDEX(GroupVertices[Group],MATCH(Edges30[[#This Row],[Vertex 2]],GroupVertices[Vertex],0)),1,1,"")</f>
        <v>1</v>
      </c>
      <c r="BD116" s="48">
        <v>0</v>
      </c>
      <c r="BE116" s="49">
        <v>0</v>
      </c>
      <c r="BF116" s="48">
        <v>0</v>
      </c>
      <c r="BG116" s="49">
        <v>0</v>
      </c>
      <c r="BH116" s="34"/>
      <c r="BI116" s="34"/>
      <c r="BJ116" s="48">
        <v>0</v>
      </c>
      <c r="BK116" s="49">
        <v>0</v>
      </c>
      <c r="BL116" s="48">
        <v>0</v>
      </c>
      <c r="BM116" s="48">
        <v>0</v>
      </c>
      <c r="BN116" s="49">
        <v>0</v>
      </c>
    </row>
    <row r="117" spans="1:66" ht="15">
      <c r="A117" s="66" t="s">
        <v>250</v>
      </c>
      <c r="B117" s="66" t="s">
        <v>250</v>
      </c>
      <c r="C117" s="67" t="s">
        <v>1540</v>
      </c>
      <c r="D117" s="68">
        <v>10</v>
      </c>
      <c r="E117" s="69" t="s">
        <v>136</v>
      </c>
      <c r="F117" s="70">
        <v>16.4</v>
      </c>
      <c r="G117" s="67"/>
      <c r="H117" s="71"/>
      <c r="I117" s="72"/>
      <c r="J117" s="72"/>
      <c r="K117" s="34" t="s">
        <v>65</v>
      </c>
      <c r="L117" s="80">
        <v>164</v>
      </c>
      <c r="M117" s="80"/>
      <c r="N117" s="74"/>
      <c r="O117" s="82" t="s">
        <v>196</v>
      </c>
      <c r="P117" s="84">
        <v>43510.7475462963</v>
      </c>
      <c r="Q117" s="82" t="s">
        <v>418</v>
      </c>
      <c r="R117" s="82" t="s">
        <v>466</v>
      </c>
      <c r="S117" s="82" t="s">
        <v>490</v>
      </c>
      <c r="T117" s="82" t="s">
        <v>522</v>
      </c>
      <c r="U117" s="82"/>
      <c r="V117" s="86" t="s">
        <v>570</v>
      </c>
      <c r="W117" s="84">
        <v>43510.7475462963</v>
      </c>
      <c r="X117" s="86" t="s">
        <v>701</v>
      </c>
      <c r="Y117" s="82"/>
      <c r="Z117" s="82"/>
      <c r="AA117" s="88" t="s">
        <v>835</v>
      </c>
      <c r="AB117" s="82"/>
      <c r="AC117" s="82" t="b">
        <v>0</v>
      </c>
      <c r="AD117" s="82">
        <v>1</v>
      </c>
      <c r="AE117" s="88" t="s">
        <v>879</v>
      </c>
      <c r="AF117" s="82" t="b">
        <v>1</v>
      </c>
      <c r="AG117" s="82" t="s">
        <v>914</v>
      </c>
      <c r="AH117" s="82"/>
      <c r="AI117" s="88" t="s">
        <v>925</v>
      </c>
      <c r="AJ117" s="82" t="b">
        <v>0</v>
      </c>
      <c r="AK117" s="82">
        <v>0</v>
      </c>
      <c r="AL117" s="88" t="s">
        <v>879</v>
      </c>
      <c r="AM117" s="82" t="s">
        <v>928</v>
      </c>
      <c r="AN117" s="82" t="b">
        <v>0</v>
      </c>
      <c r="AO117" s="88" t="s">
        <v>835</v>
      </c>
      <c r="AP117" s="82" t="s">
        <v>196</v>
      </c>
      <c r="AQ117" s="82">
        <v>0</v>
      </c>
      <c r="AR117" s="82">
        <v>0</v>
      </c>
      <c r="AS117" s="82"/>
      <c r="AT117" s="82"/>
      <c r="AU117" s="82"/>
      <c r="AV117" s="82"/>
      <c r="AW117" s="82"/>
      <c r="AX117" s="82"/>
      <c r="AY117" s="82"/>
      <c r="AZ117" s="82"/>
      <c r="BA117">
        <v>50</v>
      </c>
      <c r="BB117" s="81" t="str">
        <f>REPLACE(INDEX(GroupVertices[Group],MATCH(Edges30[[#This Row],[Vertex 1]],GroupVertices[Vertex],0)),1,1,"")</f>
        <v>1</v>
      </c>
      <c r="BC117" s="81" t="str">
        <f>REPLACE(INDEX(GroupVertices[Group],MATCH(Edges30[[#This Row],[Vertex 2]],GroupVertices[Vertex],0)),1,1,"")</f>
        <v>1</v>
      </c>
      <c r="BD117" s="48">
        <v>3</v>
      </c>
      <c r="BE117" s="49">
        <v>8.333333333333334</v>
      </c>
      <c r="BF117" s="48">
        <v>0</v>
      </c>
      <c r="BG117" s="49">
        <v>0</v>
      </c>
      <c r="BH117" s="34"/>
      <c r="BI117" s="34"/>
      <c r="BJ117" s="48">
        <v>33</v>
      </c>
      <c r="BK117" s="49">
        <v>91.66666666666667</v>
      </c>
      <c r="BL117" s="48">
        <v>36</v>
      </c>
      <c r="BM117" s="48">
        <v>0</v>
      </c>
      <c r="BN117" s="49">
        <v>0</v>
      </c>
    </row>
    <row r="118" spans="1:66" ht="15">
      <c r="A118" s="66" t="s">
        <v>250</v>
      </c>
      <c r="B118" s="66" t="s">
        <v>250</v>
      </c>
      <c r="C118" s="67" t="s">
        <v>1540</v>
      </c>
      <c r="D118" s="68">
        <v>10</v>
      </c>
      <c r="E118" s="69" t="s">
        <v>136</v>
      </c>
      <c r="F118" s="70">
        <v>16.4</v>
      </c>
      <c r="G118" s="67"/>
      <c r="H118" s="71"/>
      <c r="I118" s="72"/>
      <c r="J118" s="72"/>
      <c r="K118" s="34" t="s">
        <v>65</v>
      </c>
      <c r="L118" s="80">
        <v>165</v>
      </c>
      <c r="M118" s="80"/>
      <c r="N118" s="74"/>
      <c r="O118" s="82" t="s">
        <v>196</v>
      </c>
      <c r="P118" s="84">
        <v>43510.75114583333</v>
      </c>
      <c r="Q118" s="82" t="s">
        <v>419</v>
      </c>
      <c r="R118" s="82" t="s">
        <v>467</v>
      </c>
      <c r="S118" s="82" t="s">
        <v>491</v>
      </c>
      <c r="T118" s="82" t="s">
        <v>523</v>
      </c>
      <c r="U118" s="82"/>
      <c r="V118" s="86" t="s">
        <v>570</v>
      </c>
      <c r="W118" s="84">
        <v>43510.75114583333</v>
      </c>
      <c r="X118" s="86" t="s">
        <v>702</v>
      </c>
      <c r="Y118" s="82"/>
      <c r="Z118" s="82"/>
      <c r="AA118" s="88" t="s">
        <v>836</v>
      </c>
      <c r="AB118" s="82"/>
      <c r="AC118" s="82" t="b">
        <v>0</v>
      </c>
      <c r="AD118" s="82">
        <v>3</v>
      </c>
      <c r="AE118" s="88" t="s">
        <v>879</v>
      </c>
      <c r="AF118" s="82" t="b">
        <v>1</v>
      </c>
      <c r="AG118" s="82" t="s">
        <v>914</v>
      </c>
      <c r="AH118" s="82"/>
      <c r="AI118" s="88" t="s">
        <v>926</v>
      </c>
      <c r="AJ118" s="82" t="b">
        <v>0</v>
      </c>
      <c r="AK118" s="82">
        <v>1</v>
      </c>
      <c r="AL118" s="88" t="s">
        <v>879</v>
      </c>
      <c r="AM118" s="82" t="s">
        <v>928</v>
      </c>
      <c r="AN118" s="82" t="b">
        <v>0</v>
      </c>
      <c r="AO118" s="88" t="s">
        <v>836</v>
      </c>
      <c r="AP118" s="82" t="s">
        <v>196</v>
      </c>
      <c r="AQ118" s="82">
        <v>0</v>
      </c>
      <c r="AR118" s="82">
        <v>0</v>
      </c>
      <c r="AS118" s="82"/>
      <c r="AT118" s="82"/>
      <c r="AU118" s="82"/>
      <c r="AV118" s="82"/>
      <c r="AW118" s="82"/>
      <c r="AX118" s="82"/>
      <c r="AY118" s="82"/>
      <c r="AZ118" s="82"/>
      <c r="BA118">
        <v>50</v>
      </c>
      <c r="BB118" s="81" t="str">
        <f>REPLACE(INDEX(GroupVertices[Group],MATCH(Edges30[[#This Row],[Vertex 1]],GroupVertices[Vertex],0)),1,1,"")</f>
        <v>1</v>
      </c>
      <c r="BC118" s="81" t="str">
        <f>REPLACE(INDEX(GroupVertices[Group],MATCH(Edges30[[#This Row],[Vertex 2]],GroupVertices[Vertex],0)),1,1,"")</f>
        <v>1</v>
      </c>
      <c r="BD118" s="48">
        <v>0</v>
      </c>
      <c r="BE118" s="49">
        <v>0</v>
      </c>
      <c r="BF118" s="48">
        <v>0</v>
      </c>
      <c r="BG118" s="49">
        <v>0</v>
      </c>
      <c r="BH118" s="34"/>
      <c r="BI118" s="34"/>
      <c r="BJ118" s="48">
        <v>6</v>
      </c>
      <c r="BK118" s="49">
        <v>100</v>
      </c>
      <c r="BL118" s="48">
        <v>6</v>
      </c>
      <c r="BM118" s="48">
        <v>0</v>
      </c>
      <c r="BN118" s="49">
        <v>0</v>
      </c>
    </row>
    <row r="119" spans="1:66" ht="15">
      <c r="A119" s="66" t="s">
        <v>250</v>
      </c>
      <c r="B119" s="66" t="s">
        <v>250</v>
      </c>
      <c r="C119" s="67" t="s">
        <v>1540</v>
      </c>
      <c r="D119" s="68">
        <v>10</v>
      </c>
      <c r="E119" s="69" t="s">
        <v>136</v>
      </c>
      <c r="F119" s="70">
        <v>16.4</v>
      </c>
      <c r="G119" s="67"/>
      <c r="H119" s="71"/>
      <c r="I119" s="72"/>
      <c r="J119" s="72"/>
      <c r="K119" s="34" t="s">
        <v>65</v>
      </c>
      <c r="L119" s="80">
        <v>166</v>
      </c>
      <c r="M119" s="80"/>
      <c r="N119" s="74"/>
      <c r="O119" s="82" t="s">
        <v>196</v>
      </c>
      <c r="P119" s="84">
        <v>43510.8084375</v>
      </c>
      <c r="Q119" s="82" t="s">
        <v>420</v>
      </c>
      <c r="R119" s="86" t="s">
        <v>468</v>
      </c>
      <c r="S119" s="82" t="s">
        <v>473</v>
      </c>
      <c r="T119" s="82" t="s">
        <v>524</v>
      </c>
      <c r="U119" s="82"/>
      <c r="V119" s="86" t="s">
        <v>570</v>
      </c>
      <c r="W119" s="84">
        <v>43510.8084375</v>
      </c>
      <c r="X119" s="86" t="s">
        <v>703</v>
      </c>
      <c r="Y119" s="82"/>
      <c r="Z119" s="82"/>
      <c r="AA119" s="88" t="s">
        <v>837</v>
      </c>
      <c r="AB119" s="82"/>
      <c r="AC119" s="82" t="b">
        <v>0</v>
      </c>
      <c r="AD119" s="82">
        <v>5</v>
      </c>
      <c r="AE119" s="88" t="s">
        <v>879</v>
      </c>
      <c r="AF119" s="82" t="b">
        <v>1</v>
      </c>
      <c r="AG119" s="82" t="s">
        <v>914</v>
      </c>
      <c r="AH119" s="82"/>
      <c r="AI119" s="88" t="s">
        <v>927</v>
      </c>
      <c r="AJ119" s="82" t="b">
        <v>0</v>
      </c>
      <c r="AK119" s="82">
        <v>3</v>
      </c>
      <c r="AL119" s="88" t="s">
        <v>879</v>
      </c>
      <c r="AM119" s="82" t="s">
        <v>928</v>
      </c>
      <c r="AN119" s="82" t="b">
        <v>0</v>
      </c>
      <c r="AO119" s="88" t="s">
        <v>837</v>
      </c>
      <c r="AP119" s="82" t="s">
        <v>196</v>
      </c>
      <c r="AQ119" s="82">
        <v>0</v>
      </c>
      <c r="AR119" s="82">
        <v>0</v>
      </c>
      <c r="AS119" s="82"/>
      <c r="AT119" s="82"/>
      <c r="AU119" s="82"/>
      <c r="AV119" s="82"/>
      <c r="AW119" s="82"/>
      <c r="AX119" s="82"/>
      <c r="AY119" s="82"/>
      <c r="AZ119" s="82"/>
      <c r="BA119">
        <v>50</v>
      </c>
      <c r="BB119" s="81" t="str">
        <f>REPLACE(INDEX(GroupVertices[Group],MATCH(Edges30[[#This Row],[Vertex 1]],GroupVertices[Vertex],0)),1,1,"")</f>
        <v>1</v>
      </c>
      <c r="BC119" s="81" t="str">
        <f>REPLACE(INDEX(GroupVertices[Group],MATCH(Edges30[[#This Row],[Vertex 2]],GroupVertices[Vertex],0)),1,1,"")</f>
        <v>1</v>
      </c>
      <c r="BD119" s="48">
        <v>3</v>
      </c>
      <c r="BE119" s="49">
        <v>11.11111111111111</v>
      </c>
      <c r="BF119" s="48">
        <v>0</v>
      </c>
      <c r="BG119" s="49">
        <v>0</v>
      </c>
      <c r="BH119" s="34"/>
      <c r="BI119" s="34"/>
      <c r="BJ119" s="48">
        <v>24</v>
      </c>
      <c r="BK119" s="49">
        <v>88.88888888888889</v>
      </c>
      <c r="BL119" s="48">
        <v>27</v>
      </c>
      <c r="BM119" s="48">
        <v>0</v>
      </c>
      <c r="BN119" s="49">
        <v>0</v>
      </c>
    </row>
    <row r="120" spans="1:66" ht="15">
      <c r="A120" s="66" t="s">
        <v>250</v>
      </c>
      <c r="B120" s="66" t="s">
        <v>250</v>
      </c>
      <c r="C120" s="67" t="s">
        <v>1540</v>
      </c>
      <c r="D120" s="68">
        <v>10</v>
      </c>
      <c r="E120" s="69" t="s">
        <v>136</v>
      </c>
      <c r="F120" s="70">
        <v>16.4</v>
      </c>
      <c r="G120" s="67"/>
      <c r="H120" s="71"/>
      <c r="I120" s="72"/>
      <c r="J120" s="72"/>
      <c r="K120" s="34" t="s">
        <v>65</v>
      </c>
      <c r="L120" s="80">
        <v>167</v>
      </c>
      <c r="M120" s="80"/>
      <c r="N120" s="74"/>
      <c r="O120" s="82" t="s">
        <v>196</v>
      </c>
      <c r="P120" s="84">
        <v>43514.88806712963</v>
      </c>
      <c r="Q120" s="82" t="s">
        <v>421</v>
      </c>
      <c r="R120" s="82"/>
      <c r="S120" s="82"/>
      <c r="T120" s="82" t="s">
        <v>525</v>
      </c>
      <c r="U120" s="86" t="s">
        <v>550</v>
      </c>
      <c r="V120" s="86" t="s">
        <v>550</v>
      </c>
      <c r="W120" s="84">
        <v>43514.88806712963</v>
      </c>
      <c r="X120" s="86" t="s">
        <v>704</v>
      </c>
      <c r="Y120" s="82"/>
      <c r="Z120" s="82"/>
      <c r="AA120" s="88" t="s">
        <v>838</v>
      </c>
      <c r="AB120" s="82"/>
      <c r="AC120" s="82" t="b">
        <v>0</v>
      </c>
      <c r="AD120" s="82">
        <v>5</v>
      </c>
      <c r="AE120" s="88" t="s">
        <v>879</v>
      </c>
      <c r="AF120" s="82" t="b">
        <v>0</v>
      </c>
      <c r="AG120" s="82" t="s">
        <v>914</v>
      </c>
      <c r="AH120" s="82"/>
      <c r="AI120" s="88" t="s">
        <v>879</v>
      </c>
      <c r="AJ120" s="82" t="b">
        <v>0</v>
      </c>
      <c r="AK120" s="82">
        <v>1</v>
      </c>
      <c r="AL120" s="88" t="s">
        <v>879</v>
      </c>
      <c r="AM120" s="82" t="s">
        <v>928</v>
      </c>
      <c r="AN120" s="82" t="b">
        <v>0</v>
      </c>
      <c r="AO120" s="88" t="s">
        <v>838</v>
      </c>
      <c r="AP120" s="82" t="s">
        <v>196</v>
      </c>
      <c r="AQ120" s="82">
        <v>0</v>
      </c>
      <c r="AR120" s="82">
        <v>0</v>
      </c>
      <c r="AS120" s="82" t="s">
        <v>941</v>
      </c>
      <c r="AT120" s="82" t="s">
        <v>942</v>
      </c>
      <c r="AU120" s="82" t="s">
        <v>944</v>
      </c>
      <c r="AV120" s="82" t="s">
        <v>949</v>
      </c>
      <c r="AW120" s="82" t="s">
        <v>953</v>
      </c>
      <c r="AX120" s="82" t="s">
        <v>957</v>
      </c>
      <c r="AY120" s="82" t="s">
        <v>958</v>
      </c>
      <c r="AZ120" s="86" t="s">
        <v>963</v>
      </c>
      <c r="BA120">
        <v>50</v>
      </c>
      <c r="BB120" s="81" t="str">
        <f>REPLACE(INDEX(GroupVertices[Group],MATCH(Edges30[[#This Row],[Vertex 1]],GroupVertices[Vertex],0)),1,1,"")</f>
        <v>1</v>
      </c>
      <c r="BC120" s="81" t="str">
        <f>REPLACE(INDEX(GroupVertices[Group],MATCH(Edges30[[#This Row],[Vertex 2]],GroupVertices[Vertex],0)),1,1,"")</f>
        <v>1</v>
      </c>
      <c r="BD120" s="48">
        <v>1</v>
      </c>
      <c r="BE120" s="49">
        <v>9.090909090909092</v>
      </c>
      <c r="BF120" s="48">
        <v>0</v>
      </c>
      <c r="BG120" s="49">
        <v>0</v>
      </c>
      <c r="BH120" s="34"/>
      <c r="BI120" s="34"/>
      <c r="BJ120" s="48">
        <v>10</v>
      </c>
      <c r="BK120" s="49">
        <v>90.9090909090909</v>
      </c>
      <c r="BL120" s="48">
        <v>11</v>
      </c>
      <c r="BM120" s="48">
        <v>0</v>
      </c>
      <c r="BN120" s="49">
        <v>0</v>
      </c>
    </row>
    <row r="121" spans="1:66" ht="15">
      <c r="A121" s="66" t="s">
        <v>269</v>
      </c>
      <c r="B121" s="66" t="s">
        <v>269</v>
      </c>
      <c r="C121" s="67" t="s">
        <v>1541</v>
      </c>
      <c r="D121" s="68">
        <v>10</v>
      </c>
      <c r="E121" s="69" t="s">
        <v>136</v>
      </c>
      <c r="F121" s="70">
        <v>21.6</v>
      </c>
      <c r="G121" s="67"/>
      <c r="H121" s="71"/>
      <c r="I121" s="72"/>
      <c r="J121" s="72"/>
      <c r="K121" s="34" t="s">
        <v>65</v>
      </c>
      <c r="L121" s="80">
        <v>168</v>
      </c>
      <c r="M121" s="80"/>
      <c r="N121" s="74"/>
      <c r="O121" s="82" t="s">
        <v>196</v>
      </c>
      <c r="P121" s="84">
        <v>43507.50001157408</v>
      </c>
      <c r="Q121" s="82" t="s">
        <v>422</v>
      </c>
      <c r="R121" s="82"/>
      <c r="S121" s="82"/>
      <c r="T121" s="82" t="s">
        <v>493</v>
      </c>
      <c r="U121" s="86" t="s">
        <v>551</v>
      </c>
      <c r="V121" s="86" t="s">
        <v>551</v>
      </c>
      <c r="W121" s="84">
        <v>43507.50001157408</v>
      </c>
      <c r="X121" s="86" t="s">
        <v>705</v>
      </c>
      <c r="Y121" s="82"/>
      <c r="Z121" s="82"/>
      <c r="AA121" s="88" t="s">
        <v>839</v>
      </c>
      <c r="AB121" s="82"/>
      <c r="AC121" s="82" t="b">
        <v>0</v>
      </c>
      <c r="AD121" s="82">
        <v>0</v>
      </c>
      <c r="AE121" s="88" t="s">
        <v>879</v>
      </c>
      <c r="AF121" s="82" t="b">
        <v>0</v>
      </c>
      <c r="AG121" s="82" t="s">
        <v>920</v>
      </c>
      <c r="AH121" s="82"/>
      <c r="AI121" s="88" t="s">
        <v>879</v>
      </c>
      <c r="AJ121" s="82" t="b">
        <v>0</v>
      </c>
      <c r="AK121" s="82">
        <v>0</v>
      </c>
      <c r="AL121" s="88" t="s">
        <v>879</v>
      </c>
      <c r="AM121" s="82" t="s">
        <v>934</v>
      </c>
      <c r="AN121" s="82" t="b">
        <v>0</v>
      </c>
      <c r="AO121" s="88" t="s">
        <v>839</v>
      </c>
      <c r="AP121" s="82" t="s">
        <v>196</v>
      </c>
      <c r="AQ121" s="82">
        <v>0</v>
      </c>
      <c r="AR121" s="82">
        <v>0</v>
      </c>
      <c r="AS121" s="82"/>
      <c r="AT121" s="82"/>
      <c r="AU121" s="82"/>
      <c r="AV121" s="82"/>
      <c r="AW121" s="82"/>
      <c r="AX121" s="82"/>
      <c r="AY121" s="82"/>
      <c r="AZ121" s="82"/>
      <c r="BA121">
        <v>25</v>
      </c>
      <c r="BB121" s="81" t="str">
        <f>REPLACE(INDEX(GroupVertices[Group],MATCH(Edges30[[#This Row],[Vertex 1]],GroupVertices[Vertex],0)),1,1,"")</f>
        <v>7</v>
      </c>
      <c r="BC121" s="81" t="str">
        <f>REPLACE(INDEX(GroupVertices[Group],MATCH(Edges30[[#This Row],[Vertex 2]],GroupVertices[Vertex],0)),1,1,"")</f>
        <v>7</v>
      </c>
      <c r="BD121" s="48">
        <v>0</v>
      </c>
      <c r="BE121" s="49">
        <v>0</v>
      </c>
      <c r="BF121" s="48">
        <v>0</v>
      </c>
      <c r="BG121" s="49">
        <v>0</v>
      </c>
      <c r="BH121" s="34"/>
      <c r="BI121" s="34"/>
      <c r="BJ121" s="48">
        <v>29</v>
      </c>
      <c r="BK121" s="49">
        <v>100</v>
      </c>
      <c r="BL121" s="48">
        <v>29</v>
      </c>
      <c r="BM121" s="48">
        <v>0</v>
      </c>
      <c r="BN121" s="49">
        <v>0</v>
      </c>
    </row>
    <row r="122" spans="1:66" ht="15">
      <c r="A122" s="66" t="s">
        <v>269</v>
      </c>
      <c r="B122" s="66" t="s">
        <v>269</v>
      </c>
      <c r="C122" s="67" t="s">
        <v>1541</v>
      </c>
      <c r="D122" s="68">
        <v>10</v>
      </c>
      <c r="E122" s="69" t="s">
        <v>136</v>
      </c>
      <c r="F122" s="70">
        <v>21.6</v>
      </c>
      <c r="G122" s="67"/>
      <c r="H122" s="71"/>
      <c r="I122" s="72"/>
      <c r="J122" s="72"/>
      <c r="K122" s="34" t="s">
        <v>65</v>
      </c>
      <c r="L122" s="80">
        <v>169</v>
      </c>
      <c r="M122" s="80"/>
      <c r="N122" s="74"/>
      <c r="O122" s="82" t="s">
        <v>196</v>
      </c>
      <c r="P122" s="84">
        <v>43508.75</v>
      </c>
      <c r="Q122" s="82" t="s">
        <v>423</v>
      </c>
      <c r="R122" s="86" t="s">
        <v>469</v>
      </c>
      <c r="S122" s="82" t="s">
        <v>492</v>
      </c>
      <c r="T122" s="82" t="s">
        <v>526</v>
      </c>
      <c r="U122" s="86" t="s">
        <v>552</v>
      </c>
      <c r="V122" s="86" t="s">
        <v>552</v>
      </c>
      <c r="W122" s="84">
        <v>43508.75</v>
      </c>
      <c r="X122" s="86" t="s">
        <v>706</v>
      </c>
      <c r="Y122" s="82"/>
      <c r="Z122" s="82"/>
      <c r="AA122" s="88" t="s">
        <v>840</v>
      </c>
      <c r="AB122" s="82"/>
      <c r="AC122" s="82" t="b">
        <v>0</v>
      </c>
      <c r="AD122" s="82">
        <v>1</v>
      </c>
      <c r="AE122" s="88" t="s">
        <v>879</v>
      </c>
      <c r="AF122" s="82" t="b">
        <v>0</v>
      </c>
      <c r="AG122" s="82" t="s">
        <v>920</v>
      </c>
      <c r="AH122" s="82"/>
      <c r="AI122" s="88" t="s">
        <v>879</v>
      </c>
      <c r="AJ122" s="82" t="b">
        <v>0</v>
      </c>
      <c r="AK122" s="82">
        <v>0</v>
      </c>
      <c r="AL122" s="88" t="s">
        <v>879</v>
      </c>
      <c r="AM122" s="82" t="s">
        <v>934</v>
      </c>
      <c r="AN122" s="82" t="b">
        <v>0</v>
      </c>
      <c r="AO122" s="88" t="s">
        <v>840</v>
      </c>
      <c r="AP122" s="82" t="s">
        <v>196</v>
      </c>
      <c r="AQ122" s="82">
        <v>0</v>
      </c>
      <c r="AR122" s="82">
        <v>0</v>
      </c>
      <c r="AS122" s="82"/>
      <c r="AT122" s="82"/>
      <c r="AU122" s="82"/>
      <c r="AV122" s="82"/>
      <c r="AW122" s="82"/>
      <c r="AX122" s="82"/>
      <c r="AY122" s="82"/>
      <c r="AZ122" s="82"/>
      <c r="BA122">
        <v>25</v>
      </c>
      <c r="BB122" s="81" t="str">
        <f>REPLACE(INDEX(GroupVertices[Group],MATCH(Edges30[[#This Row],[Vertex 1]],GroupVertices[Vertex],0)),1,1,"")</f>
        <v>7</v>
      </c>
      <c r="BC122" s="81" t="str">
        <f>REPLACE(INDEX(GroupVertices[Group],MATCH(Edges30[[#This Row],[Vertex 2]],GroupVertices[Vertex],0)),1,1,"")</f>
        <v>7</v>
      </c>
      <c r="BD122" s="48">
        <v>1</v>
      </c>
      <c r="BE122" s="49">
        <v>4</v>
      </c>
      <c r="BF122" s="48">
        <v>0</v>
      </c>
      <c r="BG122" s="49">
        <v>0</v>
      </c>
      <c r="BH122" s="34"/>
      <c r="BI122" s="34"/>
      <c r="BJ122" s="48">
        <v>24</v>
      </c>
      <c r="BK122" s="49">
        <v>96</v>
      </c>
      <c r="BL122" s="48">
        <v>25</v>
      </c>
      <c r="BM122" s="48">
        <v>0</v>
      </c>
      <c r="BN122" s="49">
        <v>0</v>
      </c>
    </row>
    <row r="123" spans="1:66" ht="15">
      <c r="A123" s="66" t="s">
        <v>269</v>
      </c>
      <c r="B123" s="66" t="s">
        <v>269</v>
      </c>
      <c r="C123" s="67" t="s">
        <v>1541</v>
      </c>
      <c r="D123" s="68">
        <v>10</v>
      </c>
      <c r="E123" s="69" t="s">
        <v>136</v>
      </c>
      <c r="F123" s="70">
        <v>21.6</v>
      </c>
      <c r="G123" s="67"/>
      <c r="H123" s="71"/>
      <c r="I123" s="72"/>
      <c r="J123" s="72"/>
      <c r="K123" s="34" t="s">
        <v>65</v>
      </c>
      <c r="L123" s="80">
        <v>170</v>
      </c>
      <c r="M123" s="80"/>
      <c r="N123" s="74"/>
      <c r="O123" s="82" t="s">
        <v>196</v>
      </c>
      <c r="P123" s="84">
        <v>43510.75</v>
      </c>
      <c r="Q123" s="82" t="s">
        <v>424</v>
      </c>
      <c r="R123" s="82"/>
      <c r="S123" s="82"/>
      <c r="T123" s="82" t="s">
        <v>527</v>
      </c>
      <c r="U123" s="86" t="s">
        <v>553</v>
      </c>
      <c r="V123" s="86" t="s">
        <v>553</v>
      </c>
      <c r="W123" s="84">
        <v>43510.75</v>
      </c>
      <c r="X123" s="86" t="s">
        <v>707</v>
      </c>
      <c r="Y123" s="82"/>
      <c r="Z123" s="82"/>
      <c r="AA123" s="88" t="s">
        <v>841</v>
      </c>
      <c r="AB123" s="82"/>
      <c r="AC123" s="82" t="b">
        <v>0</v>
      </c>
      <c r="AD123" s="82">
        <v>0</v>
      </c>
      <c r="AE123" s="88" t="s">
        <v>879</v>
      </c>
      <c r="AF123" s="82" t="b">
        <v>0</v>
      </c>
      <c r="AG123" s="82" t="s">
        <v>920</v>
      </c>
      <c r="AH123" s="82"/>
      <c r="AI123" s="88" t="s">
        <v>879</v>
      </c>
      <c r="AJ123" s="82" t="b">
        <v>0</v>
      </c>
      <c r="AK123" s="82">
        <v>0</v>
      </c>
      <c r="AL123" s="88" t="s">
        <v>879</v>
      </c>
      <c r="AM123" s="82" t="s">
        <v>934</v>
      </c>
      <c r="AN123" s="82" t="b">
        <v>0</v>
      </c>
      <c r="AO123" s="88" t="s">
        <v>841</v>
      </c>
      <c r="AP123" s="82" t="s">
        <v>196</v>
      </c>
      <c r="AQ123" s="82">
        <v>0</v>
      </c>
      <c r="AR123" s="82">
        <v>0</v>
      </c>
      <c r="AS123" s="82"/>
      <c r="AT123" s="82"/>
      <c r="AU123" s="82"/>
      <c r="AV123" s="82"/>
      <c r="AW123" s="82"/>
      <c r="AX123" s="82"/>
      <c r="AY123" s="82"/>
      <c r="AZ123" s="82"/>
      <c r="BA123">
        <v>25</v>
      </c>
      <c r="BB123" s="81" t="str">
        <f>REPLACE(INDEX(GroupVertices[Group],MATCH(Edges30[[#This Row],[Vertex 1]],GroupVertices[Vertex],0)),1,1,"")</f>
        <v>7</v>
      </c>
      <c r="BC123" s="81" t="str">
        <f>REPLACE(INDEX(GroupVertices[Group],MATCH(Edges30[[#This Row],[Vertex 2]],GroupVertices[Vertex],0)),1,1,"")</f>
        <v>7</v>
      </c>
      <c r="BD123" s="48">
        <v>0</v>
      </c>
      <c r="BE123" s="49">
        <v>0</v>
      </c>
      <c r="BF123" s="48">
        <v>0</v>
      </c>
      <c r="BG123" s="49">
        <v>0</v>
      </c>
      <c r="BH123" s="34"/>
      <c r="BI123" s="34"/>
      <c r="BJ123" s="48">
        <v>29</v>
      </c>
      <c r="BK123" s="49">
        <v>100</v>
      </c>
      <c r="BL123" s="48">
        <v>29</v>
      </c>
      <c r="BM123" s="48">
        <v>0</v>
      </c>
      <c r="BN123" s="49">
        <v>0</v>
      </c>
    </row>
    <row r="124" spans="1:66" ht="15">
      <c r="A124" s="66" t="s">
        <v>269</v>
      </c>
      <c r="B124" s="66" t="s">
        <v>269</v>
      </c>
      <c r="C124" s="67" t="s">
        <v>1541</v>
      </c>
      <c r="D124" s="68">
        <v>10</v>
      </c>
      <c r="E124" s="69" t="s">
        <v>136</v>
      </c>
      <c r="F124" s="70">
        <v>21.6</v>
      </c>
      <c r="G124" s="67"/>
      <c r="H124" s="71"/>
      <c r="I124" s="72"/>
      <c r="J124" s="72"/>
      <c r="K124" s="34" t="s">
        <v>65</v>
      </c>
      <c r="L124" s="80">
        <v>171</v>
      </c>
      <c r="M124" s="80"/>
      <c r="N124" s="74"/>
      <c r="O124" s="82" t="s">
        <v>196</v>
      </c>
      <c r="P124" s="84">
        <v>43515.768159722225</v>
      </c>
      <c r="Q124" s="82" t="s">
        <v>425</v>
      </c>
      <c r="R124" s="82"/>
      <c r="S124" s="82"/>
      <c r="T124" s="82" t="s">
        <v>493</v>
      </c>
      <c r="U124" s="82"/>
      <c r="V124" s="86" t="s">
        <v>585</v>
      </c>
      <c r="W124" s="84">
        <v>43515.768159722225</v>
      </c>
      <c r="X124" s="86" t="s">
        <v>708</v>
      </c>
      <c r="Y124" s="82"/>
      <c r="Z124" s="82"/>
      <c r="AA124" s="88" t="s">
        <v>842</v>
      </c>
      <c r="AB124" s="82"/>
      <c r="AC124" s="82" t="b">
        <v>0</v>
      </c>
      <c r="AD124" s="82">
        <v>1</v>
      </c>
      <c r="AE124" s="88" t="s">
        <v>879</v>
      </c>
      <c r="AF124" s="82" t="b">
        <v>0</v>
      </c>
      <c r="AG124" s="82" t="s">
        <v>920</v>
      </c>
      <c r="AH124" s="82"/>
      <c r="AI124" s="88" t="s">
        <v>879</v>
      </c>
      <c r="AJ124" s="82" t="b">
        <v>0</v>
      </c>
      <c r="AK124" s="82">
        <v>1</v>
      </c>
      <c r="AL124" s="88" t="s">
        <v>879</v>
      </c>
      <c r="AM124" s="82" t="s">
        <v>928</v>
      </c>
      <c r="AN124" s="82" t="b">
        <v>0</v>
      </c>
      <c r="AO124" s="88" t="s">
        <v>842</v>
      </c>
      <c r="AP124" s="82" t="s">
        <v>196</v>
      </c>
      <c r="AQ124" s="82">
        <v>0</v>
      </c>
      <c r="AR124" s="82">
        <v>0</v>
      </c>
      <c r="AS124" s="82"/>
      <c r="AT124" s="82"/>
      <c r="AU124" s="82"/>
      <c r="AV124" s="82"/>
      <c r="AW124" s="82"/>
      <c r="AX124" s="82"/>
      <c r="AY124" s="82"/>
      <c r="AZ124" s="82"/>
      <c r="BA124">
        <v>25</v>
      </c>
      <c r="BB124" s="81" t="str">
        <f>REPLACE(INDEX(GroupVertices[Group],MATCH(Edges30[[#This Row],[Vertex 1]],GroupVertices[Vertex],0)),1,1,"")</f>
        <v>7</v>
      </c>
      <c r="BC124" s="81" t="str">
        <f>REPLACE(INDEX(GroupVertices[Group],MATCH(Edges30[[#This Row],[Vertex 2]],GroupVertices[Vertex],0)),1,1,"")</f>
        <v>7</v>
      </c>
      <c r="BD124" s="48">
        <v>0</v>
      </c>
      <c r="BE124" s="49">
        <v>0</v>
      </c>
      <c r="BF124" s="48">
        <v>0</v>
      </c>
      <c r="BG124" s="49">
        <v>0</v>
      </c>
      <c r="BH124" s="34"/>
      <c r="BI124" s="34"/>
      <c r="BJ124" s="48">
        <v>29</v>
      </c>
      <c r="BK124" s="49">
        <v>100</v>
      </c>
      <c r="BL124" s="48">
        <v>29</v>
      </c>
      <c r="BM124" s="48">
        <v>0</v>
      </c>
      <c r="BN124" s="49">
        <v>0</v>
      </c>
    </row>
    <row r="125" spans="1:66" ht="15">
      <c r="A125" s="66" t="s">
        <v>269</v>
      </c>
      <c r="B125" s="66" t="s">
        <v>269</v>
      </c>
      <c r="C125" s="67" t="s">
        <v>1541</v>
      </c>
      <c r="D125" s="68">
        <v>10</v>
      </c>
      <c r="E125" s="69" t="s">
        <v>136</v>
      </c>
      <c r="F125" s="70">
        <v>21.6</v>
      </c>
      <c r="G125" s="67"/>
      <c r="H125" s="71"/>
      <c r="I125" s="72"/>
      <c r="J125" s="72"/>
      <c r="K125" s="34" t="s">
        <v>65</v>
      </c>
      <c r="L125" s="80">
        <v>172</v>
      </c>
      <c r="M125" s="80"/>
      <c r="N125" s="74"/>
      <c r="O125" s="82" t="s">
        <v>196</v>
      </c>
      <c r="P125" s="84">
        <v>43515.833333333336</v>
      </c>
      <c r="Q125" s="82" t="s">
        <v>426</v>
      </c>
      <c r="R125" s="82"/>
      <c r="S125" s="82"/>
      <c r="T125" s="82" t="s">
        <v>528</v>
      </c>
      <c r="U125" s="82"/>
      <c r="V125" s="86" t="s">
        <v>585</v>
      </c>
      <c r="W125" s="84">
        <v>43515.833333333336</v>
      </c>
      <c r="X125" s="86" t="s">
        <v>709</v>
      </c>
      <c r="Y125" s="82"/>
      <c r="Z125" s="82"/>
      <c r="AA125" s="88" t="s">
        <v>843</v>
      </c>
      <c r="AB125" s="82"/>
      <c r="AC125" s="82" t="b">
        <v>0</v>
      </c>
      <c r="AD125" s="82">
        <v>0</v>
      </c>
      <c r="AE125" s="88" t="s">
        <v>879</v>
      </c>
      <c r="AF125" s="82" t="b">
        <v>0</v>
      </c>
      <c r="AG125" s="82" t="s">
        <v>920</v>
      </c>
      <c r="AH125" s="82"/>
      <c r="AI125" s="88" t="s">
        <v>879</v>
      </c>
      <c r="AJ125" s="82" t="b">
        <v>0</v>
      </c>
      <c r="AK125" s="82">
        <v>0</v>
      </c>
      <c r="AL125" s="88" t="s">
        <v>879</v>
      </c>
      <c r="AM125" s="82" t="s">
        <v>934</v>
      </c>
      <c r="AN125" s="82" t="b">
        <v>0</v>
      </c>
      <c r="AO125" s="88" t="s">
        <v>843</v>
      </c>
      <c r="AP125" s="82" t="s">
        <v>196</v>
      </c>
      <c r="AQ125" s="82">
        <v>0</v>
      </c>
      <c r="AR125" s="82">
        <v>0</v>
      </c>
      <c r="AS125" s="82"/>
      <c r="AT125" s="82"/>
      <c r="AU125" s="82"/>
      <c r="AV125" s="82"/>
      <c r="AW125" s="82"/>
      <c r="AX125" s="82"/>
      <c r="AY125" s="82"/>
      <c r="AZ125" s="82"/>
      <c r="BA125">
        <v>25</v>
      </c>
      <c r="BB125" s="81" t="str">
        <f>REPLACE(INDEX(GroupVertices[Group],MATCH(Edges30[[#This Row],[Vertex 1]],GroupVertices[Vertex],0)),1,1,"")</f>
        <v>7</v>
      </c>
      <c r="BC125" s="81" t="str">
        <f>REPLACE(INDEX(GroupVertices[Group],MATCH(Edges30[[#This Row],[Vertex 2]],GroupVertices[Vertex],0)),1,1,"")</f>
        <v>7</v>
      </c>
      <c r="BD125" s="48">
        <v>0</v>
      </c>
      <c r="BE125" s="49">
        <v>0</v>
      </c>
      <c r="BF125" s="48">
        <v>0</v>
      </c>
      <c r="BG125" s="49">
        <v>0</v>
      </c>
      <c r="BH125" s="34"/>
      <c r="BI125" s="34"/>
      <c r="BJ125" s="48">
        <v>24</v>
      </c>
      <c r="BK125" s="49">
        <v>100</v>
      </c>
      <c r="BL125" s="48">
        <v>24</v>
      </c>
      <c r="BM125" s="48">
        <v>0</v>
      </c>
      <c r="BN125" s="49">
        <v>0</v>
      </c>
    </row>
    <row r="126" spans="1:66" ht="15">
      <c r="A126" s="66" t="s">
        <v>270</v>
      </c>
      <c r="B126" s="66" t="s">
        <v>271</v>
      </c>
      <c r="C126" s="67" t="s">
        <v>1542</v>
      </c>
      <c r="D126" s="68">
        <v>10</v>
      </c>
      <c r="E126" s="69" t="s">
        <v>136</v>
      </c>
      <c r="F126" s="70">
        <v>6</v>
      </c>
      <c r="G126" s="67"/>
      <c r="H126" s="71"/>
      <c r="I126" s="72"/>
      <c r="J126" s="72"/>
      <c r="K126" s="34" t="s">
        <v>65</v>
      </c>
      <c r="L126" s="80">
        <v>173</v>
      </c>
      <c r="M126" s="80"/>
      <c r="N126" s="74"/>
      <c r="O126" s="82" t="s">
        <v>310</v>
      </c>
      <c r="P126" s="84">
        <v>43506.82606481481</v>
      </c>
      <c r="Q126" s="82" t="s">
        <v>427</v>
      </c>
      <c r="R126" s="86" t="s">
        <v>449</v>
      </c>
      <c r="S126" s="82" t="s">
        <v>472</v>
      </c>
      <c r="T126" s="82" t="s">
        <v>493</v>
      </c>
      <c r="U126" s="82"/>
      <c r="V126" s="86" t="s">
        <v>586</v>
      </c>
      <c r="W126" s="84">
        <v>43506.82606481481</v>
      </c>
      <c r="X126" s="86" t="s">
        <v>710</v>
      </c>
      <c r="Y126" s="82"/>
      <c r="Z126" s="82"/>
      <c r="AA126" s="88" t="s">
        <v>844</v>
      </c>
      <c r="AB126" s="82"/>
      <c r="AC126" s="82" t="b">
        <v>0</v>
      </c>
      <c r="AD126" s="82">
        <v>0</v>
      </c>
      <c r="AE126" s="88" t="s">
        <v>879</v>
      </c>
      <c r="AF126" s="82" t="b">
        <v>0</v>
      </c>
      <c r="AG126" s="82" t="s">
        <v>914</v>
      </c>
      <c r="AH126" s="82"/>
      <c r="AI126" s="88" t="s">
        <v>879</v>
      </c>
      <c r="AJ126" s="82" t="b">
        <v>0</v>
      </c>
      <c r="AK126" s="82">
        <v>0</v>
      </c>
      <c r="AL126" s="88" t="s">
        <v>879</v>
      </c>
      <c r="AM126" s="82" t="s">
        <v>928</v>
      </c>
      <c r="AN126" s="82" t="b">
        <v>0</v>
      </c>
      <c r="AO126" s="88" t="s">
        <v>844</v>
      </c>
      <c r="AP126" s="82" t="s">
        <v>196</v>
      </c>
      <c r="AQ126" s="82">
        <v>0</v>
      </c>
      <c r="AR126" s="82">
        <v>0</v>
      </c>
      <c r="AS126" s="82"/>
      <c r="AT126" s="82"/>
      <c r="AU126" s="82"/>
      <c r="AV126" s="82"/>
      <c r="AW126" s="82"/>
      <c r="AX126" s="82"/>
      <c r="AY126" s="82"/>
      <c r="AZ126" s="82"/>
      <c r="BA126">
        <v>121</v>
      </c>
      <c r="BB126" s="81" t="str">
        <f>REPLACE(INDEX(GroupVertices[Group],MATCH(Edges30[[#This Row],[Vertex 1]],GroupVertices[Vertex],0)),1,1,"")</f>
        <v>5</v>
      </c>
      <c r="BC126" s="81" t="str">
        <f>REPLACE(INDEX(GroupVertices[Group],MATCH(Edges30[[#This Row],[Vertex 2]],GroupVertices[Vertex],0)),1,1,"")</f>
        <v>5</v>
      </c>
      <c r="BD126" s="48">
        <v>0</v>
      </c>
      <c r="BE126" s="49">
        <v>0</v>
      </c>
      <c r="BF126" s="48">
        <v>0</v>
      </c>
      <c r="BG126" s="49">
        <v>0</v>
      </c>
      <c r="BH126" s="34"/>
      <c r="BI126" s="34"/>
      <c r="BJ126" s="48">
        <v>19</v>
      </c>
      <c r="BK126" s="49">
        <v>100</v>
      </c>
      <c r="BL126" s="48">
        <v>19</v>
      </c>
      <c r="BM126" s="48">
        <v>0</v>
      </c>
      <c r="BN126" s="49">
        <v>0</v>
      </c>
    </row>
    <row r="127" spans="1:66" ht="15">
      <c r="A127" s="66" t="s">
        <v>270</v>
      </c>
      <c r="B127" s="66" t="s">
        <v>271</v>
      </c>
      <c r="C127" s="67" t="s">
        <v>1542</v>
      </c>
      <c r="D127" s="68">
        <v>10</v>
      </c>
      <c r="E127" s="69" t="s">
        <v>136</v>
      </c>
      <c r="F127" s="70">
        <v>6</v>
      </c>
      <c r="G127" s="67"/>
      <c r="H127" s="71"/>
      <c r="I127" s="72"/>
      <c r="J127" s="72"/>
      <c r="K127" s="34" t="s">
        <v>65</v>
      </c>
      <c r="L127" s="80">
        <v>174</v>
      </c>
      <c r="M127" s="80"/>
      <c r="N127" s="74"/>
      <c r="O127" s="82" t="s">
        <v>310</v>
      </c>
      <c r="P127" s="84">
        <v>43506.84774305556</v>
      </c>
      <c r="Q127" s="82" t="s">
        <v>428</v>
      </c>
      <c r="R127" s="86" t="s">
        <v>449</v>
      </c>
      <c r="S127" s="82" t="s">
        <v>472</v>
      </c>
      <c r="T127" s="82" t="s">
        <v>529</v>
      </c>
      <c r="U127" s="82"/>
      <c r="V127" s="86" t="s">
        <v>586</v>
      </c>
      <c r="W127" s="84">
        <v>43506.84774305556</v>
      </c>
      <c r="X127" s="86" t="s">
        <v>711</v>
      </c>
      <c r="Y127" s="82"/>
      <c r="Z127" s="82"/>
      <c r="AA127" s="88" t="s">
        <v>845</v>
      </c>
      <c r="AB127" s="82"/>
      <c r="AC127" s="82" t="b">
        <v>0</v>
      </c>
      <c r="AD127" s="82">
        <v>0</v>
      </c>
      <c r="AE127" s="88" t="s">
        <v>879</v>
      </c>
      <c r="AF127" s="82" t="b">
        <v>0</v>
      </c>
      <c r="AG127" s="82" t="s">
        <v>914</v>
      </c>
      <c r="AH127" s="82"/>
      <c r="AI127" s="88" t="s">
        <v>879</v>
      </c>
      <c r="AJ127" s="82" t="b">
        <v>0</v>
      </c>
      <c r="AK127" s="82">
        <v>0</v>
      </c>
      <c r="AL127" s="88" t="s">
        <v>879</v>
      </c>
      <c r="AM127" s="82" t="s">
        <v>928</v>
      </c>
      <c r="AN127" s="82" t="b">
        <v>0</v>
      </c>
      <c r="AO127" s="88" t="s">
        <v>845</v>
      </c>
      <c r="AP127" s="82" t="s">
        <v>196</v>
      </c>
      <c r="AQ127" s="82">
        <v>0</v>
      </c>
      <c r="AR127" s="82">
        <v>0</v>
      </c>
      <c r="AS127" s="82"/>
      <c r="AT127" s="82"/>
      <c r="AU127" s="82"/>
      <c r="AV127" s="82"/>
      <c r="AW127" s="82"/>
      <c r="AX127" s="82"/>
      <c r="AY127" s="82"/>
      <c r="AZ127" s="82"/>
      <c r="BA127">
        <v>121</v>
      </c>
      <c r="BB127" s="81" t="str">
        <f>REPLACE(INDEX(GroupVertices[Group],MATCH(Edges30[[#This Row],[Vertex 1]],GroupVertices[Vertex],0)),1,1,"")</f>
        <v>5</v>
      </c>
      <c r="BC127" s="81" t="str">
        <f>REPLACE(INDEX(GroupVertices[Group],MATCH(Edges30[[#This Row],[Vertex 2]],GroupVertices[Vertex],0)),1,1,"")</f>
        <v>5</v>
      </c>
      <c r="BD127" s="48">
        <v>0</v>
      </c>
      <c r="BE127" s="49">
        <v>0</v>
      </c>
      <c r="BF127" s="48">
        <v>0</v>
      </c>
      <c r="BG127" s="49">
        <v>0</v>
      </c>
      <c r="BH127" s="34"/>
      <c r="BI127" s="34"/>
      <c r="BJ127" s="48">
        <v>28</v>
      </c>
      <c r="BK127" s="49">
        <v>100</v>
      </c>
      <c r="BL127" s="48">
        <v>28</v>
      </c>
      <c r="BM127" s="48">
        <v>0</v>
      </c>
      <c r="BN127" s="49">
        <v>0</v>
      </c>
    </row>
    <row r="128" spans="1:66" ht="15">
      <c r="A128" s="66" t="s">
        <v>270</v>
      </c>
      <c r="B128" s="66" t="s">
        <v>271</v>
      </c>
      <c r="C128" s="67" t="s">
        <v>1542</v>
      </c>
      <c r="D128" s="68">
        <v>10</v>
      </c>
      <c r="E128" s="69" t="s">
        <v>136</v>
      </c>
      <c r="F128" s="70">
        <v>6</v>
      </c>
      <c r="G128" s="67"/>
      <c r="H128" s="71"/>
      <c r="I128" s="72"/>
      <c r="J128" s="72"/>
      <c r="K128" s="34" t="s">
        <v>65</v>
      </c>
      <c r="L128" s="80">
        <v>175</v>
      </c>
      <c r="M128" s="80"/>
      <c r="N128" s="74"/>
      <c r="O128" s="82" t="s">
        <v>310</v>
      </c>
      <c r="P128" s="84">
        <v>43507.063125</v>
      </c>
      <c r="Q128" s="82" t="s">
        <v>429</v>
      </c>
      <c r="R128" s="86" t="s">
        <v>449</v>
      </c>
      <c r="S128" s="82" t="s">
        <v>472</v>
      </c>
      <c r="T128" s="82" t="s">
        <v>493</v>
      </c>
      <c r="U128" s="82"/>
      <c r="V128" s="86" t="s">
        <v>586</v>
      </c>
      <c r="W128" s="84">
        <v>43507.063125</v>
      </c>
      <c r="X128" s="86" t="s">
        <v>712</v>
      </c>
      <c r="Y128" s="82"/>
      <c r="Z128" s="82"/>
      <c r="AA128" s="88" t="s">
        <v>846</v>
      </c>
      <c r="AB128" s="82"/>
      <c r="AC128" s="82" t="b">
        <v>0</v>
      </c>
      <c r="AD128" s="82">
        <v>0</v>
      </c>
      <c r="AE128" s="88" t="s">
        <v>879</v>
      </c>
      <c r="AF128" s="82" t="b">
        <v>0</v>
      </c>
      <c r="AG128" s="82" t="s">
        <v>914</v>
      </c>
      <c r="AH128" s="82"/>
      <c r="AI128" s="88" t="s">
        <v>879</v>
      </c>
      <c r="AJ128" s="82" t="b">
        <v>0</v>
      </c>
      <c r="AK128" s="82">
        <v>0</v>
      </c>
      <c r="AL128" s="88" t="s">
        <v>879</v>
      </c>
      <c r="AM128" s="82" t="s">
        <v>928</v>
      </c>
      <c r="AN128" s="82" t="b">
        <v>0</v>
      </c>
      <c r="AO128" s="88" t="s">
        <v>846</v>
      </c>
      <c r="AP128" s="82" t="s">
        <v>196</v>
      </c>
      <c r="AQ128" s="82">
        <v>0</v>
      </c>
      <c r="AR128" s="82">
        <v>0</v>
      </c>
      <c r="AS128" s="82"/>
      <c r="AT128" s="82"/>
      <c r="AU128" s="82"/>
      <c r="AV128" s="82"/>
      <c r="AW128" s="82"/>
      <c r="AX128" s="82"/>
      <c r="AY128" s="82"/>
      <c r="AZ128" s="82"/>
      <c r="BA128">
        <v>121</v>
      </c>
      <c r="BB128" s="81" t="str">
        <f>REPLACE(INDEX(GroupVertices[Group],MATCH(Edges30[[#This Row],[Vertex 1]],GroupVertices[Vertex],0)),1,1,"")</f>
        <v>5</v>
      </c>
      <c r="BC128" s="81" t="str">
        <f>REPLACE(INDEX(GroupVertices[Group],MATCH(Edges30[[#This Row],[Vertex 2]],GroupVertices[Vertex],0)),1,1,"")</f>
        <v>5</v>
      </c>
      <c r="BD128" s="48">
        <v>0</v>
      </c>
      <c r="BE128" s="49">
        <v>0</v>
      </c>
      <c r="BF128" s="48">
        <v>0</v>
      </c>
      <c r="BG128" s="49">
        <v>0</v>
      </c>
      <c r="BH128" s="34"/>
      <c r="BI128" s="34"/>
      <c r="BJ128" s="48">
        <v>17</v>
      </c>
      <c r="BK128" s="49">
        <v>100</v>
      </c>
      <c r="BL128" s="48">
        <v>17</v>
      </c>
      <c r="BM128" s="48">
        <v>0</v>
      </c>
      <c r="BN128" s="49">
        <v>0</v>
      </c>
    </row>
    <row r="129" spans="1:66" ht="15">
      <c r="A129" s="66" t="s">
        <v>270</v>
      </c>
      <c r="B129" s="66" t="s">
        <v>271</v>
      </c>
      <c r="C129" s="67" t="s">
        <v>1542</v>
      </c>
      <c r="D129" s="68">
        <v>10</v>
      </c>
      <c r="E129" s="69" t="s">
        <v>136</v>
      </c>
      <c r="F129" s="70">
        <v>6</v>
      </c>
      <c r="G129" s="67"/>
      <c r="H129" s="71"/>
      <c r="I129" s="72"/>
      <c r="J129" s="72"/>
      <c r="K129" s="34" t="s">
        <v>65</v>
      </c>
      <c r="L129" s="80">
        <v>176</v>
      </c>
      <c r="M129" s="80"/>
      <c r="N129" s="74"/>
      <c r="O129" s="82" t="s">
        <v>310</v>
      </c>
      <c r="P129" s="84">
        <v>43508.02814814815</v>
      </c>
      <c r="Q129" s="82" t="s">
        <v>430</v>
      </c>
      <c r="R129" s="86" t="s">
        <v>449</v>
      </c>
      <c r="S129" s="82" t="s">
        <v>472</v>
      </c>
      <c r="T129" s="82" t="s">
        <v>493</v>
      </c>
      <c r="U129" s="82"/>
      <c r="V129" s="86" t="s">
        <v>586</v>
      </c>
      <c r="W129" s="84">
        <v>43508.02814814815</v>
      </c>
      <c r="X129" s="86" t="s">
        <v>713</v>
      </c>
      <c r="Y129" s="82"/>
      <c r="Z129" s="82"/>
      <c r="AA129" s="88" t="s">
        <v>847</v>
      </c>
      <c r="AB129" s="82"/>
      <c r="AC129" s="82" t="b">
        <v>0</v>
      </c>
      <c r="AD129" s="82">
        <v>0</v>
      </c>
      <c r="AE129" s="88" t="s">
        <v>879</v>
      </c>
      <c r="AF129" s="82" t="b">
        <v>0</v>
      </c>
      <c r="AG129" s="82" t="s">
        <v>914</v>
      </c>
      <c r="AH129" s="82"/>
      <c r="AI129" s="88" t="s">
        <v>879</v>
      </c>
      <c r="AJ129" s="82" t="b">
        <v>0</v>
      </c>
      <c r="AK129" s="82">
        <v>0</v>
      </c>
      <c r="AL129" s="88" t="s">
        <v>879</v>
      </c>
      <c r="AM129" s="82" t="s">
        <v>928</v>
      </c>
      <c r="AN129" s="82" t="b">
        <v>0</v>
      </c>
      <c r="AO129" s="88" t="s">
        <v>847</v>
      </c>
      <c r="AP129" s="82" t="s">
        <v>196</v>
      </c>
      <c r="AQ129" s="82">
        <v>0</v>
      </c>
      <c r="AR129" s="82">
        <v>0</v>
      </c>
      <c r="AS129" s="82"/>
      <c r="AT129" s="82"/>
      <c r="AU129" s="82"/>
      <c r="AV129" s="82"/>
      <c r="AW129" s="82"/>
      <c r="AX129" s="82"/>
      <c r="AY129" s="82"/>
      <c r="AZ129" s="82"/>
      <c r="BA129">
        <v>121</v>
      </c>
      <c r="BB129" s="81" t="str">
        <f>REPLACE(INDEX(GroupVertices[Group],MATCH(Edges30[[#This Row],[Vertex 1]],GroupVertices[Vertex],0)),1,1,"")</f>
        <v>5</v>
      </c>
      <c r="BC129" s="81" t="str">
        <f>REPLACE(INDEX(GroupVertices[Group],MATCH(Edges30[[#This Row],[Vertex 2]],GroupVertices[Vertex],0)),1,1,"")</f>
        <v>5</v>
      </c>
      <c r="BD129" s="48">
        <v>0</v>
      </c>
      <c r="BE129" s="49">
        <v>0</v>
      </c>
      <c r="BF129" s="48">
        <v>0</v>
      </c>
      <c r="BG129" s="49">
        <v>0</v>
      </c>
      <c r="BH129" s="34"/>
      <c r="BI129" s="34"/>
      <c r="BJ129" s="48">
        <v>19</v>
      </c>
      <c r="BK129" s="49">
        <v>100</v>
      </c>
      <c r="BL129" s="48">
        <v>19</v>
      </c>
      <c r="BM129" s="48">
        <v>0</v>
      </c>
      <c r="BN129" s="49">
        <v>0</v>
      </c>
    </row>
    <row r="130" spans="1:66" ht="15">
      <c r="A130" s="66" t="s">
        <v>270</v>
      </c>
      <c r="B130" s="66" t="s">
        <v>271</v>
      </c>
      <c r="C130" s="67" t="s">
        <v>1542</v>
      </c>
      <c r="D130" s="68">
        <v>10</v>
      </c>
      <c r="E130" s="69" t="s">
        <v>136</v>
      </c>
      <c r="F130" s="70">
        <v>6</v>
      </c>
      <c r="G130" s="67"/>
      <c r="H130" s="71"/>
      <c r="I130" s="72"/>
      <c r="J130" s="72"/>
      <c r="K130" s="34" t="s">
        <v>65</v>
      </c>
      <c r="L130" s="80">
        <v>177</v>
      </c>
      <c r="M130" s="80"/>
      <c r="N130" s="74"/>
      <c r="O130" s="82" t="s">
        <v>310</v>
      </c>
      <c r="P130" s="84">
        <v>43512.99290509259</v>
      </c>
      <c r="Q130" s="82" t="s">
        <v>431</v>
      </c>
      <c r="R130" s="86" t="s">
        <v>470</v>
      </c>
      <c r="S130" s="82" t="s">
        <v>472</v>
      </c>
      <c r="T130" s="82" t="s">
        <v>530</v>
      </c>
      <c r="U130" s="82"/>
      <c r="V130" s="86" t="s">
        <v>586</v>
      </c>
      <c r="W130" s="84">
        <v>43512.99290509259</v>
      </c>
      <c r="X130" s="86" t="s">
        <v>714</v>
      </c>
      <c r="Y130" s="82"/>
      <c r="Z130" s="82"/>
      <c r="AA130" s="88" t="s">
        <v>848</v>
      </c>
      <c r="AB130" s="82"/>
      <c r="AC130" s="82" t="b">
        <v>0</v>
      </c>
      <c r="AD130" s="82">
        <v>0</v>
      </c>
      <c r="AE130" s="88" t="s">
        <v>879</v>
      </c>
      <c r="AF130" s="82" t="b">
        <v>0</v>
      </c>
      <c r="AG130" s="82" t="s">
        <v>914</v>
      </c>
      <c r="AH130" s="82"/>
      <c r="AI130" s="88" t="s">
        <v>879</v>
      </c>
      <c r="AJ130" s="82" t="b">
        <v>0</v>
      </c>
      <c r="AK130" s="82">
        <v>0</v>
      </c>
      <c r="AL130" s="88" t="s">
        <v>879</v>
      </c>
      <c r="AM130" s="82" t="s">
        <v>928</v>
      </c>
      <c r="AN130" s="82" t="b">
        <v>0</v>
      </c>
      <c r="AO130" s="88" t="s">
        <v>848</v>
      </c>
      <c r="AP130" s="82" t="s">
        <v>196</v>
      </c>
      <c r="AQ130" s="82">
        <v>0</v>
      </c>
      <c r="AR130" s="82">
        <v>0</v>
      </c>
      <c r="AS130" s="82"/>
      <c r="AT130" s="82"/>
      <c r="AU130" s="82"/>
      <c r="AV130" s="82"/>
      <c r="AW130" s="82"/>
      <c r="AX130" s="82"/>
      <c r="AY130" s="82"/>
      <c r="AZ130" s="82"/>
      <c r="BA130">
        <v>121</v>
      </c>
      <c r="BB130" s="81" t="str">
        <f>REPLACE(INDEX(GroupVertices[Group],MATCH(Edges30[[#This Row],[Vertex 1]],GroupVertices[Vertex],0)),1,1,"")</f>
        <v>5</v>
      </c>
      <c r="BC130" s="81" t="str">
        <f>REPLACE(INDEX(GroupVertices[Group],MATCH(Edges30[[#This Row],[Vertex 2]],GroupVertices[Vertex],0)),1,1,"")</f>
        <v>5</v>
      </c>
      <c r="BD130" s="48">
        <v>0</v>
      </c>
      <c r="BE130" s="49">
        <v>0</v>
      </c>
      <c r="BF130" s="48">
        <v>0</v>
      </c>
      <c r="BG130" s="49">
        <v>0</v>
      </c>
      <c r="BH130" s="34"/>
      <c r="BI130" s="34"/>
      <c r="BJ130" s="48">
        <v>27</v>
      </c>
      <c r="BK130" s="49">
        <v>100</v>
      </c>
      <c r="BL130" s="48">
        <v>27</v>
      </c>
      <c r="BM130" s="48">
        <v>0</v>
      </c>
      <c r="BN130" s="49">
        <v>0</v>
      </c>
    </row>
    <row r="131" spans="1:66" ht="15">
      <c r="A131" s="66" t="s">
        <v>270</v>
      </c>
      <c r="B131" s="66" t="s">
        <v>271</v>
      </c>
      <c r="C131" s="67" t="s">
        <v>1542</v>
      </c>
      <c r="D131" s="68">
        <v>10</v>
      </c>
      <c r="E131" s="69" t="s">
        <v>136</v>
      </c>
      <c r="F131" s="70">
        <v>6</v>
      </c>
      <c r="G131" s="67"/>
      <c r="H131" s="71"/>
      <c r="I131" s="72"/>
      <c r="J131" s="72"/>
      <c r="K131" s="34" t="s">
        <v>65</v>
      </c>
      <c r="L131" s="80">
        <v>178</v>
      </c>
      <c r="M131" s="80"/>
      <c r="N131" s="74"/>
      <c r="O131" s="82" t="s">
        <v>310</v>
      </c>
      <c r="P131" s="84">
        <v>43513.10457175926</v>
      </c>
      <c r="Q131" s="82" t="s">
        <v>432</v>
      </c>
      <c r="R131" s="86" t="s">
        <v>450</v>
      </c>
      <c r="S131" s="82" t="s">
        <v>472</v>
      </c>
      <c r="T131" s="82" t="s">
        <v>493</v>
      </c>
      <c r="U131" s="82"/>
      <c r="V131" s="86" t="s">
        <v>586</v>
      </c>
      <c r="W131" s="84">
        <v>43513.10457175926</v>
      </c>
      <c r="X131" s="86" t="s">
        <v>715</v>
      </c>
      <c r="Y131" s="82"/>
      <c r="Z131" s="82"/>
      <c r="AA131" s="88" t="s">
        <v>849</v>
      </c>
      <c r="AB131" s="82"/>
      <c r="AC131" s="82" t="b">
        <v>0</v>
      </c>
      <c r="AD131" s="82">
        <v>0</v>
      </c>
      <c r="AE131" s="88" t="s">
        <v>879</v>
      </c>
      <c r="AF131" s="82" t="b">
        <v>0</v>
      </c>
      <c r="AG131" s="82" t="s">
        <v>914</v>
      </c>
      <c r="AH131" s="82"/>
      <c r="AI131" s="88" t="s">
        <v>879</v>
      </c>
      <c r="AJ131" s="82" t="b">
        <v>0</v>
      </c>
      <c r="AK131" s="82">
        <v>0</v>
      </c>
      <c r="AL131" s="88" t="s">
        <v>879</v>
      </c>
      <c r="AM131" s="82" t="s">
        <v>928</v>
      </c>
      <c r="AN131" s="82" t="b">
        <v>0</v>
      </c>
      <c r="AO131" s="88" t="s">
        <v>849</v>
      </c>
      <c r="AP131" s="82" t="s">
        <v>196</v>
      </c>
      <c r="AQ131" s="82">
        <v>0</v>
      </c>
      <c r="AR131" s="82">
        <v>0</v>
      </c>
      <c r="AS131" s="82"/>
      <c r="AT131" s="82"/>
      <c r="AU131" s="82"/>
      <c r="AV131" s="82"/>
      <c r="AW131" s="82"/>
      <c r="AX131" s="82"/>
      <c r="AY131" s="82"/>
      <c r="AZ131" s="82"/>
      <c r="BA131">
        <v>121</v>
      </c>
      <c r="BB131" s="81" t="str">
        <f>REPLACE(INDEX(GroupVertices[Group],MATCH(Edges30[[#This Row],[Vertex 1]],GroupVertices[Vertex],0)),1,1,"")</f>
        <v>5</v>
      </c>
      <c r="BC131" s="81" t="str">
        <f>REPLACE(INDEX(GroupVertices[Group],MATCH(Edges30[[#This Row],[Vertex 2]],GroupVertices[Vertex],0)),1,1,"")</f>
        <v>5</v>
      </c>
      <c r="BD131" s="48">
        <v>0</v>
      </c>
      <c r="BE131" s="49">
        <v>0</v>
      </c>
      <c r="BF131" s="48">
        <v>0</v>
      </c>
      <c r="BG131" s="49">
        <v>0</v>
      </c>
      <c r="BH131" s="34"/>
      <c r="BI131" s="34"/>
      <c r="BJ131" s="48">
        <v>18</v>
      </c>
      <c r="BK131" s="49">
        <v>100</v>
      </c>
      <c r="BL131" s="48">
        <v>18</v>
      </c>
      <c r="BM131" s="48">
        <v>0</v>
      </c>
      <c r="BN131" s="49">
        <v>0</v>
      </c>
    </row>
    <row r="132" spans="1:66" ht="15">
      <c r="A132" s="66" t="s">
        <v>270</v>
      </c>
      <c r="B132" s="66" t="s">
        <v>271</v>
      </c>
      <c r="C132" s="67" t="s">
        <v>1542</v>
      </c>
      <c r="D132" s="68">
        <v>10</v>
      </c>
      <c r="E132" s="69" t="s">
        <v>136</v>
      </c>
      <c r="F132" s="70">
        <v>6</v>
      </c>
      <c r="G132" s="67"/>
      <c r="H132" s="71"/>
      <c r="I132" s="72"/>
      <c r="J132" s="72"/>
      <c r="K132" s="34" t="s">
        <v>65</v>
      </c>
      <c r="L132" s="80">
        <v>179</v>
      </c>
      <c r="M132" s="80"/>
      <c r="N132" s="74"/>
      <c r="O132" s="82" t="s">
        <v>310</v>
      </c>
      <c r="P132" s="84">
        <v>43513.71994212963</v>
      </c>
      <c r="Q132" s="82" t="s">
        <v>433</v>
      </c>
      <c r="R132" s="86" t="s">
        <v>470</v>
      </c>
      <c r="S132" s="82" t="s">
        <v>472</v>
      </c>
      <c r="T132" s="82" t="s">
        <v>531</v>
      </c>
      <c r="U132" s="82"/>
      <c r="V132" s="86" t="s">
        <v>586</v>
      </c>
      <c r="W132" s="84">
        <v>43513.71994212963</v>
      </c>
      <c r="X132" s="86" t="s">
        <v>716</v>
      </c>
      <c r="Y132" s="82"/>
      <c r="Z132" s="82"/>
      <c r="AA132" s="88" t="s">
        <v>850</v>
      </c>
      <c r="AB132" s="82"/>
      <c r="AC132" s="82" t="b">
        <v>0</v>
      </c>
      <c r="AD132" s="82">
        <v>0</v>
      </c>
      <c r="AE132" s="88" t="s">
        <v>879</v>
      </c>
      <c r="AF132" s="82" t="b">
        <v>0</v>
      </c>
      <c r="AG132" s="82" t="s">
        <v>914</v>
      </c>
      <c r="AH132" s="82"/>
      <c r="AI132" s="88" t="s">
        <v>879</v>
      </c>
      <c r="AJ132" s="82" t="b">
        <v>0</v>
      </c>
      <c r="AK132" s="82">
        <v>0</v>
      </c>
      <c r="AL132" s="88" t="s">
        <v>879</v>
      </c>
      <c r="AM132" s="82" t="s">
        <v>928</v>
      </c>
      <c r="AN132" s="82" t="b">
        <v>0</v>
      </c>
      <c r="AO132" s="88" t="s">
        <v>850</v>
      </c>
      <c r="AP132" s="82" t="s">
        <v>196</v>
      </c>
      <c r="AQ132" s="82">
        <v>0</v>
      </c>
      <c r="AR132" s="82">
        <v>0</v>
      </c>
      <c r="AS132" s="82"/>
      <c r="AT132" s="82"/>
      <c r="AU132" s="82"/>
      <c r="AV132" s="82"/>
      <c r="AW132" s="82"/>
      <c r="AX132" s="82"/>
      <c r="AY132" s="82"/>
      <c r="AZ132" s="82"/>
      <c r="BA132">
        <v>121</v>
      </c>
      <c r="BB132" s="81" t="str">
        <f>REPLACE(INDEX(GroupVertices[Group],MATCH(Edges30[[#This Row],[Vertex 1]],GroupVertices[Vertex],0)),1,1,"")</f>
        <v>5</v>
      </c>
      <c r="BC132" s="81" t="str">
        <f>REPLACE(INDEX(GroupVertices[Group],MATCH(Edges30[[#This Row],[Vertex 2]],GroupVertices[Vertex],0)),1,1,"")</f>
        <v>5</v>
      </c>
      <c r="BD132" s="48">
        <v>0</v>
      </c>
      <c r="BE132" s="49">
        <v>0</v>
      </c>
      <c r="BF132" s="48">
        <v>0</v>
      </c>
      <c r="BG132" s="49">
        <v>0</v>
      </c>
      <c r="BH132" s="34"/>
      <c r="BI132" s="34"/>
      <c r="BJ132" s="48">
        <v>28</v>
      </c>
      <c r="BK132" s="49">
        <v>100</v>
      </c>
      <c r="BL132" s="48">
        <v>28</v>
      </c>
      <c r="BM132" s="48">
        <v>0</v>
      </c>
      <c r="BN132" s="49">
        <v>0</v>
      </c>
    </row>
    <row r="133" spans="1:66" ht="15">
      <c r="A133" s="66" t="s">
        <v>270</v>
      </c>
      <c r="B133" s="66" t="s">
        <v>271</v>
      </c>
      <c r="C133" s="67" t="s">
        <v>1542</v>
      </c>
      <c r="D133" s="68">
        <v>10</v>
      </c>
      <c r="E133" s="69" t="s">
        <v>136</v>
      </c>
      <c r="F133" s="70">
        <v>6</v>
      </c>
      <c r="G133" s="67"/>
      <c r="H133" s="71"/>
      <c r="I133" s="72"/>
      <c r="J133" s="72"/>
      <c r="K133" s="34" t="s">
        <v>65</v>
      </c>
      <c r="L133" s="80">
        <v>180</v>
      </c>
      <c r="M133" s="80"/>
      <c r="N133" s="74"/>
      <c r="O133" s="82" t="s">
        <v>310</v>
      </c>
      <c r="P133" s="84">
        <v>43514.007418981484</v>
      </c>
      <c r="Q133" s="82" t="s">
        <v>434</v>
      </c>
      <c r="R133" s="86" t="s">
        <v>450</v>
      </c>
      <c r="S133" s="82" t="s">
        <v>472</v>
      </c>
      <c r="T133" s="82" t="s">
        <v>493</v>
      </c>
      <c r="U133" s="82"/>
      <c r="V133" s="86" t="s">
        <v>586</v>
      </c>
      <c r="W133" s="84">
        <v>43514.007418981484</v>
      </c>
      <c r="X133" s="86" t="s">
        <v>717</v>
      </c>
      <c r="Y133" s="82"/>
      <c r="Z133" s="82"/>
      <c r="AA133" s="88" t="s">
        <v>851</v>
      </c>
      <c r="AB133" s="82"/>
      <c r="AC133" s="82" t="b">
        <v>0</v>
      </c>
      <c r="AD133" s="82">
        <v>0</v>
      </c>
      <c r="AE133" s="88" t="s">
        <v>879</v>
      </c>
      <c r="AF133" s="82" t="b">
        <v>0</v>
      </c>
      <c r="AG133" s="82" t="s">
        <v>914</v>
      </c>
      <c r="AH133" s="82"/>
      <c r="AI133" s="88" t="s">
        <v>879</v>
      </c>
      <c r="AJ133" s="82" t="b">
        <v>0</v>
      </c>
      <c r="AK133" s="82">
        <v>0</v>
      </c>
      <c r="AL133" s="88" t="s">
        <v>879</v>
      </c>
      <c r="AM133" s="82" t="s">
        <v>928</v>
      </c>
      <c r="AN133" s="82" t="b">
        <v>0</v>
      </c>
      <c r="AO133" s="88" t="s">
        <v>851</v>
      </c>
      <c r="AP133" s="82" t="s">
        <v>196</v>
      </c>
      <c r="AQ133" s="82">
        <v>0</v>
      </c>
      <c r="AR133" s="82">
        <v>0</v>
      </c>
      <c r="AS133" s="82"/>
      <c r="AT133" s="82"/>
      <c r="AU133" s="82"/>
      <c r="AV133" s="82"/>
      <c r="AW133" s="82"/>
      <c r="AX133" s="82"/>
      <c r="AY133" s="82"/>
      <c r="AZ133" s="82"/>
      <c r="BA133">
        <v>121</v>
      </c>
      <c r="BB133" s="81" t="str">
        <f>REPLACE(INDEX(GroupVertices[Group],MATCH(Edges30[[#This Row],[Vertex 1]],GroupVertices[Vertex],0)),1,1,"")</f>
        <v>5</v>
      </c>
      <c r="BC133" s="81" t="str">
        <f>REPLACE(INDEX(GroupVertices[Group],MATCH(Edges30[[#This Row],[Vertex 2]],GroupVertices[Vertex],0)),1,1,"")</f>
        <v>5</v>
      </c>
      <c r="BD133" s="48">
        <v>0</v>
      </c>
      <c r="BE133" s="49">
        <v>0</v>
      </c>
      <c r="BF133" s="48">
        <v>0</v>
      </c>
      <c r="BG133" s="49">
        <v>0</v>
      </c>
      <c r="BH133" s="34"/>
      <c r="BI133" s="34"/>
      <c r="BJ133" s="48">
        <v>20</v>
      </c>
      <c r="BK133" s="49">
        <v>100</v>
      </c>
      <c r="BL133" s="48">
        <v>20</v>
      </c>
      <c r="BM133" s="48">
        <v>0</v>
      </c>
      <c r="BN133" s="49">
        <v>0</v>
      </c>
    </row>
    <row r="134" spans="1:66" ht="15">
      <c r="A134" s="66" t="s">
        <v>270</v>
      </c>
      <c r="B134" s="66" t="s">
        <v>271</v>
      </c>
      <c r="C134" s="67" t="s">
        <v>1542</v>
      </c>
      <c r="D134" s="68">
        <v>10</v>
      </c>
      <c r="E134" s="69" t="s">
        <v>136</v>
      </c>
      <c r="F134" s="70">
        <v>6</v>
      </c>
      <c r="G134" s="67"/>
      <c r="H134" s="71"/>
      <c r="I134" s="72"/>
      <c r="J134" s="72"/>
      <c r="K134" s="34" t="s">
        <v>65</v>
      </c>
      <c r="L134" s="80">
        <v>181</v>
      </c>
      <c r="M134" s="80"/>
      <c r="N134" s="74"/>
      <c r="O134" s="82" t="s">
        <v>310</v>
      </c>
      <c r="P134" s="84">
        <v>43515.629699074074</v>
      </c>
      <c r="Q134" s="82" t="s">
        <v>435</v>
      </c>
      <c r="R134" s="86" t="s">
        <v>471</v>
      </c>
      <c r="S134" s="82" t="s">
        <v>472</v>
      </c>
      <c r="T134" s="82" t="s">
        <v>493</v>
      </c>
      <c r="U134" s="82"/>
      <c r="V134" s="86" t="s">
        <v>586</v>
      </c>
      <c r="W134" s="84">
        <v>43515.629699074074</v>
      </c>
      <c r="X134" s="86" t="s">
        <v>718</v>
      </c>
      <c r="Y134" s="82"/>
      <c r="Z134" s="82"/>
      <c r="AA134" s="88" t="s">
        <v>852</v>
      </c>
      <c r="AB134" s="82"/>
      <c r="AC134" s="82" t="b">
        <v>0</v>
      </c>
      <c r="AD134" s="82">
        <v>0</v>
      </c>
      <c r="AE134" s="88" t="s">
        <v>879</v>
      </c>
      <c r="AF134" s="82" t="b">
        <v>0</v>
      </c>
      <c r="AG134" s="82" t="s">
        <v>914</v>
      </c>
      <c r="AH134" s="82"/>
      <c r="AI134" s="88" t="s">
        <v>879</v>
      </c>
      <c r="AJ134" s="82" t="b">
        <v>0</v>
      </c>
      <c r="AK134" s="82">
        <v>0</v>
      </c>
      <c r="AL134" s="88" t="s">
        <v>879</v>
      </c>
      <c r="AM134" s="82" t="s">
        <v>928</v>
      </c>
      <c r="AN134" s="82" t="b">
        <v>0</v>
      </c>
      <c r="AO134" s="88" t="s">
        <v>852</v>
      </c>
      <c r="AP134" s="82" t="s">
        <v>196</v>
      </c>
      <c r="AQ134" s="82">
        <v>0</v>
      </c>
      <c r="AR134" s="82">
        <v>0</v>
      </c>
      <c r="AS134" s="82"/>
      <c r="AT134" s="82"/>
      <c r="AU134" s="82"/>
      <c r="AV134" s="82"/>
      <c r="AW134" s="82"/>
      <c r="AX134" s="82"/>
      <c r="AY134" s="82"/>
      <c r="AZ134" s="82"/>
      <c r="BA134">
        <v>121</v>
      </c>
      <c r="BB134" s="81" t="str">
        <f>REPLACE(INDEX(GroupVertices[Group],MATCH(Edges30[[#This Row],[Vertex 1]],GroupVertices[Vertex],0)),1,1,"")</f>
        <v>5</v>
      </c>
      <c r="BC134" s="81" t="str">
        <f>REPLACE(INDEX(GroupVertices[Group],MATCH(Edges30[[#This Row],[Vertex 2]],GroupVertices[Vertex],0)),1,1,"")</f>
        <v>5</v>
      </c>
      <c r="BD134" s="48">
        <v>1</v>
      </c>
      <c r="BE134" s="49">
        <v>5.555555555555555</v>
      </c>
      <c r="BF134" s="48">
        <v>0</v>
      </c>
      <c r="BG134" s="49">
        <v>0</v>
      </c>
      <c r="BH134" s="34"/>
      <c r="BI134" s="34"/>
      <c r="BJ134" s="48">
        <v>17</v>
      </c>
      <c r="BK134" s="49">
        <v>94.44444444444444</v>
      </c>
      <c r="BL134" s="48">
        <v>18</v>
      </c>
      <c r="BM134" s="48">
        <v>0</v>
      </c>
      <c r="BN134" s="49">
        <v>0</v>
      </c>
    </row>
    <row r="135" spans="1:66" ht="15">
      <c r="A135" s="66" t="s">
        <v>270</v>
      </c>
      <c r="B135" s="66" t="s">
        <v>271</v>
      </c>
      <c r="C135" s="67" t="s">
        <v>1542</v>
      </c>
      <c r="D135" s="68">
        <v>10</v>
      </c>
      <c r="E135" s="69" t="s">
        <v>136</v>
      </c>
      <c r="F135" s="70">
        <v>6</v>
      </c>
      <c r="G135" s="67"/>
      <c r="H135" s="71"/>
      <c r="I135" s="72"/>
      <c r="J135" s="72"/>
      <c r="K135" s="34" t="s">
        <v>65</v>
      </c>
      <c r="L135" s="80">
        <v>182</v>
      </c>
      <c r="M135" s="80"/>
      <c r="N135" s="74"/>
      <c r="O135" s="82" t="s">
        <v>310</v>
      </c>
      <c r="P135" s="84">
        <v>43515.638703703706</v>
      </c>
      <c r="Q135" s="82" t="s">
        <v>436</v>
      </c>
      <c r="R135" s="86" t="s">
        <v>451</v>
      </c>
      <c r="S135" s="82" t="s">
        <v>472</v>
      </c>
      <c r="T135" s="82" t="s">
        <v>532</v>
      </c>
      <c r="U135" s="82"/>
      <c r="V135" s="86" t="s">
        <v>586</v>
      </c>
      <c r="W135" s="84">
        <v>43515.638703703706</v>
      </c>
      <c r="X135" s="86" t="s">
        <v>719</v>
      </c>
      <c r="Y135" s="82"/>
      <c r="Z135" s="82"/>
      <c r="AA135" s="88" t="s">
        <v>853</v>
      </c>
      <c r="AB135" s="82"/>
      <c r="AC135" s="82" t="b">
        <v>0</v>
      </c>
      <c r="AD135" s="82">
        <v>0</v>
      </c>
      <c r="AE135" s="88" t="s">
        <v>879</v>
      </c>
      <c r="AF135" s="82" t="b">
        <v>0</v>
      </c>
      <c r="AG135" s="82" t="s">
        <v>914</v>
      </c>
      <c r="AH135" s="82"/>
      <c r="AI135" s="88" t="s">
        <v>879</v>
      </c>
      <c r="AJ135" s="82" t="b">
        <v>0</v>
      </c>
      <c r="AK135" s="82">
        <v>0</v>
      </c>
      <c r="AL135" s="88" t="s">
        <v>879</v>
      </c>
      <c r="AM135" s="82" t="s">
        <v>928</v>
      </c>
      <c r="AN135" s="82" t="b">
        <v>0</v>
      </c>
      <c r="AO135" s="88" t="s">
        <v>853</v>
      </c>
      <c r="AP135" s="82" t="s">
        <v>196</v>
      </c>
      <c r="AQ135" s="82">
        <v>0</v>
      </c>
      <c r="AR135" s="82">
        <v>0</v>
      </c>
      <c r="AS135" s="82"/>
      <c r="AT135" s="82"/>
      <c r="AU135" s="82"/>
      <c r="AV135" s="82"/>
      <c r="AW135" s="82"/>
      <c r="AX135" s="82"/>
      <c r="AY135" s="82"/>
      <c r="AZ135" s="82"/>
      <c r="BA135">
        <v>121</v>
      </c>
      <c r="BB135" s="81" t="str">
        <f>REPLACE(INDEX(GroupVertices[Group],MATCH(Edges30[[#This Row],[Vertex 1]],GroupVertices[Vertex],0)),1,1,"")</f>
        <v>5</v>
      </c>
      <c r="BC135" s="81" t="str">
        <f>REPLACE(INDEX(GroupVertices[Group],MATCH(Edges30[[#This Row],[Vertex 2]],GroupVertices[Vertex],0)),1,1,"")</f>
        <v>5</v>
      </c>
      <c r="BD135" s="48">
        <v>1</v>
      </c>
      <c r="BE135" s="49">
        <v>4.166666666666667</v>
      </c>
      <c r="BF135" s="48">
        <v>0</v>
      </c>
      <c r="BG135" s="49">
        <v>0</v>
      </c>
      <c r="BH135" s="34"/>
      <c r="BI135" s="34"/>
      <c r="BJ135" s="48">
        <v>23</v>
      </c>
      <c r="BK135" s="49">
        <v>95.83333333333333</v>
      </c>
      <c r="BL135" s="48">
        <v>24</v>
      </c>
      <c r="BM135" s="48">
        <v>0</v>
      </c>
      <c r="BN135" s="49">
        <v>0</v>
      </c>
    </row>
    <row r="136" spans="1:66" ht="15">
      <c r="A136" s="66" t="s">
        <v>270</v>
      </c>
      <c r="B136" s="66" t="s">
        <v>271</v>
      </c>
      <c r="C136" s="67" t="s">
        <v>1542</v>
      </c>
      <c r="D136" s="68">
        <v>10</v>
      </c>
      <c r="E136" s="69" t="s">
        <v>136</v>
      </c>
      <c r="F136" s="70">
        <v>6</v>
      </c>
      <c r="G136" s="67"/>
      <c r="H136" s="71"/>
      <c r="I136" s="72"/>
      <c r="J136" s="72"/>
      <c r="K136" s="34" t="s">
        <v>65</v>
      </c>
      <c r="L136" s="80">
        <v>183</v>
      </c>
      <c r="M136" s="80"/>
      <c r="N136" s="74"/>
      <c r="O136" s="82" t="s">
        <v>310</v>
      </c>
      <c r="P136" s="84">
        <v>43515.83594907408</v>
      </c>
      <c r="Q136" s="82" t="s">
        <v>437</v>
      </c>
      <c r="R136" s="86" t="s">
        <v>451</v>
      </c>
      <c r="S136" s="82" t="s">
        <v>472</v>
      </c>
      <c r="T136" s="82" t="s">
        <v>493</v>
      </c>
      <c r="U136" s="82"/>
      <c r="V136" s="86" t="s">
        <v>586</v>
      </c>
      <c r="W136" s="84">
        <v>43515.83594907408</v>
      </c>
      <c r="X136" s="86" t="s">
        <v>720</v>
      </c>
      <c r="Y136" s="82"/>
      <c r="Z136" s="82"/>
      <c r="AA136" s="88" t="s">
        <v>854</v>
      </c>
      <c r="AB136" s="82"/>
      <c r="AC136" s="82" t="b">
        <v>0</v>
      </c>
      <c r="AD136" s="82">
        <v>0</v>
      </c>
      <c r="AE136" s="88" t="s">
        <v>879</v>
      </c>
      <c r="AF136" s="82" t="b">
        <v>0</v>
      </c>
      <c r="AG136" s="82" t="s">
        <v>914</v>
      </c>
      <c r="AH136" s="82"/>
      <c r="AI136" s="88" t="s">
        <v>879</v>
      </c>
      <c r="AJ136" s="82" t="b">
        <v>0</v>
      </c>
      <c r="AK136" s="82">
        <v>0</v>
      </c>
      <c r="AL136" s="88" t="s">
        <v>879</v>
      </c>
      <c r="AM136" s="82" t="s">
        <v>928</v>
      </c>
      <c r="AN136" s="82" t="b">
        <v>0</v>
      </c>
      <c r="AO136" s="88" t="s">
        <v>854</v>
      </c>
      <c r="AP136" s="82" t="s">
        <v>196</v>
      </c>
      <c r="AQ136" s="82">
        <v>0</v>
      </c>
      <c r="AR136" s="82">
        <v>0</v>
      </c>
      <c r="AS136" s="82"/>
      <c r="AT136" s="82"/>
      <c r="AU136" s="82"/>
      <c r="AV136" s="82"/>
      <c r="AW136" s="82"/>
      <c r="AX136" s="82"/>
      <c r="AY136" s="82"/>
      <c r="AZ136" s="82"/>
      <c r="BA136">
        <v>121</v>
      </c>
      <c r="BB136" s="81" t="str">
        <f>REPLACE(INDEX(GroupVertices[Group],MATCH(Edges30[[#This Row],[Vertex 1]],GroupVertices[Vertex],0)),1,1,"")</f>
        <v>5</v>
      </c>
      <c r="BC136" s="81" t="str">
        <f>REPLACE(INDEX(GroupVertices[Group],MATCH(Edges30[[#This Row],[Vertex 2]],GroupVertices[Vertex],0)),1,1,"")</f>
        <v>5</v>
      </c>
      <c r="BD136" s="48">
        <v>1</v>
      </c>
      <c r="BE136" s="49">
        <v>5.555555555555555</v>
      </c>
      <c r="BF136" s="48">
        <v>0</v>
      </c>
      <c r="BG136" s="49">
        <v>0</v>
      </c>
      <c r="BH136" s="34"/>
      <c r="BI136" s="34"/>
      <c r="BJ136" s="48">
        <v>17</v>
      </c>
      <c r="BK136" s="49">
        <v>94.44444444444444</v>
      </c>
      <c r="BL136" s="48">
        <v>18</v>
      </c>
      <c r="BM136" s="48">
        <v>0</v>
      </c>
      <c r="BN136" s="49">
        <v>0</v>
      </c>
    </row>
    <row r="137" spans="1:66" ht="15">
      <c r="A137" s="66" t="s">
        <v>298</v>
      </c>
      <c r="B137" s="66" t="s">
        <v>298</v>
      </c>
      <c r="C137" s="67"/>
      <c r="D137" s="68"/>
      <c r="E137" s="69"/>
      <c r="F137" s="70"/>
      <c r="G137" s="67"/>
      <c r="H137" s="71"/>
      <c r="I137" s="72"/>
      <c r="J137" s="72"/>
      <c r="K137" s="34" t="s">
        <v>65</v>
      </c>
      <c r="L137" s="80">
        <v>184</v>
      </c>
      <c r="M137" s="80"/>
      <c r="N137" s="74"/>
      <c r="O137" s="82" t="s">
        <v>196</v>
      </c>
      <c r="P137" s="84">
        <v>43506.54173611111</v>
      </c>
      <c r="Q137" s="82" t="s">
        <v>1568</v>
      </c>
      <c r="R137" s="82"/>
      <c r="S137" s="82"/>
      <c r="T137" s="82" t="s">
        <v>1601</v>
      </c>
      <c r="U137" s="86" t="s">
        <v>1607</v>
      </c>
      <c r="V137" s="86" t="s">
        <v>1607</v>
      </c>
      <c r="W137" s="84">
        <v>43506.54173611111</v>
      </c>
      <c r="X137" s="86" t="s">
        <v>1617</v>
      </c>
      <c r="Y137" s="82"/>
      <c r="Z137" s="82"/>
      <c r="AA137" s="88" t="s">
        <v>860</v>
      </c>
      <c r="AB137" s="82"/>
      <c r="AC137" s="82" t="b">
        <v>0</v>
      </c>
      <c r="AD137" s="82">
        <v>5</v>
      </c>
      <c r="AE137" s="88" t="s">
        <v>879</v>
      </c>
      <c r="AF137" s="82" t="b">
        <v>0</v>
      </c>
      <c r="AG137" s="82" t="s">
        <v>914</v>
      </c>
      <c r="AH137" s="82"/>
      <c r="AI137" s="88" t="s">
        <v>879</v>
      </c>
      <c r="AJ137" s="82" t="b">
        <v>0</v>
      </c>
      <c r="AK137" s="82">
        <v>1</v>
      </c>
      <c r="AL137" s="88" t="s">
        <v>879</v>
      </c>
      <c r="AM137" s="82" t="s">
        <v>1653</v>
      </c>
      <c r="AN137" s="82" t="b">
        <v>0</v>
      </c>
      <c r="AO137" s="88" t="s">
        <v>860</v>
      </c>
      <c r="AP137" s="82" t="s">
        <v>1656</v>
      </c>
      <c r="AQ137" s="82">
        <v>0</v>
      </c>
      <c r="AR137" s="82">
        <v>0</v>
      </c>
      <c r="AS137" s="82"/>
      <c r="AT137" s="82"/>
      <c r="AU137" s="82"/>
      <c r="AV137" s="82"/>
      <c r="AW137" s="82"/>
      <c r="AX137" s="82"/>
      <c r="AY137" s="82"/>
      <c r="AZ137" s="82"/>
      <c r="BA137" s="79">
        <v>1</v>
      </c>
      <c r="BB137" s="81" t="str">
        <f>REPLACE(INDEX(GroupVertices[Group],MATCH(Edges30[[#This Row],[Vertex 1]],GroupVertices[Vertex],0)),1,1,"")</f>
        <v>8</v>
      </c>
      <c r="BC137" s="81" t="str">
        <f>REPLACE(INDEX(GroupVertices[Group],MATCH(Edges30[[#This Row],[Vertex 2]],GroupVertices[Vertex],0)),1,1,"")</f>
        <v>8</v>
      </c>
      <c r="BD137" s="48">
        <v>2</v>
      </c>
      <c r="BE137" s="49">
        <v>5.714285714285714</v>
      </c>
      <c r="BF137" s="48">
        <v>0</v>
      </c>
      <c r="BG137" s="49">
        <v>0</v>
      </c>
      <c r="BH137" s="123"/>
      <c r="BI137" s="123"/>
      <c r="BJ137" s="48">
        <v>33</v>
      </c>
      <c r="BK137" s="49">
        <v>94.28571428571429</v>
      </c>
      <c r="BL137" s="48">
        <v>35</v>
      </c>
      <c r="BM137" s="48">
        <v>0</v>
      </c>
      <c r="BN137" s="49">
        <v>0</v>
      </c>
    </row>
    <row r="138" spans="1:66" ht="15">
      <c r="A138" s="66" t="s">
        <v>306</v>
      </c>
      <c r="B138" s="66" t="s">
        <v>306</v>
      </c>
      <c r="C138" s="67"/>
      <c r="D138" s="68"/>
      <c r="E138" s="69"/>
      <c r="F138" s="70"/>
      <c r="G138" s="67"/>
      <c r="H138" s="71"/>
      <c r="I138" s="72"/>
      <c r="J138" s="72"/>
      <c r="K138" s="34" t="s">
        <v>65</v>
      </c>
      <c r="L138" s="80">
        <v>185</v>
      </c>
      <c r="M138" s="80"/>
      <c r="N138" s="74"/>
      <c r="O138" s="82" t="s">
        <v>196</v>
      </c>
      <c r="P138" s="84">
        <v>43511.73501157408</v>
      </c>
      <c r="Q138" s="82" t="s">
        <v>1569</v>
      </c>
      <c r="R138" s="86" t="s">
        <v>1597</v>
      </c>
      <c r="S138" s="82" t="s">
        <v>481</v>
      </c>
      <c r="T138" s="82"/>
      <c r="U138" s="82"/>
      <c r="V138" s="86" t="s">
        <v>1362</v>
      </c>
      <c r="W138" s="84">
        <v>43511.73501157408</v>
      </c>
      <c r="X138" s="86" t="s">
        <v>1618</v>
      </c>
      <c r="Y138" s="82"/>
      <c r="Z138" s="82"/>
      <c r="AA138" s="88" t="s">
        <v>871</v>
      </c>
      <c r="AB138" s="82"/>
      <c r="AC138" s="82" t="b">
        <v>0</v>
      </c>
      <c r="AD138" s="82">
        <v>1</v>
      </c>
      <c r="AE138" s="88" t="s">
        <v>879</v>
      </c>
      <c r="AF138" s="82" t="b">
        <v>0</v>
      </c>
      <c r="AG138" s="82" t="s">
        <v>914</v>
      </c>
      <c r="AH138" s="82"/>
      <c r="AI138" s="88" t="s">
        <v>879</v>
      </c>
      <c r="AJ138" s="82" t="b">
        <v>0</v>
      </c>
      <c r="AK138" s="82">
        <v>0</v>
      </c>
      <c r="AL138" s="88" t="s">
        <v>879</v>
      </c>
      <c r="AM138" s="82" t="s">
        <v>1654</v>
      </c>
      <c r="AN138" s="82" t="b">
        <v>0</v>
      </c>
      <c r="AO138" s="88" t="s">
        <v>871</v>
      </c>
      <c r="AP138" s="82" t="s">
        <v>1656</v>
      </c>
      <c r="AQ138" s="82">
        <v>0</v>
      </c>
      <c r="AR138" s="82">
        <v>0</v>
      </c>
      <c r="AS138" s="82"/>
      <c r="AT138" s="82"/>
      <c r="AU138" s="82"/>
      <c r="AV138" s="82"/>
      <c r="AW138" s="82"/>
      <c r="AX138" s="82"/>
      <c r="AY138" s="82"/>
      <c r="AZ138" s="82"/>
      <c r="BA138" s="79">
        <v>1</v>
      </c>
      <c r="BB138" s="81" t="str">
        <f>REPLACE(INDEX(GroupVertices[Group],MATCH(Edges30[[#This Row],[Vertex 1]],GroupVertices[Vertex],0)),1,1,"")</f>
        <v>1</v>
      </c>
      <c r="BC138" s="81" t="str">
        <f>REPLACE(INDEX(GroupVertices[Group],MATCH(Edges30[[#This Row],[Vertex 2]],GroupVertices[Vertex],0)),1,1,"")</f>
        <v>1</v>
      </c>
      <c r="BD138" s="48">
        <v>1</v>
      </c>
      <c r="BE138" s="49">
        <v>2.7027027027027026</v>
      </c>
      <c r="BF138" s="48">
        <v>0</v>
      </c>
      <c r="BG138" s="49">
        <v>0</v>
      </c>
      <c r="BH138" s="123"/>
      <c r="BI138" s="123"/>
      <c r="BJ138" s="48">
        <v>36</v>
      </c>
      <c r="BK138" s="49">
        <v>97.29729729729729</v>
      </c>
      <c r="BL138" s="48">
        <v>37</v>
      </c>
      <c r="BM138" s="48">
        <v>0</v>
      </c>
      <c r="BN138" s="49">
        <v>0</v>
      </c>
    </row>
    <row r="139" spans="1:66" ht="15">
      <c r="A139" s="66" t="s">
        <v>293</v>
      </c>
      <c r="B139" s="66" t="s">
        <v>293</v>
      </c>
      <c r="C139" s="67"/>
      <c r="D139" s="68"/>
      <c r="E139" s="69"/>
      <c r="F139" s="70"/>
      <c r="G139" s="67"/>
      <c r="H139" s="71"/>
      <c r="I139" s="72"/>
      <c r="J139" s="72"/>
      <c r="K139" s="34" t="s">
        <v>65</v>
      </c>
      <c r="L139" s="80">
        <v>186</v>
      </c>
      <c r="M139" s="80"/>
      <c r="N139" s="74"/>
      <c r="O139" s="82" t="s">
        <v>196</v>
      </c>
      <c r="P139" s="84">
        <v>43509.88146990741</v>
      </c>
      <c r="Q139" s="82" t="s">
        <v>1570</v>
      </c>
      <c r="R139" s="82"/>
      <c r="S139" s="82"/>
      <c r="T139" s="82" t="s">
        <v>1602</v>
      </c>
      <c r="U139" s="82"/>
      <c r="V139" s="86" t="s">
        <v>1344</v>
      </c>
      <c r="W139" s="84">
        <v>43509.88146990741</v>
      </c>
      <c r="X139" s="86" t="s">
        <v>1619</v>
      </c>
      <c r="Y139" s="82"/>
      <c r="Z139" s="82"/>
      <c r="AA139" s="88" t="s">
        <v>856</v>
      </c>
      <c r="AB139" s="82"/>
      <c r="AC139" s="82" t="b">
        <v>0</v>
      </c>
      <c r="AD139" s="82">
        <v>9</v>
      </c>
      <c r="AE139" s="88" t="s">
        <v>879</v>
      </c>
      <c r="AF139" s="82" t="b">
        <v>0</v>
      </c>
      <c r="AG139" s="82" t="s">
        <v>914</v>
      </c>
      <c r="AH139" s="82"/>
      <c r="AI139" s="88" t="s">
        <v>879</v>
      </c>
      <c r="AJ139" s="82" t="b">
        <v>0</v>
      </c>
      <c r="AK139" s="82">
        <v>2</v>
      </c>
      <c r="AL139" s="88" t="s">
        <v>879</v>
      </c>
      <c r="AM139" s="82" t="s">
        <v>934</v>
      </c>
      <c r="AN139" s="82" t="b">
        <v>0</v>
      </c>
      <c r="AO139" s="88" t="s">
        <v>856</v>
      </c>
      <c r="AP139" s="82" t="s">
        <v>1656</v>
      </c>
      <c r="AQ139" s="82">
        <v>0</v>
      </c>
      <c r="AR139" s="82">
        <v>0</v>
      </c>
      <c r="AS139" s="82"/>
      <c r="AT139" s="82"/>
      <c r="AU139" s="82"/>
      <c r="AV139" s="82"/>
      <c r="AW139" s="82"/>
      <c r="AX139" s="82"/>
      <c r="AY139" s="82"/>
      <c r="AZ139" s="82"/>
      <c r="BA139" s="79">
        <v>1</v>
      </c>
      <c r="BB139" s="81" t="str">
        <f>REPLACE(INDEX(GroupVertices[Group],MATCH(Edges30[[#This Row],[Vertex 1]],GroupVertices[Vertex],0)),1,1,"")</f>
        <v>12</v>
      </c>
      <c r="BC139" s="81" t="str">
        <f>REPLACE(INDEX(GroupVertices[Group],MATCH(Edges30[[#This Row],[Vertex 2]],GroupVertices[Vertex],0)),1,1,"")</f>
        <v>12</v>
      </c>
      <c r="BD139" s="48">
        <v>0</v>
      </c>
      <c r="BE139" s="49">
        <v>0</v>
      </c>
      <c r="BF139" s="48">
        <v>0</v>
      </c>
      <c r="BG139" s="49">
        <v>0</v>
      </c>
      <c r="BH139" s="123"/>
      <c r="BI139" s="123"/>
      <c r="BJ139" s="48">
        <v>15</v>
      </c>
      <c r="BK139" s="49">
        <v>100</v>
      </c>
      <c r="BL139" s="48">
        <v>15</v>
      </c>
      <c r="BM139" s="48">
        <v>0</v>
      </c>
      <c r="BN139" s="49">
        <v>0</v>
      </c>
    </row>
    <row r="140" spans="1:66" ht="15">
      <c r="A140" s="66" t="s">
        <v>234</v>
      </c>
      <c r="B140" s="66" t="s">
        <v>289</v>
      </c>
      <c r="C140" s="67"/>
      <c r="D140" s="68"/>
      <c r="E140" s="69"/>
      <c r="F140" s="70"/>
      <c r="G140" s="67"/>
      <c r="H140" s="71"/>
      <c r="I140" s="72"/>
      <c r="J140" s="72"/>
      <c r="K140" s="34" t="s">
        <v>65</v>
      </c>
      <c r="L140" s="80">
        <v>187</v>
      </c>
      <c r="M140" s="80"/>
      <c r="N140" s="74"/>
      <c r="O140" s="82" t="s">
        <v>310</v>
      </c>
      <c r="P140" s="84">
        <v>43507.72511574074</v>
      </c>
      <c r="Q140" s="82" t="s">
        <v>1571</v>
      </c>
      <c r="R140" s="82"/>
      <c r="S140" s="82"/>
      <c r="T140" s="82"/>
      <c r="U140" s="86" t="s">
        <v>1608</v>
      </c>
      <c r="V140" s="86" t="s">
        <v>1608</v>
      </c>
      <c r="W140" s="84">
        <v>43507.72511574074</v>
      </c>
      <c r="X140" s="86" t="s">
        <v>1620</v>
      </c>
      <c r="Y140" s="82"/>
      <c r="Z140" s="82"/>
      <c r="AA140" s="88" t="s">
        <v>855</v>
      </c>
      <c r="AB140" s="88" t="s">
        <v>1645</v>
      </c>
      <c r="AC140" s="82" t="b">
        <v>0</v>
      </c>
      <c r="AD140" s="82">
        <v>1</v>
      </c>
      <c r="AE140" s="88" t="s">
        <v>1650</v>
      </c>
      <c r="AF140" s="82" t="b">
        <v>0</v>
      </c>
      <c r="AG140" s="82" t="s">
        <v>914</v>
      </c>
      <c r="AH140" s="82"/>
      <c r="AI140" s="88" t="s">
        <v>879</v>
      </c>
      <c r="AJ140" s="82" t="b">
        <v>0</v>
      </c>
      <c r="AK140" s="82">
        <v>0</v>
      </c>
      <c r="AL140" s="88" t="s">
        <v>879</v>
      </c>
      <c r="AM140" s="82" t="s">
        <v>930</v>
      </c>
      <c r="AN140" s="82" t="b">
        <v>0</v>
      </c>
      <c r="AO140" s="88" t="s">
        <v>1645</v>
      </c>
      <c r="AP140" s="82" t="s">
        <v>1656</v>
      </c>
      <c r="AQ140" s="82">
        <v>0</v>
      </c>
      <c r="AR140" s="82">
        <v>0</v>
      </c>
      <c r="AS140" s="82"/>
      <c r="AT140" s="82"/>
      <c r="AU140" s="82"/>
      <c r="AV140" s="82"/>
      <c r="AW140" s="82"/>
      <c r="AX140" s="82"/>
      <c r="AY140" s="82"/>
      <c r="AZ140" s="82"/>
      <c r="BA140" s="79">
        <v>2</v>
      </c>
      <c r="BB140" s="81" t="str">
        <f>REPLACE(INDEX(GroupVertices[Group],MATCH(Edges30[[#This Row],[Vertex 1]],GroupVertices[Vertex],0)),1,1,"")</f>
        <v>4</v>
      </c>
      <c r="BC140" s="81" t="str">
        <f>REPLACE(INDEX(GroupVertices[Group],MATCH(Edges30[[#This Row],[Vertex 2]],GroupVertices[Vertex],0)),1,1,"")</f>
        <v>4</v>
      </c>
      <c r="BD140" s="48"/>
      <c r="BE140" s="49"/>
      <c r="BF140" s="48"/>
      <c r="BG140" s="49"/>
      <c r="BH140" s="123"/>
      <c r="BI140" s="123"/>
      <c r="BJ140" s="48"/>
      <c r="BK140" s="49"/>
      <c r="BL140" s="48"/>
      <c r="BM140" s="48"/>
      <c r="BN140" s="49"/>
    </row>
    <row r="141" spans="1:66" ht="15">
      <c r="A141" s="66" t="s">
        <v>291</v>
      </c>
      <c r="B141" s="66" t="s">
        <v>290</v>
      </c>
      <c r="C141" s="67"/>
      <c r="D141" s="68"/>
      <c r="E141" s="69"/>
      <c r="F141" s="70"/>
      <c r="G141" s="67"/>
      <c r="H141" s="71"/>
      <c r="I141" s="72"/>
      <c r="J141" s="72"/>
      <c r="K141" s="34" t="s">
        <v>65</v>
      </c>
      <c r="L141" s="80">
        <v>188</v>
      </c>
      <c r="M141" s="80"/>
      <c r="N141" s="74"/>
      <c r="O141" s="82" t="s">
        <v>310</v>
      </c>
      <c r="P141" s="84">
        <v>43507.65472222222</v>
      </c>
      <c r="Q141" s="82" t="s">
        <v>1572</v>
      </c>
      <c r="R141" s="82"/>
      <c r="S141" s="82"/>
      <c r="T141" s="82"/>
      <c r="U141" s="82"/>
      <c r="V141" s="86" t="s">
        <v>1342</v>
      </c>
      <c r="W141" s="84">
        <v>43507.65472222222</v>
      </c>
      <c r="X141" s="86" t="s">
        <v>1621</v>
      </c>
      <c r="Y141" s="82"/>
      <c r="Z141" s="82"/>
      <c r="AA141" s="88" t="s">
        <v>1645</v>
      </c>
      <c r="AB141" s="88" t="s">
        <v>1646</v>
      </c>
      <c r="AC141" s="82" t="b">
        <v>0</v>
      </c>
      <c r="AD141" s="82">
        <v>1</v>
      </c>
      <c r="AE141" s="88" t="s">
        <v>881</v>
      </c>
      <c r="AF141" s="82" t="b">
        <v>0</v>
      </c>
      <c r="AG141" s="82" t="s">
        <v>914</v>
      </c>
      <c r="AH141" s="82"/>
      <c r="AI141" s="88" t="s">
        <v>879</v>
      </c>
      <c r="AJ141" s="82" t="b">
        <v>0</v>
      </c>
      <c r="AK141" s="82">
        <v>0</v>
      </c>
      <c r="AL141" s="88" t="s">
        <v>879</v>
      </c>
      <c r="AM141" s="82" t="s">
        <v>1655</v>
      </c>
      <c r="AN141" s="82" t="b">
        <v>0</v>
      </c>
      <c r="AO141" s="88" t="s">
        <v>1646</v>
      </c>
      <c r="AP141" s="82" t="s">
        <v>1656</v>
      </c>
      <c r="AQ141" s="82">
        <v>0</v>
      </c>
      <c r="AR141" s="82">
        <v>0</v>
      </c>
      <c r="AS141" s="82"/>
      <c r="AT141" s="82"/>
      <c r="AU141" s="82"/>
      <c r="AV141" s="82"/>
      <c r="AW141" s="82"/>
      <c r="AX141" s="82"/>
      <c r="AY141" s="82"/>
      <c r="AZ141" s="82"/>
      <c r="BA141" s="79">
        <v>1</v>
      </c>
      <c r="BB141" s="81" t="str">
        <f>REPLACE(INDEX(GroupVertices[Group],MATCH(Edges30[[#This Row],[Vertex 1]],GroupVertices[Vertex],0)),1,1,"")</f>
        <v>4</v>
      </c>
      <c r="BC141" s="81" t="str">
        <f>REPLACE(INDEX(GroupVertices[Group],MATCH(Edges30[[#This Row],[Vertex 2]],GroupVertices[Vertex],0)),1,1,"")</f>
        <v>4</v>
      </c>
      <c r="BD141" s="48"/>
      <c r="BE141" s="49"/>
      <c r="BF141" s="48"/>
      <c r="BG141" s="49"/>
      <c r="BH141" s="123"/>
      <c r="BI141" s="123"/>
      <c r="BJ141" s="48"/>
      <c r="BK141" s="49"/>
      <c r="BL141" s="48"/>
      <c r="BM141" s="48"/>
      <c r="BN141" s="49"/>
    </row>
    <row r="142" spans="1:66" ht="15">
      <c r="A142" s="66" t="s">
        <v>234</v>
      </c>
      <c r="B142" s="66" t="s">
        <v>290</v>
      </c>
      <c r="C142" s="67"/>
      <c r="D142" s="68"/>
      <c r="E142" s="69"/>
      <c r="F142" s="70"/>
      <c r="G142" s="67"/>
      <c r="H142" s="71"/>
      <c r="I142" s="72"/>
      <c r="J142" s="72"/>
      <c r="K142" s="34" t="s">
        <v>65</v>
      </c>
      <c r="L142" s="80">
        <v>191</v>
      </c>
      <c r="M142" s="80"/>
      <c r="N142" s="74"/>
      <c r="O142" s="82" t="s">
        <v>310</v>
      </c>
      <c r="P142" s="84">
        <v>43507.44615740741</v>
      </c>
      <c r="Q142" s="82" t="s">
        <v>1573</v>
      </c>
      <c r="R142" s="82"/>
      <c r="S142" s="82"/>
      <c r="T142" s="82"/>
      <c r="U142" s="82"/>
      <c r="V142" s="86" t="s">
        <v>556</v>
      </c>
      <c r="W142" s="84">
        <v>43507.44615740741</v>
      </c>
      <c r="X142" s="86" t="s">
        <v>1622</v>
      </c>
      <c r="Y142" s="82"/>
      <c r="Z142" s="82"/>
      <c r="AA142" s="88" t="s">
        <v>1646</v>
      </c>
      <c r="AB142" s="82"/>
      <c r="AC142" s="82" t="b">
        <v>0</v>
      </c>
      <c r="AD142" s="82">
        <v>10</v>
      </c>
      <c r="AE142" s="88" t="s">
        <v>879</v>
      </c>
      <c r="AF142" s="82" t="b">
        <v>0</v>
      </c>
      <c r="AG142" s="82" t="s">
        <v>914</v>
      </c>
      <c r="AH142" s="82"/>
      <c r="AI142" s="88" t="s">
        <v>879</v>
      </c>
      <c r="AJ142" s="82" t="b">
        <v>0</v>
      </c>
      <c r="AK142" s="82">
        <v>1</v>
      </c>
      <c r="AL142" s="88" t="s">
        <v>879</v>
      </c>
      <c r="AM142" s="82" t="s">
        <v>930</v>
      </c>
      <c r="AN142" s="82" t="b">
        <v>0</v>
      </c>
      <c r="AO142" s="88" t="s">
        <v>1646</v>
      </c>
      <c r="AP142" s="82" t="s">
        <v>1656</v>
      </c>
      <c r="AQ142" s="82">
        <v>0</v>
      </c>
      <c r="AR142" s="82">
        <v>0</v>
      </c>
      <c r="AS142" s="82" t="s">
        <v>1657</v>
      </c>
      <c r="AT142" s="82" t="s">
        <v>943</v>
      </c>
      <c r="AU142" s="82" t="s">
        <v>945</v>
      </c>
      <c r="AV142" s="82" t="s">
        <v>1660</v>
      </c>
      <c r="AW142" s="82" t="s">
        <v>1663</v>
      </c>
      <c r="AX142" s="82" t="s">
        <v>1666</v>
      </c>
      <c r="AY142" s="82" t="s">
        <v>959</v>
      </c>
      <c r="AZ142" s="86" t="s">
        <v>1669</v>
      </c>
      <c r="BA142" s="79">
        <v>3</v>
      </c>
      <c r="BB142" s="81" t="str">
        <f>REPLACE(INDEX(GroupVertices[Group],MATCH(Edges30[[#This Row],[Vertex 1]],GroupVertices[Vertex],0)),1,1,"")</f>
        <v>4</v>
      </c>
      <c r="BC142" s="81" t="str">
        <f>REPLACE(INDEX(GroupVertices[Group],MATCH(Edges30[[#This Row],[Vertex 2]],GroupVertices[Vertex],0)),1,1,"")</f>
        <v>4</v>
      </c>
      <c r="BD142" s="48">
        <v>0</v>
      </c>
      <c r="BE142" s="49">
        <v>0</v>
      </c>
      <c r="BF142" s="48">
        <v>1</v>
      </c>
      <c r="BG142" s="49">
        <v>2.380952380952381</v>
      </c>
      <c r="BH142" s="123"/>
      <c r="BI142" s="123"/>
      <c r="BJ142" s="48">
        <v>41</v>
      </c>
      <c r="BK142" s="49">
        <v>97.61904761904762</v>
      </c>
      <c r="BL142" s="48">
        <v>42</v>
      </c>
      <c r="BM142" s="48">
        <v>0</v>
      </c>
      <c r="BN142" s="49">
        <v>0</v>
      </c>
    </row>
    <row r="143" spans="1:66" ht="15">
      <c r="A143" s="66" t="s">
        <v>308</v>
      </c>
      <c r="B143" s="66" t="s">
        <v>308</v>
      </c>
      <c r="C143" s="67"/>
      <c r="D143" s="68"/>
      <c r="E143" s="69"/>
      <c r="F143" s="70"/>
      <c r="G143" s="67"/>
      <c r="H143" s="71"/>
      <c r="I143" s="72"/>
      <c r="J143" s="72"/>
      <c r="K143" s="34" t="s">
        <v>65</v>
      </c>
      <c r="L143" s="80">
        <v>193</v>
      </c>
      <c r="M143" s="80"/>
      <c r="N143" s="74"/>
      <c r="O143" s="82" t="s">
        <v>196</v>
      </c>
      <c r="P143" s="84">
        <v>43515.5565162037</v>
      </c>
      <c r="Q143" s="82" t="s">
        <v>1574</v>
      </c>
      <c r="R143" s="82"/>
      <c r="S143" s="82"/>
      <c r="T143" s="82"/>
      <c r="U143" s="82"/>
      <c r="V143" s="86" t="s">
        <v>1364</v>
      </c>
      <c r="W143" s="84">
        <v>43515.5565162037</v>
      </c>
      <c r="X143" s="86" t="s">
        <v>1623</v>
      </c>
      <c r="Y143" s="82"/>
      <c r="Z143" s="82"/>
      <c r="AA143" s="88" t="s">
        <v>874</v>
      </c>
      <c r="AB143" s="82"/>
      <c r="AC143" s="82" t="b">
        <v>0</v>
      </c>
      <c r="AD143" s="82">
        <v>0</v>
      </c>
      <c r="AE143" s="88" t="s">
        <v>879</v>
      </c>
      <c r="AF143" s="82" t="b">
        <v>0</v>
      </c>
      <c r="AG143" s="82" t="s">
        <v>914</v>
      </c>
      <c r="AH143" s="82"/>
      <c r="AI143" s="88" t="s">
        <v>879</v>
      </c>
      <c r="AJ143" s="82" t="b">
        <v>0</v>
      </c>
      <c r="AK143" s="82">
        <v>0</v>
      </c>
      <c r="AL143" s="88" t="s">
        <v>879</v>
      </c>
      <c r="AM143" s="82" t="s">
        <v>930</v>
      </c>
      <c r="AN143" s="82" t="b">
        <v>0</v>
      </c>
      <c r="AO143" s="88" t="s">
        <v>874</v>
      </c>
      <c r="AP143" s="82" t="s">
        <v>1656</v>
      </c>
      <c r="AQ143" s="82">
        <v>0</v>
      </c>
      <c r="AR143" s="82">
        <v>0</v>
      </c>
      <c r="AS143" s="82"/>
      <c r="AT143" s="82"/>
      <c r="AU143" s="82"/>
      <c r="AV143" s="82"/>
      <c r="AW143" s="82"/>
      <c r="AX143" s="82"/>
      <c r="AY143" s="82"/>
      <c r="AZ143" s="82"/>
      <c r="BA143" s="79">
        <v>1</v>
      </c>
      <c r="BB143" s="81" t="str">
        <f>REPLACE(INDEX(GroupVertices[Group],MATCH(Edges30[[#This Row],[Vertex 1]],GroupVertices[Vertex],0)),1,1,"")</f>
        <v>1</v>
      </c>
      <c r="BC143" s="81" t="str">
        <f>REPLACE(INDEX(GroupVertices[Group],MATCH(Edges30[[#This Row],[Vertex 2]],GroupVertices[Vertex],0)),1,1,"")</f>
        <v>1</v>
      </c>
      <c r="BD143" s="48">
        <v>1</v>
      </c>
      <c r="BE143" s="49">
        <v>5.2631578947368425</v>
      </c>
      <c r="BF143" s="48">
        <v>2</v>
      </c>
      <c r="BG143" s="49">
        <v>10.526315789473685</v>
      </c>
      <c r="BH143" s="123"/>
      <c r="BI143" s="123"/>
      <c r="BJ143" s="48">
        <v>16</v>
      </c>
      <c r="BK143" s="49">
        <v>84.21052631578948</v>
      </c>
      <c r="BL143" s="48">
        <v>19</v>
      </c>
      <c r="BM143" s="48">
        <v>0</v>
      </c>
      <c r="BN143" s="49">
        <v>0</v>
      </c>
    </row>
    <row r="144" spans="1:66" ht="15">
      <c r="A144" s="66" t="s">
        <v>1563</v>
      </c>
      <c r="B144" s="66" t="s">
        <v>1564</v>
      </c>
      <c r="C144" s="67"/>
      <c r="D144" s="68"/>
      <c r="E144" s="69"/>
      <c r="F144" s="70"/>
      <c r="G144" s="67"/>
      <c r="H144" s="71"/>
      <c r="I144" s="72"/>
      <c r="J144" s="72"/>
      <c r="K144" s="34" t="s">
        <v>65</v>
      </c>
      <c r="L144" s="80">
        <v>194</v>
      </c>
      <c r="M144" s="80"/>
      <c r="N144" s="74"/>
      <c r="O144" s="82" t="s">
        <v>310</v>
      </c>
      <c r="P144" s="84">
        <v>43511.7344212963</v>
      </c>
      <c r="Q144" s="82" t="s">
        <v>1575</v>
      </c>
      <c r="R144" s="82"/>
      <c r="S144" s="82"/>
      <c r="T144" s="82"/>
      <c r="U144" s="82"/>
      <c r="V144" s="86" t="s">
        <v>1616</v>
      </c>
      <c r="W144" s="84">
        <v>43511.7344212963</v>
      </c>
      <c r="X144" s="86" t="s">
        <v>1624</v>
      </c>
      <c r="Y144" s="82"/>
      <c r="Z144" s="82"/>
      <c r="AA144" s="88" t="s">
        <v>1647</v>
      </c>
      <c r="AB144" s="88" t="s">
        <v>1648</v>
      </c>
      <c r="AC144" s="82" t="b">
        <v>0</v>
      </c>
      <c r="AD144" s="82">
        <v>0</v>
      </c>
      <c r="AE144" s="88" t="s">
        <v>903</v>
      </c>
      <c r="AF144" s="82" t="b">
        <v>0</v>
      </c>
      <c r="AG144" s="82" t="s">
        <v>914</v>
      </c>
      <c r="AH144" s="82"/>
      <c r="AI144" s="88" t="s">
        <v>879</v>
      </c>
      <c r="AJ144" s="82" t="b">
        <v>0</v>
      </c>
      <c r="AK144" s="82">
        <v>0</v>
      </c>
      <c r="AL144" s="88" t="s">
        <v>879</v>
      </c>
      <c r="AM144" s="82" t="s">
        <v>929</v>
      </c>
      <c r="AN144" s="82" t="b">
        <v>0</v>
      </c>
      <c r="AO144" s="88" t="s">
        <v>1648</v>
      </c>
      <c r="AP144" s="82" t="s">
        <v>1656</v>
      </c>
      <c r="AQ144" s="82">
        <v>0</v>
      </c>
      <c r="AR144" s="82">
        <v>0</v>
      </c>
      <c r="AS144" s="82"/>
      <c r="AT144" s="82"/>
      <c r="AU144" s="82"/>
      <c r="AV144" s="82"/>
      <c r="AW144" s="82"/>
      <c r="AX144" s="82"/>
      <c r="AY144" s="82"/>
      <c r="AZ144" s="82"/>
      <c r="BA144" s="79">
        <v>1</v>
      </c>
      <c r="BB144" s="81" t="str">
        <f>REPLACE(INDEX(GroupVertices[Group],MATCH(Edges30[[#This Row],[Vertex 1]],GroupVertices[Vertex],0)),1,1,"")</f>
        <v>3</v>
      </c>
      <c r="BC144" s="81" t="str">
        <f>REPLACE(INDEX(GroupVertices[Group],MATCH(Edges30[[#This Row],[Vertex 2]],GroupVertices[Vertex],0)),1,1,"")</f>
        <v>3</v>
      </c>
      <c r="BD144" s="48"/>
      <c r="BE144" s="49"/>
      <c r="BF144" s="48"/>
      <c r="BG144" s="49"/>
      <c r="BH144" s="123"/>
      <c r="BI144" s="123"/>
      <c r="BJ144" s="48"/>
      <c r="BK144" s="49"/>
      <c r="BL144" s="48"/>
      <c r="BM144" s="48"/>
      <c r="BN144" s="49"/>
    </row>
    <row r="145" spans="1:66" ht="15">
      <c r="A145" s="66" t="s">
        <v>262</v>
      </c>
      <c r="B145" s="66" t="s">
        <v>1564</v>
      </c>
      <c r="C145" s="67"/>
      <c r="D145" s="68"/>
      <c r="E145" s="69"/>
      <c r="F145" s="70"/>
      <c r="G145" s="67"/>
      <c r="H145" s="71"/>
      <c r="I145" s="72"/>
      <c r="J145" s="72"/>
      <c r="K145" s="34" t="s">
        <v>65</v>
      </c>
      <c r="L145" s="80">
        <v>195</v>
      </c>
      <c r="M145" s="80"/>
      <c r="N145" s="74"/>
      <c r="O145" s="82" t="s">
        <v>310</v>
      </c>
      <c r="P145" s="84">
        <v>43511.732824074075</v>
      </c>
      <c r="Q145" s="82" t="s">
        <v>1576</v>
      </c>
      <c r="R145" s="82"/>
      <c r="S145" s="82"/>
      <c r="T145" s="82"/>
      <c r="U145" s="86" t="s">
        <v>1609</v>
      </c>
      <c r="V145" s="86" t="s">
        <v>1609</v>
      </c>
      <c r="W145" s="84">
        <v>43511.732824074075</v>
      </c>
      <c r="X145" s="86" t="s">
        <v>1625</v>
      </c>
      <c r="Y145" s="82"/>
      <c r="Z145" s="82"/>
      <c r="AA145" s="88" t="s">
        <v>1648</v>
      </c>
      <c r="AB145" s="82"/>
      <c r="AC145" s="82" t="b">
        <v>0</v>
      </c>
      <c r="AD145" s="82">
        <v>7</v>
      </c>
      <c r="AE145" s="88" t="s">
        <v>879</v>
      </c>
      <c r="AF145" s="82" t="b">
        <v>0</v>
      </c>
      <c r="AG145" s="82" t="s">
        <v>914</v>
      </c>
      <c r="AH145" s="82"/>
      <c r="AI145" s="88" t="s">
        <v>879</v>
      </c>
      <c r="AJ145" s="82" t="b">
        <v>0</v>
      </c>
      <c r="AK145" s="82">
        <v>0</v>
      </c>
      <c r="AL145" s="88" t="s">
        <v>879</v>
      </c>
      <c r="AM145" s="82" t="s">
        <v>930</v>
      </c>
      <c r="AN145" s="82" t="b">
        <v>0</v>
      </c>
      <c r="AO145" s="88" t="s">
        <v>1648</v>
      </c>
      <c r="AP145" s="82" t="s">
        <v>1656</v>
      </c>
      <c r="AQ145" s="82">
        <v>0</v>
      </c>
      <c r="AR145" s="82">
        <v>0</v>
      </c>
      <c r="AS145" s="82"/>
      <c r="AT145" s="82"/>
      <c r="AU145" s="82"/>
      <c r="AV145" s="82"/>
      <c r="AW145" s="82"/>
      <c r="AX145" s="82"/>
      <c r="AY145" s="82"/>
      <c r="AZ145" s="82"/>
      <c r="BA145" s="79">
        <v>2</v>
      </c>
      <c r="BB145" s="81" t="str">
        <f>REPLACE(INDEX(GroupVertices[Group],MATCH(Edges30[[#This Row],[Vertex 1]],GroupVertices[Vertex],0)),1,1,"")</f>
        <v>3</v>
      </c>
      <c r="BC145" s="81" t="str">
        <f>REPLACE(INDEX(GroupVertices[Group],MATCH(Edges30[[#This Row],[Vertex 2]],GroupVertices[Vertex],0)),1,1,"")</f>
        <v>3</v>
      </c>
      <c r="BD145" s="48"/>
      <c r="BE145" s="49"/>
      <c r="BF145" s="48"/>
      <c r="BG145" s="49"/>
      <c r="BH145" s="123"/>
      <c r="BI145" s="123"/>
      <c r="BJ145" s="48"/>
      <c r="BK145" s="49"/>
      <c r="BL145" s="48"/>
      <c r="BM145" s="48"/>
      <c r="BN145" s="49"/>
    </row>
    <row r="146" spans="1:66" ht="15">
      <c r="A146" s="66" t="s">
        <v>262</v>
      </c>
      <c r="B146" s="66" t="s">
        <v>1564</v>
      </c>
      <c r="C146" s="67"/>
      <c r="D146" s="68"/>
      <c r="E146" s="69"/>
      <c r="F146" s="70"/>
      <c r="G146" s="67"/>
      <c r="H146" s="71"/>
      <c r="I146" s="72"/>
      <c r="J146" s="72"/>
      <c r="K146" s="34" t="s">
        <v>65</v>
      </c>
      <c r="L146" s="80">
        <v>196</v>
      </c>
      <c r="M146" s="80"/>
      <c r="N146" s="74"/>
      <c r="O146" s="82" t="s">
        <v>310</v>
      </c>
      <c r="P146" s="84">
        <v>43511.73532407408</v>
      </c>
      <c r="Q146" s="82" t="s">
        <v>1577</v>
      </c>
      <c r="R146" s="82"/>
      <c r="S146" s="82"/>
      <c r="T146" s="82"/>
      <c r="U146" s="82"/>
      <c r="V146" s="86" t="s">
        <v>579</v>
      </c>
      <c r="W146" s="84">
        <v>43511.73532407408</v>
      </c>
      <c r="X146" s="86" t="s">
        <v>1626</v>
      </c>
      <c r="Y146" s="82"/>
      <c r="Z146" s="82"/>
      <c r="AA146" s="88" t="s">
        <v>872</v>
      </c>
      <c r="AB146" s="88" t="s">
        <v>1647</v>
      </c>
      <c r="AC146" s="82" t="b">
        <v>0</v>
      </c>
      <c r="AD146" s="82">
        <v>4</v>
      </c>
      <c r="AE146" s="88" t="s">
        <v>1651</v>
      </c>
      <c r="AF146" s="82" t="b">
        <v>0</v>
      </c>
      <c r="AG146" s="82" t="s">
        <v>914</v>
      </c>
      <c r="AH146" s="82"/>
      <c r="AI146" s="88" t="s">
        <v>879</v>
      </c>
      <c r="AJ146" s="82" t="b">
        <v>0</v>
      </c>
      <c r="AK146" s="82">
        <v>0</v>
      </c>
      <c r="AL146" s="88" t="s">
        <v>879</v>
      </c>
      <c r="AM146" s="82" t="s">
        <v>930</v>
      </c>
      <c r="AN146" s="82" t="b">
        <v>0</v>
      </c>
      <c r="AO146" s="88" t="s">
        <v>1647</v>
      </c>
      <c r="AP146" s="82" t="s">
        <v>1656</v>
      </c>
      <c r="AQ146" s="82">
        <v>0</v>
      </c>
      <c r="AR146" s="82">
        <v>0</v>
      </c>
      <c r="AS146" s="82"/>
      <c r="AT146" s="82"/>
      <c r="AU146" s="82"/>
      <c r="AV146" s="82"/>
      <c r="AW146" s="82"/>
      <c r="AX146" s="82"/>
      <c r="AY146" s="82"/>
      <c r="AZ146" s="82"/>
      <c r="BA146" s="79">
        <v>2</v>
      </c>
      <c r="BB146" s="81" t="str">
        <f>REPLACE(INDEX(GroupVertices[Group],MATCH(Edges30[[#This Row],[Vertex 1]],GroupVertices[Vertex],0)),1,1,"")</f>
        <v>3</v>
      </c>
      <c r="BC146" s="81" t="str">
        <f>REPLACE(INDEX(GroupVertices[Group],MATCH(Edges30[[#This Row],[Vertex 2]],GroupVertices[Vertex],0)),1,1,"")</f>
        <v>3</v>
      </c>
      <c r="BD146" s="48"/>
      <c r="BE146" s="49"/>
      <c r="BF146" s="48"/>
      <c r="BG146" s="49"/>
      <c r="BH146" s="123"/>
      <c r="BI146" s="123"/>
      <c r="BJ146" s="48"/>
      <c r="BK146" s="49"/>
      <c r="BL146" s="48"/>
      <c r="BM146" s="48"/>
      <c r="BN146" s="49"/>
    </row>
    <row r="147" spans="1:66" ht="15">
      <c r="A147" s="66" t="s">
        <v>268</v>
      </c>
      <c r="B147" s="66" t="s">
        <v>268</v>
      </c>
      <c r="C147" s="67"/>
      <c r="D147" s="68"/>
      <c r="E147" s="69"/>
      <c r="F147" s="70"/>
      <c r="G147" s="67"/>
      <c r="H147" s="71"/>
      <c r="I147" s="72"/>
      <c r="J147" s="72"/>
      <c r="K147" s="34" t="s">
        <v>65</v>
      </c>
      <c r="L147" s="80">
        <v>208</v>
      </c>
      <c r="M147" s="80"/>
      <c r="N147" s="74"/>
      <c r="O147" s="82" t="s">
        <v>196</v>
      </c>
      <c r="P147" s="84">
        <v>43515.02407407408</v>
      </c>
      <c r="Q147" s="82" t="s">
        <v>1578</v>
      </c>
      <c r="R147" s="82"/>
      <c r="S147" s="82"/>
      <c r="T147" s="82" t="s">
        <v>1603</v>
      </c>
      <c r="U147" s="82"/>
      <c r="V147" s="86" t="s">
        <v>584</v>
      </c>
      <c r="W147" s="84">
        <v>43515.02407407408</v>
      </c>
      <c r="X147" s="86" t="s">
        <v>1627</v>
      </c>
      <c r="Y147" s="82"/>
      <c r="Z147" s="82"/>
      <c r="AA147" s="88" t="s">
        <v>878</v>
      </c>
      <c r="AB147" s="82"/>
      <c r="AC147" s="82" t="b">
        <v>0</v>
      </c>
      <c r="AD147" s="82">
        <v>1</v>
      </c>
      <c r="AE147" s="88" t="s">
        <v>879</v>
      </c>
      <c r="AF147" s="82" t="b">
        <v>0</v>
      </c>
      <c r="AG147" s="82" t="s">
        <v>914</v>
      </c>
      <c r="AH147" s="82"/>
      <c r="AI147" s="88" t="s">
        <v>879</v>
      </c>
      <c r="AJ147" s="82" t="b">
        <v>0</v>
      </c>
      <c r="AK147" s="82">
        <v>0</v>
      </c>
      <c r="AL147" s="88" t="s">
        <v>879</v>
      </c>
      <c r="AM147" s="82" t="s">
        <v>929</v>
      </c>
      <c r="AN147" s="82" t="b">
        <v>0</v>
      </c>
      <c r="AO147" s="88" t="s">
        <v>878</v>
      </c>
      <c r="AP147" s="82" t="s">
        <v>1656</v>
      </c>
      <c r="AQ147" s="82">
        <v>0</v>
      </c>
      <c r="AR147" s="82">
        <v>0</v>
      </c>
      <c r="AS147" s="82" t="s">
        <v>1658</v>
      </c>
      <c r="AT147" s="82" t="s">
        <v>942</v>
      </c>
      <c r="AU147" s="82" t="s">
        <v>944</v>
      </c>
      <c r="AV147" s="82" t="s">
        <v>1661</v>
      </c>
      <c r="AW147" s="82" t="s">
        <v>1664</v>
      </c>
      <c r="AX147" s="82" t="s">
        <v>1667</v>
      </c>
      <c r="AY147" s="82" t="s">
        <v>959</v>
      </c>
      <c r="AZ147" s="86" t="s">
        <v>1670</v>
      </c>
      <c r="BA147" s="79">
        <v>1</v>
      </c>
      <c r="BB147" s="81" t="str">
        <f>REPLACE(INDEX(GroupVertices[Group],MATCH(Edges30[[#This Row],[Vertex 1]],GroupVertices[Vertex],0)),1,1,"")</f>
        <v>1</v>
      </c>
      <c r="BC147" s="81" t="str">
        <f>REPLACE(INDEX(GroupVertices[Group],MATCH(Edges30[[#This Row],[Vertex 2]],GroupVertices[Vertex],0)),1,1,"")</f>
        <v>1</v>
      </c>
      <c r="BD147" s="48">
        <v>2</v>
      </c>
      <c r="BE147" s="49">
        <v>5.128205128205129</v>
      </c>
      <c r="BF147" s="48">
        <v>2</v>
      </c>
      <c r="BG147" s="49">
        <v>5.128205128205129</v>
      </c>
      <c r="BH147" s="123"/>
      <c r="BI147" s="123"/>
      <c r="BJ147" s="48">
        <v>35</v>
      </c>
      <c r="BK147" s="49">
        <v>89.74358974358974</v>
      </c>
      <c r="BL147" s="48">
        <v>39</v>
      </c>
      <c r="BM147" s="48">
        <v>0</v>
      </c>
      <c r="BN147" s="49">
        <v>0</v>
      </c>
    </row>
    <row r="148" spans="1:66" ht="15">
      <c r="A148" s="66" t="s">
        <v>295</v>
      </c>
      <c r="B148" s="66" t="s">
        <v>295</v>
      </c>
      <c r="C148" s="67"/>
      <c r="D148" s="68"/>
      <c r="E148" s="69"/>
      <c r="F148" s="70"/>
      <c r="G148" s="67"/>
      <c r="H148" s="71"/>
      <c r="I148" s="72"/>
      <c r="J148" s="72"/>
      <c r="K148" s="34" t="s">
        <v>65</v>
      </c>
      <c r="L148" s="80">
        <v>209</v>
      </c>
      <c r="M148" s="80"/>
      <c r="N148" s="74"/>
      <c r="O148" s="82" t="s">
        <v>196</v>
      </c>
      <c r="P148" s="84">
        <v>43514.75902777778</v>
      </c>
      <c r="Q148" s="82" t="s">
        <v>1579</v>
      </c>
      <c r="R148" s="82"/>
      <c r="S148" s="82"/>
      <c r="T148" s="82"/>
      <c r="U148" s="86" t="s">
        <v>1610</v>
      </c>
      <c r="V148" s="86" t="s">
        <v>1610</v>
      </c>
      <c r="W148" s="84">
        <v>43514.75902777778</v>
      </c>
      <c r="X148" s="86" t="s">
        <v>1628</v>
      </c>
      <c r="Y148" s="82"/>
      <c r="Z148" s="82"/>
      <c r="AA148" s="88" t="s">
        <v>858</v>
      </c>
      <c r="AB148" s="82"/>
      <c r="AC148" s="82" t="b">
        <v>0</v>
      </c>
      <c r="AD148" s="82">
        <v>1067</v>
      </c>
      <c r="AE148" s="88" t="s">
        <v>879</v>
      </c>
      <c r="AF148" s="82" t="b">
        <v>0</v>
      </c>
      <c r="AG148" s="82" t="s">
        <v>920</v>
      </c>
      <c r="AH148" s="82"/>
      <c r="AI148" s="88" t="s">
        <v>879</v>
      </c>
      <c r="AJ148" s="82" t="b">
        <v>0</v>
      </c>
      <c r="AK148" s="82">
        <v>133</v>
      </c>
      <c r="AL148" s="88" t="s">
        <v>879</v>
      </c>
      <c r="AM148" s="82" t="s">
        <v>934</v>
      </c>
      <c r="AN148" s="82" t="b">
        <v>0</v>
      </c>
      <c r="AO148" s="88" t="s">
        <v>858</v>
      </c>
      <c r="AP148" s="82" t="s">
        <v>1656</v>
      </c>
      <c r="AQ148" s="82">
        <v>0</v>
      </c>
      <c r="AR148" s="82">
        <v>0</v>
      </c>
      <c r="AS148" s="82"/>
      <c r="AT148" s="82"/>
      <c r="AU148" s="82"/>
      <c r="AV148" s="82"/>
      <c r="AW148" s="82"/>
      <c r="AX148" s="82"/>
      <c r="AY148" s="82"/>
      <c r="AZ148" s="82"/>
      <c r="BA148" s="79">
        <v>1</v>
      </c>
      <c r="BB148" s="81" t="str">
        <f>REPLACE(INDEX(GroupVertices[Group],MATCH(Edges30[[#This Row],[Vertex 1]],GroupVertices[Vertex],0)),1,1,"")</f>
        <v>10</v>
      </c>
      <c r="BC148" s="81" t="str">
        <f>REPLACE(INDEX(GroupVertices[Group],MATCH(Edges30[[#This Row],[Vertex 2]],GroupVertices[Vertex],0)),1,1,"")</f>
        <v>10</v>
      </c>
      <c r="BD148" s="48">
        <v>0</v>
      </c>
      <c r="BE148" s="49">
        <v>0</v>
      </c>
      <c r="BF148" s="48">
        <v>0</v>
      </c>
      <c r="BG148" s="49">
        <v>0</v>
      </c>
      <c r="BH148" s="123"/>
      <c r="BI148" s="123"/>
      <c r="BJ148" s="48">
        <v>4</v>
      </c>
      <c r="BK148" s="49">
        <v>100</v>
      </c>
      <c r="BL148" s="48">
        <v>4</v>
      </c>
      <c r="BM148" s="48">
        <v>0</v>
      </c>
      <c r="BN148" s="49">
        <v>0</v>
      </c>
    </row>
    <row r="149" spans="1:66" ht="15">
      <c r="A149" s="66" t="s">
        <v>304</v>
      </c>
      <c r="B149" s="66" t="s">
        <v>290</v>
      </c>
      <c r="C149" s="67"/>
      <c r="D149" s="68"/>
      <c r="E149" s="69"/>
      <c r="F149" s="70"/>
      <c r="G149" s="67"/>
      <c r="H149" s="71"/>
      <c r="I149" s="72"/>
      <c r="J149" s="72"/>
      <c r="K149" s="34" t="s">
        <v>65</v>
      </c>
      <c r="L149" s="80">
        <v>210</v>
      </c>
      <c r="M149" s="80"/>
      <c r="N149" s="74"/>
      <c r="O149" s="82" t="s">
        <v>310</v>
      </c>
      <c r="P149" s="84">
        <v>43510.723391203705</v>
      </c>
      <c r="Q149" s="82" t="s">
        <v>1580</v>
      </c>
      <c r="R149" s="82"/>
      <c r="S149" s="82"/>
      <c r="T149" s="82" t="s">
        <v>1604</v>
      </c>
      <c r="U149" s="82"/>
      <c r="V149" s="86" t="s">
        <v>1360</v>
      </c>
      <c r="W149" s="84">
        <v>43510.723391203705</v>
      </c>
      <c r="X149" s="86" t="s">
        <v>1629</v>
      </c>
      <c r="Y149" s="82"/>
      <c r="Z149" s="82"/>
      <c r="AA149" s="88" t="s">
        <v>869</v>
      </c>
      <c r="AB149" s="82"/>
      <c r="AC149" s="82" t="b">
        <v>0</v>
      </c>
      <c r="AD149" s="82">
        <v>0</v>
      </c>
      <c r="AE149" s="88" t="s">
        <v>879</v>
      </c>
      <c r="AF149" s="82" t="b">
        <v>0</v>
      </c>
      <c r="AG149" s="82" t="s">
        <v>914</v>
      </c>
      <c r="AH149" s="82"/>
      <c r="AI149" s="88" t="s">
        <v>879</v>
      </c>
      <c r="AJ149" s="82" t="b">
        <v>0</v>
      </c>
      <c r="AK149" s="82">
        <v>0</v>
      </c>
      <c r="AL149" s="88" t="s">
        <v>879</v>
      </c>
      <c r="AM149" s="82" t="s">
        <v>930</v>
      </c>
      <c r="AN149" s="82" t="b">
        <v>0</v>
      </c>
      <c r="AO149" s="88" t="s">
        <v>869</v>
      </c>
      <c r="AP149" s="82" t="s">
        <v>1656</v>
      </c>
      <c r="AQ149" s="82">
        <v>0</v>
      </c>
      <c r="AR149" s="82">
        <v>0</v>
      </c>
      <c r="AS149" s="82" t="s">
        <v>1659</v>
      </c>
      <c r="AT149" s="82" t="s">
        <v>942</v>
      </c>
      <c r="AU149" s="82" t="s">
        <v>944</v>
      </c>
      <c r="AV149" s="82" t="s">
        <v>1662</v>
      </c>
      <c r="AW149" s="82" t="s">
        <v>1665</v>
      </c>
      <c r="AX149" s="82" t="s">
        <v>1668</v>
      </c>
      <c r="AY149" s="82" t="s">
        <v>959</v>
      </c>
      <c r="AZ149" s="86" t="s">
        <v>1671</v>
      </c>
      <c r="BA149" s="79">
        <v>1</v>
      </c>
      <c r="BB149" s="81" t="str">
        <f>REPLACE(INDEX(GroupVertices[Group],MATCH(Edges30[[#This Row],[Vertex 1]],GroupVertices[Vertex],0)),1,1,"")</f>
        <v>4</v>
      </c>
      <c r="BC149" s="81" t="str">
        <f>REPLACE(INDEX(GroupVertices[Group],MATCH(Edges30[[#This Row],[Vertex 2]],GroupVertices[Vertex],0)),1,1,"")</f>
        <v>4</v>
      </c>
      <c r="BD149" s="48">
        <v>0</v>
      </c>
      <c r="BE149" s="49">
        <v>0</v>
      </c>
      <c r="BF149" s="48">
        <v>1</v>
      </c>
      <c r="BG149" s="49">
        <v>4.166666666666667</v>
      </c>
      <c r="BH149" s="123"/>
      <c r="BI149" s="123"/>
      <c r="BJ149" s="48">
        <v>23</v>
      </c>
      <c r="BK149" s="49">
        <v>95.83333333333333</v>
      </c>
      <c r="BL149" s="48">
        <v>24</v>
      </c>
      <c r="BM149" s="48">
        <v>0</v>
      </c>
      <c r="BN149" s="49">
        <v>0</v>
      </c>
    </row>
    <row r="150" spans="1:66" ht="15">
      <c r="A150" s="66" t="s">
        <v>307</v>
      </c>
      <c r="B150" s="66" t="s">
        <v>307</v>
      </c>
      <c r="C150" s="67"/>
      <c r="D150" s="68"/>
      <c r="E150" s="69"/>
      <c r="F150" s="70"/>
      <c r="G150" s="67"/>
      <c r="H150" s="71"/>
      <c r="I150" s="72"/>
      <c r="J150" s="72"/>
      <c r="K150" s="34" t="s">
        <v>65</v>
      </c>
      <c r="L150" s="80">
        <v>211</v>
      </c>
      <c r="M150" s="80"/>
      <c r="N150" s="74"/>
      <c r="O150" s="82" t="s">
        <v>196</v>
      </c>
      <c r="P150" s="84">
        <v>43514.88836805556</v>
      </c>
      <c r="Q150" s="82" t="s">
        <v>1581</v>
      </c>
      <c r="R150" s="86" t="s">
        <v>704</v>
      </c>
      <c r="S150" s="82" t="s">
        <v>473</v>
      </c>
      <c r="T150" s="82"/>
      <c r="U150" s="82"/>
      <c r="V150" s="86" t="s">
        <v>1363</v>
      </c>
      <c r="W150" s="84">
        <v>43514.88836805556</v>
      </c>
      <c r="X150" s="86" t="s">
        <v>1630</v>
      </c>
      <c r="Y150" s="82"/>
      <c r="Z150" s="82"/>
      <c r="AA150" s="88" t="s">
        <v>873</v>
      </c>
      <c r="AB150" s="82"/>
      <c r="AC150" s="82" t="b">
        <v>0</v>
      </c>
      <c r="AD150" s="82">
        <v>3</v>
      </c>
      <c r="AE150" s="88" t="s">
        <v>879</v>
      </c>
      <c r="AF150" s="82" t="b">
        <v>1</v>
      </c>
      <c r="AG150" s="82" t="s">
        <v>914</v>
      </c>
      <c r="AH150" s="82"/>
      <c r="AI150" s="88" t="s">
        <v>838</v>
      </c>
      <c r="AJ150" s="82" t="b">
        <v>0</v>
      </c>
      <c r="AK150" s="82">
        <v>0</v>
      </c>
      <c r="AL150" s="88" t="s">
        <v>879</v>
      </c>
      <c r="AM150" s="82" t="s">
        <v>934</v>
      </c>
      <c r="AN150" s="82" t="b">
        <v>0</v>
      </c>
      <c r="AO150" s="88" t="s">
        <v>873</v>
      </c>
      <c r="AP150" s="82" t="s">
        <v>1656</v>
      </c>
      <c r="AQ150" s="82">
        <v>0</v>
      </c>
      <c r="AR150" s="82">
        <v>0</v>
      </c>
      <c r="AS150" s="82"/>
      <c r="AT150" s="82"/>
      <c r="AU150" s="82"/>
      <c r="AV150" s="82"/>
      <c r="AW150" s="82"/>
      <c r="AX150" s="82"/>
      <c r="AY150" s="82"/>
      <c r="AZ150" s="82"/>
      <c r="BA150" s="79">
        <v>1</v>
      </c>
      <c r="BB150" s="81" t="str">
        <f>REPLACE(INDEX(GroupVertices[Group],MATCH(Edges30[[#This Row],[Vertex 1]],GroupVertices[Vertex],0)),1,1,"")</f>
        <v>1</v>
      </c>
      <c r="BC150" s="81" t="str">
        <f>REPLACE(INDEX(GroupVertices[Group],MATCH(Edges30[[#This Row],[Vertex 2]],GroupVertices[Vertex],0)),1,1,"")</f>
        <v>1</v>
      </c>
      <c r="BD150" s="48">
        <v>0</v>
      </c>
      <c r="BE150" s="49">
        <v>0</v>
      </c>
      <c r="BF150" s="48">
        <v>0</v>
      </c>
      <c r="BG150" s="49">
        <v>0</v>
      </c>
      <c r="BH150" s="123"/>
      <c r="BI150" s="123"/>
      <c r="BJ150" s="48">
        <v>5</v>
      </c>
      <c r="BK150" s="49">
        <v>100</v>
      </c>
      <c r="BL150" s="48">
        <v>5</v>
      </c>
      <c r="BM150" s="48">
        <v>0</v>
      </c>
      <c r="BN150" s="49">
        <v>0</v>
      </c>
    </row>
    <row r="151" spans="1:66" ht="15">
      <c r="A151" s="66" t="s">
        <v>305</v>
      </c>
      <c r="B151" s="66" t="s">
        <v>305</v>
      </c>
      <c r="C151" s="67"/>
      <c r="D151" s="68"/>
      <c r="E151" s="69"/>
      <c r="F151" s="70"/>
      <c r="G151" s="67"/>
      <c r="H151" s="71"/>
      <c r="I151" s="72"/>
      <c r="J151" s="72"/>
      <c r="K151" s="34" t="s">
        <v>65</v>
      </c>
      <c r="L151" s="80">
        <v>212</v>
      </c>
      <c r="M151" s="80"/>
      <c r="N151" s="74"/>
      <c r="O151" s="82" t="s">
        <v>196</v>
      </c>
      <c r="P151" s="84">
        <v>43511.73583333333</v>
      </c>
      <c r="Q151" s="82" t="s">
        <v>1582</v>
      </c>
      <c r="R151" s="82"/>
      <c r="S151" s="82"/>
      <c r="T151" s="82"/>
      <c r="U151" s="82"/>
      <c r="V151" s="86" t="s">
        <v>1361</v>
      </c>
      <c r="W151" s="84">
        <v>43511.73583333333</v>
      </c>
      <c r="X151" s="86" t="s">
        <v>1631</v>
      </c>
      <c r="Y151" s="82"/>
      <c r="Z151" s="82"/>
      <c r="AA151" s="88" t="s">
        <v>870</v>
      </c>
      <c r="AB151" s="82"/>
      <c r="AC151" s="82" t="b">
        <v>0</v>
      </c>
      <c r="AD151" s="82">
        <v>0</v>
      </c>
      <c r="AE151" s="88" t="s">
        <v>879</v>
      </c>
      <c r="AF151" s="82" t="b">
        <v>0</v>
      </c>
      <c r="AG151" s="82" t="s">
        <v>914</v>
      </c>
      <c r="AH151" s="82"/>
      <c r="AI151" s="88" t="s">
        <v>879</v>
      </c>
      <c r="AJ151" s="82" t="b">
        <v>0</v>
      </c>
      <c r="AK151" s="82">
        <v>0</v>
      </c>
      <c r="AL151" s="88" t="s">
        <v>879</v>
      </c>
      <c r="AM151" s="82" t="s">
        <v>930</v>
      </c>
      <c r="AN151" s="82" t="b">
        <v>0</v>
      </c>
      <c r="AO151" s="88" t="s">
        <v>870</v>
      </c>
      <c r="AP151" s="82" t="s">
        <v>1656</v>
      </c>
      <c r="AQ151" s="82">
        <v>0</v>
      </c>
      <c r="AR151" s="82">
        <v>0</v>
      </c>
      <c r="AS151" s="82"/>
      <c r="AT151" s="82"/>
      <c r="AU151" s="82"/>
      <c r="AV151" s="82"/>
      <c r="AW151" s="82"/>
      <c r="AX151" s="82"/>
      <c r="AY151" s="82"/>
      <c r="AZ151" s="82"/>
      <c r="BA151" s="79">
        <v>1</v>
      </c>
      <c r="BB151" s="81" t="str">
        <f>REPLACE(INDEX(GroupVertices[Group],MATCH(Edges30[[#This Row],[Vertex 1]],GroupVertices[Vertex],0)),1,1,"")</f>
        <v>1</v>
      </c>
      <c r="BC151" s="81" t="str">
        <f>REPLACE(INDEX(GroupVertices[Group],MATCH(Edges30[[#This Row],[Vertex 2]],GroupVertices[Vertex],0)),1,1,"")</f>
        <v>1</v>
      </c>
      <c r="BD151" s="48">
        <v>0</v>
      </c>
      <c r="BE151" s="49">
        <v>0</v>
      </c>
      <c r="BF151" s="48">
        <v>0</v>
      </c>
      <c r="BG151" s="49">
        <v>0</v>
      </c>
      <c r="BH151" s="123"/>
      <c r="BI151" s="123"/>
      <c r="BJ151" s="48">
        <v>27</v>
      </c>
      <c r="BK151" s="49">
        <v>100</v>
      </c>
      <c r="BL151" s="48">
        <v>27</v>
      </c>
      <c r="BM151" s="48">
        <v>0</v>
      </c>
      <c r="BN151" s="49">
        <v>0</v>
      </c>
    </row>
    <row r="152" spans="1:66" ht="15">
      <c r="A152" s="66" t="s">
        <v>252</v>
      </c>
      <c r="B152" s="66" t="s">
        <v>252</v>
      </c>
      <c r="C152" s="67"/>
      <c r="D152" s="68"/>
      <c r="E152" s="69"/>
      <c r="F152" s="70"/>
      <c r="G152" s="67"/>
      <c r="H152" s="71"/>
      <c r="I152" s="72"/>
      <c r="J152" s="72"/>
      <c r="K152" s="34" t="s">
        <v>65</v>
      </c>
      <c r="L152" s="80">
        <v>213</v>
      </c>
      <c r="M152" s="80"/>
      <c r="N152" s="74"/>
      <c r="O152" s="82" t="s">
        <v>196</v>
      </c>
      <c r="P152" s="84">
        <v>43507.349027777775</v>
      </c>
      <c r="Q152" s="82" t="s">
        <v>1583</v>
      </c>
      <c r="R152" s="82"/>
      <c r="S152" s="82"/>
      <c r="T152" s="82" t="s">
        <v>1605</v>
      </c>
      <c r="U152" s="86" t="s">
        <v>1611</v>
      </c>
      <c r="V152" s="86" t="s">
        <v>1611</v>
      </c>
      <c r="W152" s="84">
        <v>43507.349027777775</v>
      </c>
      <c r="X152" s="86" t="s">
        <v>1632</v>
      </c>
      <c r="Y152" s="82"/>
      <c r="Z152" s="82"/>
      <c r="AA152" s="88" t="s">
        <v>862</v>
      </c>
      <c r="AB152" s="82"/>
      <c r="AC152" s="82" t="b">
        <v>0</v>
      </c>
      <c r="AD152" s="82">
        <v>8</v>
      </c>
      <c r="AE152" s="88" t="s">
        <v>879</v>
      </c>
      <c r="AF152" s="82" t="b">
        <v>0</v>
      </c>
      <c r="AG152" s="82" t="s">
        <v>914</v>
      </c>
      <c r="AH152" s="82"/>
      <c r="AI152" s="88" t="s">
        <v>879</v>
      </c>
      <c r="AJ152" s="82" t="b">
        <v>0</v>
      </c>
      <c r="AK152" s="82">
        <v>14</v>
      </c>
      <c r="AL152" s="88" t="s">
        <v>879</v>
      </c>
      <c r="AM152" s="82" t="s">
        <v>929</v>
      </c>
      <c r="AN152" s="82" t="b">
        <v>0</v>
      </c>
      <c r="AO152" s="88" t="s">
        <v>862</v>
      </c>
      <c r="AP152" s="82" t="s">
        <v>1656</v>
      </c>
      <c r="AQ152" s="82">
        <v>0</v>
      </c>
      <c r="AR152" s="82">
        <v>0</v>
      </c>
      <c r="AS152" s="82"/>
      <c r="AT152" s="82"/>
      <c r="AU152" s="82"/>
      <c r="AV152" s="82"/>
      <c r="AW152" s="82"/>
      <c r="AX152" s="82"/>
      <c r="AY152" s="82"/>
      <c r="AZ152" s="82"/>
      <c r="BA152" s="79">
        <v>1</v>
      </c>
      <c r="BB152" s="81" t="str">
        <f>REPLACE(INDEX(GroupVertices[Group],MATCH(Edges30[[#This Row],[Vertex 1]],GroupVertices[Vertex],0)),1,1,"")</f>
        <v>1</v>
      </c>
      <c r="BC152" s="81" t="str">
        <f>REPLACE(INDEX(GroupVertices[Group],MATCH(Edges30[[#This Row],[Vertex 2]],GroupVertices[Vertex],0)),1,1,"")</f>
        <v>1</v>
      </c>
      <c r="BD152" s="48">
        <v>2</v>
      </c>
      <c r="BE152" s="49">
        <v>3.8461538461538463</v>
      </c>
      <c r="BF152" s="48">
        <v>0</v>
      </c>
      <c r="BG152" s="49">
        <v>0</v>
      </c>
      <c r="BH152" s="123"/>
      <c r="BI152" s="123"/>
      <c r="BJ152" s="48">
        <v>50</v>
      </c>
      <c r="BK152" s="49">
        <v>96.15384615384616</v>
      </c>
      <c r="BL152" s="48">
        <v>52</v>
      </c>
      <c r="BM152" s="48">
        <v>0</v>
      </c>
      <c r="BN152" s="49">
        <v>0</v>
      </c>
    </row>
    <row r="153" spans="1:66" ht="15">
      <c r="A153" s="66" t="s">
        <v>309</v>
      </c>
      <c r="B153" s="66" t="s">
        <v>309</v>
      </c>
      <c r="C153" s="67"/>
      <c r="D153" s="68"/>
      <c r="E153" s="69"/>
      <c r="F153" s="70"/>
      <c r="G153" s="67"/>
      <c r="H153" s="71"/>
      <c r="I153" s="72"/>
      <c r="J153" s="72"/>
      <c r="K153" s="34" t="s">
        <v>65</v>
      </c>
      <c r="L153" s="80">
        <v>214</v>
      </c>
      <c r="M153" s="80"/>
      <c r="N153" s="74"/>
      <c r="O153" s="82" t="s">
        <v>196</v>
      </c>
      <c r="P153" s="84">
        <v>43515.53855324074</v>
      </c>
      <c r="Q153" s="82" t="s">
        <v>1584</v>
      </c>
      <c r="R153" s="82"/>
      <c r="S153" s="82"/>
      <c r="T153" s="82"/>
      <c r="U153" s="82"/>
      <c r="V153" s="86" t="s">
        <v>1365</v>
      </c>
      <c r="W153" s="84">
        <v>43515.53855324074</v>
      </c>
      <c r="X153" s="86" t="s">
        <v>1633</v>
      </c>
      <c r="Y153" s="82"/>
      <c r="Z153" s="82"/>
      <c r="AA153" s="88" t="s">
        <v>875</v>
      </c>
      <c r="AB153" s="82"/>
      <c r="AC153" s="82" t="b">
        <v>0</v>
      </c>
      <c r="AD153" s="82">
        <v>1</v>
      </c>
      <c r="AE153" s="88" t="s">
        <v>879</v>
      </c>
      <c r="AF153" s="82" t="b">
        <v>0</v>
      </c>
      <c r="AG153" s="82" t="s">
        <v>914</v>
      </c>
      <c r="AH153" s="82"/>
      <c r="AI153" s="88" t="s">
        <v>879</v>
      </c>
      <c r="AJ153" s="82" t="b">
        <v>0</v>
      </c>
      <c r="AK153" s="82">
        <v>0</v>
      </c>
      <c r="AL153" s="88" t="s">
        <v>879</v>
      </c>
      <c r="AM153" s="82" t="s">
        <v>930</v>
      </c>
      <c r="AN153" s="82" t="b">
        <v>0</v>
      </c>
      <c r="AO153" s="88" t="s">
        <v>875</v>
      </c>
      <c r="AP153" s="82" t="s">
        <v>1656</v>
      </c>
      <c r="AQ153" s="82">
        <v>0</v>
      </c>
      <c r="AR153" s="82">
        <v>0</v>
      </c>
      <c r="AS153" s="82"/>
      <c r="AT153" s="82"/>
      <c r="AU153" s="82"/>
      <c r="AV153" s="82"/>
      <c r="AW153" s="82"/>
      <c r="AX153" s="82"/>
      <c r="AY153" s="82"/>
      <c r="AZ153" s="82"/>
      <c r="BA153" s="79">
        <v>1</v>
      </c>
      <c r="BB153" s="81" t="str">
        <f>REPLACE(INDEX(GroupVertices[Group],MATCH(Edges30[[#This Row],[Vertex 1]],GroupVertices[Vertex],0)),1,1,"")</f>
        <v>1</v>
      </c>
      <c r="BC153" s="81" t="str">
        <f>REPLACE(INDEX(GroupVertices[Group],MATCH(Edges30[[#This Row],[Vertex 2]],GroupVertices[Vertex],0)),1,1,"")</f>
        <v>1</v>
      </c>
      <c r="BD153" s="48">
        <v>0</v>
      </c>
      <c r="BE153" s="49">
        <v>0</v>
      </c>
      <c r="BF153" s="48">
        <v>0</v>
      </c>
      <c r="BG153" s="49">
        <v>0</v>
      </c>
      <c r="BH153" s="123"/>
      <c r="BI153" s="123"/>
      <c r="BJ153" s="48">
        <v>4</v>
      </c>
      <c r="BK153" s="49">
        <v>100</v>
      </c>
      <c r="BL153" s="48">
        <v>4</v>
      </c>
      <c r="BM153" s="48">
        <v>0</v>
      </c>
      <c r="BN153" s="49">
        <v>0</v>
      </c>
    </row>
    <row r="154" spans="1:66" ht="15">
      <c r="A154" s="66" t="s">
        <v>267</v>
      </c>
      <c r="B154" s="66" t="s">
        <v>267</v>
      </c>
      <c r="C154" s="67"/>
      <c r="D154" s="68"/>
      <c r="E154" s="69"/>
      <c r="F154" s="70"/>
      <c r="G154" s="67"/>
      <c r="H154" s="71"/>
      <c r="I154" s="72"/>
      <c r="J154" s="72"/>
      <c r="K154" s="34" t="s">
        <v>65</v>
      </c>
      <c r="L154" s="80">
        <v>215</v>
      </c>
      <c r="M154" s="80"/>
      <c r="N154" s="74"/>
      <c r="O154" s="82" t="s">
        <v>196</v>
      </c>
      <c r="P154" s="84">
        <v>43510.75491898148</v>
      </c>
      <c r="Q154" s="82" t="s">
        <v>1585</v>
      </c>
      <c r="R154" s="82"/>
      <c r="S154" s="82"/>
      <c r="T154" s="82"/>
      <c r="U154" s="86" t="s">
        <v>1612</v>
      </c>
      <c r="V154" s="86" t="s">
        <v>1612</v>
      </c>
      <c r="W154" s="84">
        <v>43510.75491898148</v>
      </c>
      <c r="X154" s="86" t="s">
        <v>1634</v>
      </c>
      <c r="Y154" s="82"/>
      <c r="Z154" s="82"/>
      <c r="AA154" s="88" t="s">
        <v>876</v>
      </c>
      <c r="AB154" s="82"/>
      <c r="AC154" s="82" t="b">
        <v>0</v>
      </c>
      <c r="AD154" s="82">
        <v>2</v>
      </c>
      <c r="AE154" s="88" t="s">
        <v>879</v>
      </c>
      <c r="AF154" s="82" t="b">
        <v>0</v>
      </c>
      <c r="AG154" s="82" t="s">
        <v>914</v>
      </c>
      <c r="AH154" s="82"/>
      <c r="AI154" s="88" t="s">
        <v>879</v>
      </c>
      <c r="AJ154" s="82" t="b">
        <v>0</v>
      </c>
      <c r="AK154" s="82">
        <v>0</v>
      </c>
      <c r="AL154" s="88" t="s">
        <v>879</v>
      </c>
      <c r="AM154" s="82" t="s">
        <v>930</v>
      </c>
      <c r="AN154" s="82" t="b">
        <v>0</v>
      </c>
      <c r="AO154" s="88" t="s">
        <v>876</v>
      </c>
      <c r="AP154" s="82" t="s">
        <v>1656</v>
      </c>
      <c r="AQ154" s="82">
        <v>0</v>
      </c>
      <c r="AR154" s="82">
        <v>0</v>
      </c>
      <c r="AS154" s="82"/>
      <c r="AT154" s="82"/>
      <c r="AU154" s="82"/>
      <c r="AV154" s="82"/>
      <c r="AW154" s="82"/>
      <c r="AX154" s="82"/>
      <c r="AY154" s="82"/>
      <c r="AZ154" s="82"/>
      <c r="BA154" s="79">
        <v>2</v>
      </c>
      <c r="BB154" s="81" t="str">
        <f>REPLACE(INDEX(GroupVertices[Group],MATCH(Edges30[[#This Row],[Vertex 1]],GroupVertices[Vertex],0)),1,1,"")</f>
        <v>1</v>
      </c>
      <c r="BC154" s="81" t="str">
        <f>REPLACE(INDEX(GroupVertices[Group],MATCH(Edges30[[#This Row],[Vertex 2]],GroupVertices[Vertex],0)),1,1,"")</f>
        <v>1</v>
      </c>
      <c r="BD154" s="48">
        <v>0</v>
      </c>
      <c r="BE154" s="49">
        <v>0</v>
      </c>
      <c r="BF154" s="48">
        <v>0</v>
      </c>
      <c r="BG154" s="49">
        <v>0</v>
      </c>
      <c r="BH154" s="123"/>
      <c r="BI154" s="123"/>
      <c r="BJ154" s="48">
        <v>14</v>
      </c>
      <c r="BK154" s="49">
        <v>100</v>
      </c>
      <c r="BL154" s="48">
        <v>14</v>
      </c>
      <c r="BM154" s="48">
        <v>0</v>
      </c>
      <c r="BN154" s="49">
        <v>0</v>
      </c>
    </row>
    <row r="155" spans="1:66" ht="15">
      <c r="A155" s="66" t="s">
        <v>267</v>
      </c>
      <c r="B155" s="66" t="s">
        <v>267</v>
      </c>
      <c r="C155" s="67"/>
      <c r="D155" s="68"/>
      <c r="E155" s="69"/>
      <c r="F155" s="70"/>
      <c r="G155" s="67"/>
      <c r="H155" s="71"/>
      <c r="I155" s="72"/>
      <c r="J155" s="72"/>
      <c r="K155" s="34" t="s">
        <v>65</v>
      </c>
      <c r="L155" s="80">
        <v>216</v>
      </c>
      <c r="M155" s="80"/>
      <c r="N155" s="74"/>
      <c r="O155" s="82" t="s">
        <v>196</v>
      </c>
      <c r="P155" s="84">
        <v>43515.48684027778</v>
      </c>
      <c r="Q155" s="82" t="s">
        <v>1586</v>
      </c>
      <c r="R155" s="82"/>
      <c r="S155" s="82"/>
      <c r="T155" s="82"/>
      <c r="U155" s="82"/>
      <c r="V155" s="86" t="s">
        <v>583</v>
      </c>
      <c r="W155" s="84">
        <v>43515.48684027778</v>
      </c>
      <c r="X155" s="86" t="s">
        <v>1635</v>
      </c>
      <c r="Y155" s="82"/>
      <c r="Z155" s="82"/>
      <c r="AA155" s="88" t="s">
        <v>877</v>
      </c>
      <c r="AB155" s="82"/>
      <c r="AC155" s="82" t="b">
        <v>0</v>
      </c>
      <c r="AD155" s="82">
        <v>0</v>
      </c>
      <c r="AE155" s="88" t="s">
        <v>879</v>
      </c>
      <c r="AF155" s="82" t="b">
        <v>0</v>
      </c>
      <c r="AG155" s="82" t="s">
        <v>914</v>
      </c>
      <c r="AH155" s="82"/>
      <c r="AI155" s="88" t="s">
        <v>879</v>
      </c>
      <c r="AJ155" s="82" t="b">
        <v>0</v>
      </c>
      <c r="AK155" s="82">
        <v>0</v>
      </c>
      <c r="AL155" s="88" t="s">
        <v>879</v>
      </c>
      <c r="AM155" s="82" t="s">
        <v>930</v>
      </c>
      <c r="AN155" s="82" t="b">
        <v>0</v>
      </c>
      <c r="AO155" s="88" t="s">
        <v>877</v>
      </c>
      <c r="AP155" s="82" t="s">
        <v>1656</v>
      </c>
      <c r="AQ155" s="82">
        <v>0</v>
      </c>
      <c r="AR155" s="82">
        <v>0</v>
      </c>
      <c r="AS155" s="82"/>
      <c r="AT155" s="82"/>
      <c r="AU155" s="82"/>
      <c r="AV155" s="82"/>
      <c r="AW155" s="82"/>
      <c r="AX155" s="82"/>
      <c r="AY155" s="82"/>
      <c r="AZ155" s="82"/>
      <c r="BA155" s="79">
        <v>2</v>
      </c>
      <c r="BB155" s="81" t="str">
        <f>REPLACE(INDEX(GroupVertices[Group],MATCH(Edges30[[#This Row],[Vertex 1]],GroupVertices[Vertex],0)),1,1,"")</f>
        <v>1</v>
      </c>
      <c r="BC155" s="81" t="str">
        <f>REPLACE(INDEX(GroupVertices[Group],MATCH(Edges30[[#This Row],[Vertex 2]],GroupVertices[Vertex],0)),1,1,"")</f>
        <v>1</v>
      </c>
      <c r="BD155" s="48">
        <v>1</v>
      </c>
      <c r="BE155" s="49">
        <v>6.666666666666667</v>
      </c>
      <c r="BF155" s="48">
        <v>2</v>
      </c>
      <c r="BG155" s="49">
        <v>13.333333333333334</v>
      </c>
      <c r="BH155" s="123"/>
      <c r="BI155" s="123"/>
      <c r="BJ155" s="48">
        <v>12</v>
      </c>
      <c r="BK155" s="49">
        <v>80</v>
      </c>
      <c r="BL155" s="48">
        <v>15</v>
      </c>
      <c r="BM155" s="48">
        <v>0</v>
      </c>
      <c r="BN155" s="49">
        <v>0</v>
      </c>
    </row>
    <row r="156" spans="1:66" ht="15">
      <c r="A156" s="66" t="s">
        <v>260</v>
      </c>
      <c r="B156" s="66" t="s">
        <v>260</v>
      </c>
      <c r="C156" s="67"/>
      <c r="D156" s="68"/>
      <c r="E156" s="69"/>
      <c r="F156" s="70"/>
      <c r="G156" s="67"/>
      <c r="H156" s="71"/>
      <c r="I156" s="72"/>
      <c r="J156" s="72"/>
      <c r="K156" s="34" t="s">
        <v>65</v>
      </c>
      <c r="L156" s="80">
        <v>217</v>
      </c>
      <c r="M156" s="80"/>
      <c r="N156" s="74"/>
      <c r="O156" s="82" t="s">
        <v>196</v>
      </c>
      <c r="P156" s="84">
        <v>43508.84295138889</v>
      </c>
      <c r="Q156" s="82" t="s">
        <v>1587</v>
      </c>
      <c r="R156" s="86" t="s">
        <v>654</v>
      </c>
      <c r="S156" s="82" t="s">
        <v>473</v>
      </c>
      <c r="T156" s="82" t="s">
        <v>505</v>
      </c>
      <c r="U156" s="82"/>
      <c r="V156" s="86" t="s">
        <v>577</v>
      </c>
      <c r="W156" s="84">
        <v>43508.84295138889</v>
      </c>
      <c r="X156" s="86" t="s">
        <v>1636</v>
      </c>
      <c r="Y156" s="82"/>
      <c r="Z156" s="82"/>
      <c r="AA156" s="88" t="s">
        <v>867</v>
      </c>
      <c r="AB156" s="82"/>
      <c r="AC156" s="82" t="b">
        <v>0</v>
      </c>
      <c r="AD156" s="82">
        <v>6</v>
      </c>
      <c r="AE156" s="88" t="s">
        <v>879</v>
      </c>
      <c r="AF156" s="82" t="b">
        <v>1</v>
      </c>
      <c r="AG156" s="82" t="s">
        <v>914</v>
      </c>
      <c r="AH156" s="82"/>
      <c r="AI156" s="88" t="s">
        <v>788</v>
      </c>
      <c r="AJ156" s="82" t="b">
        <v>0</v>
      </c>
      <c r="AK156" s="82">
        <v>2</v>
      </c>
      <c r="AL156" s="88" t="s">
        <v>879</v>
      </c>
      <c r="AM156" s="82" t="s">
        <v>930</v>
      </c>
      <c r="AN156" s="82" t="b">
        <v>0</v>
      </c>
      <c r="AO156" s="88" t="s">
        <v>867</v>
      </c>
      <c r="AP156" s="82" t="s">
        <v>1656</v>
      </c>
      <c r="AQ156" s="82">
        <v>0</v>
      </c>
      <c r="AR156" s="82">
        <v>0</v>
      </c>
      <c r="AS156" s="82"/>
      <c r="AT156" s="82"/>
      <c r="AU156" s="82"/>
      <c r="AV156" s="82"/>
      <c r="AW156" s="82"/>
      <c r="AX156" s="82"/>
      <c r="AY156" s="82"/>
      <c r="AZ156" s="82"/>
      <c r="BA156" s="79">
        <v>5</v>
      </c>
      <c r="BB156" s="81" t="str">
        <f>REPLACE(INDEX(GroupVertices[Group],MATCH(Edges30[[#This Row],[Vertex 1]],GroupVertices[Vertex],0)),1,1,"")</f>
        <v>1</v>
      </c>
      <c r="BC156" s="81" t="str">
        <f>REPLACE(INDEX(GroupVertices[Group],MATCH(Edges30[[#This Row],[Vertex 2]],GroupVertices[Vertex],0)),1,1,"")</f>
        <v>1</v>
      </c>
      <c r="BD156" s="48">
        <v>0</v>
      </c>
      <c r="BE156" s="49">
        <v>0</v>
      </c>
      <c r="BF156" s="48">
        <v>0</v>
      </c>
      <c r="BG156" s="49">
        <v>0</v>
      </c>
      <c r="BH156" s="123"/>
      <c r="BI156" s="123"/>
      <c r="BJ156" s="48">
        <v>9</v>
      </c>
      <c r="BK156" s="49">
        <v>100</v>
      </c>
      <c r="BL156" s="48">
        <v>9</v>
      </c>
      <c r="BM156" s="48">
        <v>0</v>
      </c>
      <c r="BN156" s="49">
        <v>0</v>
      </c>
    </row>
    <row r="157" spans="1:66" ht="15">
      <c r="A157" s="66" t="s">
        <v>250</v>
      </c>
      <c r="B157" s="66" t="s">
        <v>250</v>
      </c>
      <c r="C157" s="67"/>
      <c r="D157" s="68"/>
      <c r="E157" s="69"/>
      <c r="F157" s="70"/>
      <c r="G157" s="67"/>
      <c r="H157" s="71"/>
      <c r="I157" s="72"/>
      <c r="J157" s="72"/>
      <c r="K157" s="34" t="s">
        <v>65</v>
      </c>
      <c r="L157" s="80">
        <v>218</v>
      </c>
      <c r="M157" s="80"/>
      <c r="N157" s="74"/>
      <c r="O157" s="82" t="s">
        <v>196</v>
      </c>
      <c r="P157" s="84">
        <v>43147.59600694444</v>
      </c>
      <c r="Q157" s="82" t="s">
        <v>1588</v>
      </c>
      <c r="R157" s="82"/>
      <c r="S157" s="82"/>
      <c r="T157" s="82"/>
      <c r="U157" s="82"/>
      <c r="V157" s="86" t="s">
        <v>570</v>
      </c>
      <c r="W157" s="84">
        <v>43147.59600694444</v>
      </c>
      <c r="X157" s="86" t="s">
        <v>1637</v>
      </c>
      <c r="Y157" s="82"/>
      <c r="Z157" s="82"/>
      <c r="AA157" s="88" t="s">
        <v>857</v>
      </c>
      <c r="AB157" s="82"/>
      <c r="AC157" s="82" t="b">
        <v>0</v>
      </c>
      <c r="AD157" s="82">
        <v>35</v>
      </c>
      <c r="AE157" s="88" t="s">
        <v>879</v>
      </c>
      <c r="AF157" s="82" t="b">
        <v>0</v>
      </c>
      <c r="AG157" s="82" t="s">
        <v>914</v>
      </c>
      <c r="AH157" s="82"/>
      <c r="AI157" s="88" t="s">
        <v>879</v>
      </c>
      <c r="AJ157" s="82" t="b">
        <v>0</v>
      </c>
      <c r="AK157" s="82">
        <v>3</v>
      </c>
      <c r="AL157" s="88" t="s">
        <v>879</v>
      </c>
      <c r="AM157" s="82" t="s">
        <v>936</v>
      </c>
      <c r="AN157" s="82" t="b">
        <v>0</v>
      </c>
      <c r="AO157" s="88" t="s">
        <v>857</v>
      </c>
      <c r="AP157" s="82" t="s">
        <v>1656</v>
      </c>
      <c r="AQ157" s="82">
        <v>0</v>
      </c>
      <c r="AR157" s="82">
        <v>0</v>
      </c>
      <c r="AS157" s="82"/>
      <c r="AT157" s="82"/>
      <c r="AU157" s="82"/>
      <c r="AV157" s="82"/>
      <c r="AW157" s="82"/>
      <c r="AX157" s="82"/>
      <c r="AY157" s="82"/>
      <c r="AZ157" s="82"/>
      <c r="BA157" s="79">
        <v>50</v>
      </c>
      <c r="BB157" s="81" t="str">
        <f>REPLACE(INDEX(GroupVertices[Group],MATCH(Edges30[[#This Row],[Vertex 1]],GroupVertices[Vertex],0)),1,1,"")</f>
        <v>1</v>
      </c>
      <c r="BC157" s="81" t="str">
        <f>REPLACE(INDEX(GroupVertices[Group],MATCH(Edges30[[#This Row],[Vertex 2]],GroupVertices[Vertex],0)),1,1,"")</f>
        <v>1</v>
      </c>
      <c r="BD157" s="48">
        <v>0</v>
      </c>
      <c r="BE157" s="49">
        <v>0</v>
      </c>
      <c r="BF157" s="48">
        <v>1</v>
      </c>
      <c r="BG157" s="49">
        <v>6.25</v>
      </c>
      <c r="BH157" s="123"/>
      <c r="BI157" s="123"/>
      <c r="BJ157" s="48">
        <v>15</v>
      </c>
      <c r="BK157" s="49">
        <v>93.75</v>
      </c>
      <c r="BL157" s="48">
        <v>16</v>
      </c>
      <c r="BM157" s="48">
        <v>0</v>
      </c>
      <c r="BN157" s="49">
        <v>0</v>
      </c>
    </row>
    <row r="158" spans="1:66" ht="15">
      <c r="A158" s="66" t="s">
        <v>301</v>
      </c>
      <c r="B158" s="66" t="s">
        <v>250</v>
      </c>
      <c r="C158" s="67"/>
      <c r="D158" s="68"/>
      <c r="E158" s="69"/>
      <c r="F158" s="70"/>
      <c r="G158" s="67"/>
      <c r="H158" s="71"/>
      <c r="I158" s="72"/>
      <c r="J158" s="72"/>
      <c r="K158" s="34" t="s">
        <v>66</v>
      </c>
      <c r="L158" s="80">
        <v>219</v>
      </c>
      <c r="M158" s="80"/>
      <c r="N158" s="74"/>
      <c r="O158" s="82" t="s">
        <v>311</v>
      </c>
      <c r="P158" s="84">
        <v>43494.989016203705</v>
      </c>
      <c r="Q158" s="82" t="s">
        <v>1589</v>
      </c>
      <c r="R158" s="82"/>
      <c r="S158" s="82"/>
      <c r="T158" s="82"/>
      <c r="U158" s="82"/>
      <c r="V158" s="86" t="s">
        <v>1354</v>
      </c>
      <c r="W158" s="84">
        <v>43494.989016203705</v>
      </c>
      <c r="X158" s="86" t="s">
        <v>1638</v>
      </c>
      <c r="Y158" s="82"/>
      <c r="Z158" s="82"/>
      <c r="AA158" s="88" t="s">
        <v>863</v>
      </c>
      <c r="AB158" s="82"/>
      <c r="AC158" s="82" t="b">
        <v>0</v>
      </c>
      <c r="AD158" s="82">
        <v>0</v>
      </c>
      <c r="AE158" s="88" t="s">
        <v>883</v>
      </c>
      <c r="AF158" s="82" t="b">
        <v>0</v>
      </c>
      <c r="AG158" s="82" t="s">
        <v>914</v>
      </c>
      <c r="AH158" s="82"/>
      <c r="AI158" s="88" t="s">
        <v>879</v>
      </c>
      <c r="AJ158" s="82" t="b">
        <v>0</v>
      </c>
      <c r="AK158" s="82">
        <v>0</v>
      </c>
      <c r="AL158" s="88" t="s">
        <v>879</v>
      </c>
      <c r="AM158" s="82" t="s">
        <v>929</v>
      </c>
      <c r="AN158" s="82" t="b">
        <v>0</v>
      </c>
      <c r="AO158" s="88" t="s">
        <v>863</v>
      </c>
      <c r="AP158" s="82" t="s">
        <v>1656</v>
      </c>
      <c r="AQ158" s="82">
        <v>0</v>
      </c>
      <c r="AR158" s="82">
        <v>0</v>
      </c>
      <c r="AS158" s="82"/>
      <c r="AT158" s="82"/>
      <c r="AU158" s="82"/>
      <c r="AV158" s="82"/>
      <c r="AW158" s="82"/>
      <c r="AX158" s="82"/>
      <c r="AY158" s="82"/>
      <c r="AZ158" s="82"/>
      <c r="BA158" s="79">
        <v>1</v>
      </c>
      <c r="BB158" s="81" t="str">
        <f>REPLACE(INDEX(GroupVertices[Group],MATCH(Edges30[[#This Row],[Vertex 1]],GroupVertices[Vertex],0)),1,1,"")</f>
        <v>1</v>
      </c>
      <c r="BC158" s="81" t="str">
        <f>REPLACE(INDEX(GroupVertices[Group],MATCH(Edges30[[#This Row],[Vertex 2]],GroupVertices[Vertex],0)),1,1,"")</f>
        <v>1</v>
      </c>
      <c r="BD158" s="48">
        <v>0</v>
      </c>
      <c r="BE158" s="49">
        <v>0</v>
      </c>
      <c r="BF158" s="48">
        <v>1</v>
      </c>
      <c r="BG158" s="49">
        <v>5.2631578947368425</v>
      </c>
      <c r="BH158" s="123"/>
      <c r="BI158" s="123"/>
      <c r="BJ158" s="48">
        <v>18</v>
      </c>
      <c r="BK158" s="49">
        <v>94.73684210526316</v>
      </c>
      <c r="BL158" s="48">
        <v>19</v>
      </c>
      <c r="BM158" s="48">
        <v>0</v>
      </c>
      <c r="BN158" s="49">
        <v>0</v>
      </c>
    </row>
    <row r="159" spans="1:66" ht="15">
      <c r="A159" s="66" t="s">
        <v>302</v>
      </c>
      <c r="B159" s="66" t="s">
        <v>302</v>
      </c>
      <c r="C159" s="67"/>
      <c r="D159" s="68"/>
      <c r="E159" s="69"/>
      <c r="F159" s="70"/>
      <c r="G159" s="67"/>
      <c r="H159" s="71"/>
      <c r="I159" s="72"/>
      <c r="J159" s="72"/>
      <c r="K159" s="34" t="s">
        <v>65</v>
      </c>
      <c r="L159" s="80">
        <v>220</v>
      </c>
      <c r="M159" s="80"/>
      <c r="N159" s="74"/>
      <c r="O159" s="82" t="s">
        <v>196</v>
      </c>
      <c r="P159" s="84">
        <v>43507.872719907406</v>
      </c>
      <c r="Q159" s="82" t="s">
        <v>1590</v>
      </c>
      <c r="R159" s="86" t="s">
        <v>635</v>
      </c>
      <c r="S159" s="82" t="s">
        <v>473</v>
      </c>
      <c r="T159" s="82"/>
      <c r="U159" s="82"/>
      <c r="V159" s="86" t="s">
        <v>1356</v>
      </c>
      <c r="W159" s="84">
        <v>43507.872719907406</v>
      </c>
      <c r="X159" s="86" t="s">
        <v>1639</v>
      </c>
      <c r="Y159" s="82"/>
      <c r="Z159" s="82"/>
      <c r="AA159" s="88" t="s">
        <v>865</v>
      </c>
      <c r="AB159" s="82"/>
      <c r="AC159" s="82" t="b">
        <v>0</v>
      </c>
      <c r="AD159" s="82">
        <v>1</v>
      </c>
      <c r="AE159" s="88" t="s">
        <v>879</v>
      </c>
      <c r="AF159" s="82" t="b">
        <v>1</v>
      </c>
      <c r="AG159" s="82" t="s">
        <v>914</v>
      </c>
      <c r="AH159" s="82"/>
      <c r="AI159" s="88" t="s">
        <v>769</v>
      </c>
      <c r="AJ159" s="82" t="b">
        <v>0</v>
      </c>
      <c r="AK159" s="82">
        <v>0</v>
      </c>
      <c r="AL159" s="88" t="s">
        <v>879</v>
      </c>
      <c r="AM159" s="82" t="s">
        <v>934</v>
      </c>
      <c r="AN159" s="82" t="b">
        <v>0</v>
      </c>
      <c r="AO159" s="88" t="s">
        <v>865</v>
      </c>
      <c r="AP159" s="82" t="s">
        <v>1656</v>
      </c>
      <c r="AQ159" s="82">
        <v>0</v>
      </c>
      <c r="AR159" s="82">
        <v>0</v>
      </c>
      <c r="AS159" s="82"/>
      <c r="AT159" s="82"/>
      <c r="AU159" s="82"/>
      <c r="AV159" s="82"/>
      <c r="AW159" s="82"/>
      <c r="AX159" s="82"/>
      <c r="AY159" s="82"/>
      <c r="AZ159" s="82"/>
      <c r="BA159" s="79">
        <v>2</v>
      </c>
      <c r="BB159" s="81" t="str">
        <f>REPLACE(INDEX(GroupVertices[Group],MATCH(Edges30[[#This Row],[Vertex 1]],GroupVertices[Vertex],0)),1,1,"")</f>
        <v>1</v>
      </c>
      <c r="BC159" s="81" t="str">
        <f>REPLACE(INDEX(GroupVertices[Group],MATCH(Edges30[[#This Row],[Vertex 2]],GroupVertices[Vertex],0)),1,1,"")</f>
        <v>1</v>
      </c>
      <c r="BD159" s="48">
        <v>1</v>
      </c>
      <c r="BE159" s="49">
        <v>4</v>
      </c>
      <c r="BF159" s="48">
        <v>0</v>
      </c>
      <c r="BG159" s="49">
        <v>0</v>
      </c>
      <c r="BH159" s="123"/>
      <c r="BI159" s="123"/>
      <c r="BJ159" s="48">
        <v>24</v>
      </c>
      <c r="BK159" s="49">
        <v>96</v>
      </c>
      <c r="BL159" s="48">
        <v>25</v>
      </c>
      <c r="BM159" s="48">
        <v>0</v>
      </c>
      <c r="BN159" s="49">
        <v>0</v>
      </c>
    </row>
    <row r="160" spans="1:66" ht="15">
      <c r="A160" s="66" t="s">
        <v>302</v>
      </c>
      <c r="B160" s="66" t="s">
        <v>302</v>
      </c>
      <c r="C160" s="67"/>
      <c r="D160" s="68"/>
      <c r="E160" s="69"/>
      <c r="F160" s="70"/>
      <c r="G160" s="67"/>
      <c r="H160" s="71"/>
      <c r="I160" s="72"/>
      <c r="J160" s="72"/>
      <c r="K160" s="34" t="s">
        <v>65</v>
      </c>
      <c r="L160" s="80">
        <v>221</v>
      </c>
      <c r="M160" s="80"/>
      <c r="N160" s="74"/>
      <c r="O160" s="82" t="s">
        <v>196</v>
      </c>
      <c r="P160" s="84">
        <v>43507.81612268519</v>
      </c>
      <c r="Q160" s="82" t="s">
        <v>1591</v>
      </c>
      <c r="R160" s="86" t="s">
        <v>1598</v>
      </c>
      <c r="S160" s="82" t="s">
        <v>1600</v>
      </c>
      <c r="T160" s="82" t="s">
        <v>506</v>
      </c>
      <c r="U160" s="86" t="s">
        <v>1613</v>
      </c>
      <c r="V160" s="86" t="s">
        <v>1613</v>
      </c>
      <c r="W160" s="84">
        <v>43507.81612268519</v>
      </c>
      <c r="X160" s="86" t="s">
        <v>463</v>
      </c>
      <c r="Y160" s="82"/>
      <c r="Z160" s="82"/>
      <c r="AA160" s="88" t="s">
        <v>864</v>
      </c>
      <c r="AB160" s="82"/>
      <c r="AC160" s="82" t="b">
        <v>0</v>
      </c>
      <c r="AD160" s="82">
        <v>2</v>
      </c>
      <c r="AE160" s="88" t="s">
        <v>879</v>
      </c>
      <c r="AF160" s="82" t="b">
        <v>0</v>
      </c>
      <c r="AG160" s="82" t="s">
        <v>914</v>
      </c>
      <c r="AH160" s="82"/>
      <c r="AI160" s="88" t="s">
        <v>879</v>
      </c>
      <c r="AJ160" s="82" t="b">
        <v>0</v>
      </c>
      <c r="AK160" s="82">
        <v>3</v>
      </c>
      <c r="AL160" s="88" t="s">
        <v>879</v>
      </c>
      <c r="AM160" s="82" t="s">
        <v>932</v>
      </c>
      <c r="AN160" s="82" t="b">
        <v>0</v>
      </c>
      <c r="AO160" s="88" t="s">
        <v>864</v>
      </c>
      <c r="AP160" s="82" t="s">
        <v>1656</v>
      </c>
      <c r="AQ160" s="82">
        <v>0</v>
      </c>
      <c r="AR160" s="82">
        <v>0</v>
      </c>
      <c r="AS160" s="82"/>
      <c r="AT160" s="82"/>
      <c r="AU160" s="82"/>
      <c r="AV160" s="82"/>
      <c r="AW160" s="82"/>
      <c r="AX160" s="82"/>
      <c r="AY160" s="82"/>
      <c r="AZ160" s="82"/>
      <c r="BA160" s="79">
        <v>2</v>
      </c>
      <c r="BB160" s="81" t="str">
        <f>REPLACE(INDEX(GroupVertices[Group],MATCH(Edges30[[#This Row],[Vertex 1]],GroupVertices[Vertex],0)),1,1,"")</f>
        <v>1</v>
      </c>
      <c r="BC160" s="81" t="str">
        <f>REPLACE(INDEX(GroupVertices[Group],MATCH(Edges30[[#This Row],[Vertex 2]],GroupVertices[Vertex],0)),1,1,"")</f>
        <v>1</v>
      </c>
      <c r="BD160" s="48">
        <v>0</v>
      </c>
      <c r="BE160" s="49">
        <v>0</v>
      </c>
      <c r="BF160" s="48">
        <v>0</v>
      </c>
      <c r="BG160" s="49">
        <v>0</v>
      </c>
      <c r="BH160" s="123"/>
      <c r="BI160" s="123"/>
      <c r="BJ160" s="48">
        <v>40</v>
      </c>
      <c r="BK160" s="49">
        <v>100</v>
      </c>
      <c r="BL160" s="48">
        <v>40</v>
      </c>
      <c r="BM160" s="48">
        <v>0</v>
      </c>
      <c r="BN160" s="49">
        <v>0</v>
      </c>
    </row>
    <row r="161" spans="1:66" ht="15">
      <c r="A161" s="66" t="s">
        <v>303</v>
      </c>
      <c r="B161" s="66" t="s">
        <v>303</v>
      </c>
      <c r="C161" s="67"/>
      <c r="D161" s="68"/>
      <c r="E161" s="69"/>
      <c r="F161" s="70"/>
      <c r="G161" s="67"/>
      <c r="H161" s="71"/>
      <c r="I161" s="72"/>
      <c r="J161" s="72"/>
      <c r="K161" s="34" t="s">
        <v>65</v>
      </c>
      <c r="L161" s="80">
        <v>222</v>
      </c>
      <c r="M161" s="80"/>
      <c r="N161" s="74"/>
      <c r="O161" s="82" t="s">
        <v>196</v>
      </c>
      <c r="P161" s="84">
        <v>43509.23539351852</v>
      </c>
      <c r="Q161" s="82" t="s">
        <v>1592</v>
      </c>
      <c r="R161" s="82"/>
      <c r="S161" s="82"/>
      <c r="T161" s="82" t="s">
        <v>515</v>
      </c>
      <c r="U161" s="86" t="s">
        <v>1614</v>
      </c>
      <c r="V161" s="86" t="s">
        <v>1614</v>
      </c>
      <c r="W161" s="84">
        <v>43509.23539351852</v>
      </c>
      <c r="X161" s="86" t="s">
        <v>1640</v>
      </c>
      <c r="Y161" s="82"/>
      <c r="Z161" s="82"/>
      <c r="AA161" s="88" t="s">
        <v>868</v>
      </c>
      <c r="AB161" s="82"/>
      <c r="AC161" s="82" t="b">
        <v>0</v>
      </c>
      <c r="AD161" s="82">
        <v>29</v>
      </c>
      <c r="AE161" s="88" t="s">
        <v>879</v>
      </c>
      <c r="AF161" s="82" t="b">
        <v>0</v>
      </c>
      <c r="AG161" s="82" t="s">
        <v>914</v>
      </c>
      <c r="AH161" s="82"/>
      <c r="AI161" s="88" t="s">
        <v>879</v>
      </c>
      <c r="AJ161" s="82" t="b">
        <v>0</v>
      </c>
      <c r="AK161" s="82">
        <v>0</v>
      </c>
      <c r="AL161" s="88" t="s">
        <v>879</v>
      </c>
      <c r="AM161" s="82" t="s">
        <v>930</v>
      </c>
      <c r="AN161" s="82" t="b">
        <v>0</v>
      </c>
      <c r="AO161" s="88" t="s">
        <v>868</v>
      </c>
      <c r="AP161" s="82" t="s">
        <v>1656</v>
      </c>
      <c r="AQ161" s="82">
        <v>0</v>
      </c>
      <c r="AR161" s="82">
        <v>0</v>
      </c>
      <c r="AS161" s="82"/>
      <c r="AT161" s="82"/>
      <c r="AU161" s="82"/>
      <c r="AV161" s="82"/>
      <c r="AW161" s="82"/>
      <c r="AX161" s="82"/>
      <c r="AY161" s="82"/>
      <c r="AZ161" s="82"/>
      <c r="BA161" s="79">
        <v>1</v>
      </c>
      <c r="BB161" s="81" t="str">
        <f>REPLACE(INDEX(GroupVertices[Group],MATCH(Edges30[[#This Row],[Vertex 1]],GroupVertices[Vertex],0)),1,1,"")</f>
        <v>1</v>
      </c>
      <c r="BC161" s="81" t="str">
        <f>REPLACE(INDEX(GroupVertices[Group],MATCH(Edges30[[#This Row],[Vertex 2]],GroupVertices[Vertex],0)),1,1,"")</f>
        <v>1</v>
      </c>
      <c r="BD161" s="48">
        <v>1</v>
      </c>
      <c r="BE161" s="49">
        <v>3.125</v>
      </c>
      <c r="BF161" s="48">
        <v>0</v>
      </c>
      <c r="BG161" s="49">
        <v>0</v>
      </c>
      <c r="BH161" s="123"/>
      <c r="BI161" s="123"/>
      <c r="BJ161" s="48">
        <v>31</v>
      </c>
      <c r="BK161" s="49">
        <v>96.875</v>
      </c>
      <c r="BL161" s="48">
        <v>32</v>
      </c>
      <c r="BM161" s="48">
        <v>0</v>
      </c>
      <c r="BN161" s="49">
        <v>0</v>
      </c>
    </row>
    <row r="162" spans="1:66" ht="15">
      <c r="A162" s="66" t="s">
        <v>297</v>
      </c>
      <c r="B162" s="66" t="s">
        <v>296</v>
      </c>
      <c r="C162" s="67"/>
      <c r="D162" s="68"/>
      <c r="E162" s="69"/>
      <c r="F162" s="70"/>
      <c r="G162" s="67"/>
      <c r="H162" s="71"/>
      <c r="I162" s="72"/>
      <c r="J162" s="72"/>
      <c r="K162" s="34" t="s">
        <v>65</v>
      </c>
      <c r="L162" s="80">
        <v>223</v>
      </c>
      <c r="M162" s="80"/>
      <c r="N162" s="74"/>
      <c r="O162" s="82" t="s">
        <v>310</v>
      </c>
      <c r="P162" s="84">
        <v>43514.83677083333</v>
      </c>
      <c r="Q162" s="82" t="s">
        <v>1593</v>
      </c>
      <c r="R162" s="82"/>
      <c r="S162" s="82"/>
      <c r="T162" s="82"/>
      <c r="U162" s="82"/>
      <c r="V162" s="86" t="s">
        <v>1349</v>
      </c>
      <c r="W162" s="84">
        <v>43514.83677083333</v>
      </c>
      <c r="X162" s="86" t="s">
        <v>1641</v>
      </c>
      <c r="Y162" s="82"/>
      <c r="Z162" s="82"/>
      <c r="AA162" s="88" t="s">
        <v>859</v>
      </c>
      <c r="AB162" s="88" t="s">
        <v>1649</v>
      </c>
      <c r="AC162" s="82" t="b">
        <v>0</v>
      </c>
      <c r="AD162" s="82">
        <v>0</v>
      </c>
      <c r="AE162" s="88" t="s">
        <v>913</v>
      </c>
      <c r="AF162" s="82" t="b">
        <v>0</v>
      </c>
      <c r="AG162" s="82" t="s">
        <v>914</v>
      </c>
      <c r="AH162" s="82"/>
      <c r="AI162" s="88" t="s">
        <v>879</v>
      </c>
      <c r="AJ162" s="82" t="b">
        <v>0</v>
      </c>
      <c r="AK162" s="82">
        <v>0</v>
      </c>
      <c r="AL162" s="88" t="s">
        <v>879</v>
      </c>
      <c r="AM162" s="82" t="s">
        <v>931</v>
      </c>
      <c r="AN162" s="82" t="b">
        <v>0</v>
      </c>
      <c r="AO162" s="88" t="s">
        <v>1649</v>
      </c>
      <c r="AP162" s="82" t="s">
        <v>1656</v>
      </c>
      <c r="AQ162" s="82">
        <v>0</v>
      </c>
      <c r="AR162" s="82">
        <v>0</v>
      </c>
      <c r="AS162" s="82"/>
      <c r="AT162" s="82"/>
      <c r="AU162" s="82"/>
      <c r="AV162" s="82"/>
      <c r="AW162" s="82"/>
      <c r="AX162" s="82"/>
      <c r="AY162" s="82"/>
      <c r="AZ162" s="82"/>
      <c r="BA162" s="79">
        <v>1</v>
      </c>
      <c r="BB162" s="81" t="str">
        <f>REPLACE(INDEX(GroupVertices[Group],MATCH(Edges30[[#This Row],[Vertex 1]],GroupVertices[Vertex],0)),1,1,"")</f>
        <v>6</v>
      </c>
      <c r="BC162" s="81" t="str">
        <f>REPLACE(INDEX(GroupVertices[Group],MATCH(Edges30[[#This Row],[Vertex 2]],GroupVertices[Vertex],0)),1,1,"")</f>
        <v>6</v>
      </c>
      <c r="BD162" s="48"/>
      <c r="BE162" s="49"/>
      <c r="BF162" s="48"/>
      <c r="BG162" s="49"/>
      <c r="BH162" s="123"/>
      <c r="BI162" s="123"/>
      <c r="BJ162" s="48"/>
      <c r="BK162" s="49"/>
      <c r="BL162" s="48"/>
      <c r="BM162" s="48"/>
      <c r="BN162" s="49"/>
    </row>
    <row r="163" spans="1:66" ht="15">
      <c r="A163" s="66" t="s">
        <v>244</v>
      </c>
      <c r="B163" s="66" t="s">
        <v>244</v>
      </c>
      <c r="C163" s="67"/>
      <c r="D163" s="68"/>
      <c r="E163" s="69"/>
      <c r="F163" s="70"/>
      <c r="G163" s="67"/>
      <c r="H163" s="71"/>
      <c r="I163" s="72"/>
      <c r="J163" s="72"/>
      <c r="K163" s="34" t="s">
        <v>65</v>
      </c>
      <c r="L163" s="80">
        <v>225</v>
      </c>
      <c r="M163" s="80"/>
      <c r="N163" s="74"/>
      <c r="O163" s="82" t="s">
        <v>196</v>
      </c>
      <c r="P163" s="84">
        <v>43514.58079861111</v>
      </c>
      <c r="Q163" s="82" t="s">
        <v>1594</v>
      </c>
      <c r="R163" s="82"/>
      <c r="S163" s="82"/>
      <c r="T163" s="82"/>
      <c r="U163" s="82"/>
      <c r="V163" s="86" t="s">
        <v>565</v>
      </c>
      <c r="W163" s="84">
        <v>43514.58079861111</v>
      </c>
      <c r="X163" s="86" t="s">
        <v>1642</v>
      </c>
      <c r="Y163" s="82"/>
      <c r="Z163" s="82"/>
      <c r="AA163" s="88" t="s">
        <v>1649</v>
      </c>
      <c r="AB163" s="82"/>
      <c r="AC163" s="82" t="b">
        <v>0</v>
      </c>
      <c r="AD163" s="82">
        <v>2</v>
      </c>
      <c r="AE163" s="88" t="s">
        <v>879</v>
      </c>
      <c r="AF163" s="82" t="b">
        <v>0</v>
      </c>
      <c r="AG163" s="82" t="s">
        <v>914</v>
      </c>
      <c r="AH163" s="82"/>
      <c r="AI163" s="88" t="s">
        <v>879</v>
      </c>
      <c r="AJ163" s="82" t="b">
        <v>0</v>
      </c>
      <c r="AK163" s="82">
        <v>0</v>
      </c>
      <c r="AL163" s="88" t="s">
        <v>879</v>
      </c>
      <c r="AM163" s="82" t="s">
        <v>930</v>
      </c>
      <c r="AN163" s="82" t="b">
        <v>0</v>
      </c>
      <c r="AO163" s="88" t="s">
        <v>1649</v>
      </c>
      <c r="AP163" s="82" t="s">
        <v>1656</v>
      </c>
      <c r="AQ163" s="82">
        <v>0</v>
      </c>
      <c r="AR163" s="82">
        <v>0</v>
      </c>
      <c r="AS163" s="82"/>
      <c r="AT163" s="82"/>
      <c r="AU163" s="82"/>
      <c r="AV163" s="82"/>
      <c r="AW163" s="82"/>
      <c r="AX163" s="82"/>
      <c r="AY163" s="82"/>
      <c r="AZ163" s="82"/>
      <c r="BA163" s="79">
        <v>1</v>
      </c>
      <c r="BB163" s="81" t="str">
        <f>REPLACE(INDEX(GroupVertices[Group],MATCH(Edges30[[#This Row],[Vertex 1]],GroupVertices[Vertex],0)),1,1,"")</f>
        <v>6</v>
      </c>
      <c r="BC163" s="81" t="str">
        <f>REPLACE(INDEX(GroupVertices[Group],MATCH(Edges30[[#This Row],[Vertex 2]],GroupVertices[Vertex],0)),1,1,"")</f>
        <v>6</v>
      </c>
      <c r="BD163" s="48">
        <v>1</v>
      </c>
      <c r="BE163" s="49">
        <v>3.7037037037037037</v>
      </c>
      <c r="BF163" s="48">
        <v>0</v>
      </c>
      <c r="BG163" s="49">
        <v>0</v>
      </c>
      <c r="BH163" s="123"/>
      <c r="BI163" s="123"/>
      <c r="BJ163" s="48">
        <v>26</v>
      </c>
      <c r="BK163" s="49">
        <v>96.29629629629629</v>
      </c>
      <c r="BL163" s="48">
        <v>27</v>
      </c>
      <c r="BM163" s="48">
        <v>0</v>
      </c>
      <c r="BN163" s="49">
        <v>0</v>
      </c>
    </row>
    <row r="164" spans="1:66" ht="15">
      <c r="A164" s="66" t="s">
        <v>256</v>
      </c>
      <c r="B164" s="66" t="s">
        <v>256</v>
      </c>
      <c r="C164" s="67"/>
      <c r="D164" s="68"/>
      <c r="E164" s="69"/>
      <c r="F164" s="70"/>
      <c r="G164" s="67"/>
      <c r="H164" s="71"/>
      <c r="I164" s="72"/>
      <c r="J164" s="72"/>
      <c r="K164" s="34" t="s">
        <v>65</v>
      </c>
      <c r="L164" s="80">
        <v>227</v>
      </c>
      <c r="M164" s="80"/>
      <c r="N164" s="74"/>
      <c r="O164" s="82" t="s">
        <v>196</v>
      </c>
      <c r="P164" s="84">
        <v>43506.41744212963</v>
      </c>
      <c r="Q164" s="82" t="s">
        <v>1595</v>
      </c>
      <c r="R164" s="86" t="s">
        <v>1599</v>
      </c>
      <c r="S164" s="82" t="s">
        <v>473</v>
      </c>
      <c r="T164" s="82" t="s">
        <v>1606</v>
      </c>
      <c r="U164" s="82"/>
      <c r="V164" s="86" t="s">
        <v>574</v>
      </c>
      <c r="W164" s="84">
        <v>43506.41744212963</v>
      </c>
      <c r="X164" s="86" t="s">
        <v>1643</v>
      </c>
      <c r="Y164" s="82"/>
      <c r="Z164" s="82"/>
      <c r="AA164" s="88" t="s">
        <v>866</v>
      </c>
      <c r="AB164" s="82"/>
      <c r="AC164" s="82" t="b">
        <v>0</v>
      </c>
      <c r="AD164" s="82">
        <v>14</v>
      </c>
      <c r="AE164" s="88" t="s">
        <v>879</v>
      </c>
      <c r="AF164" s="82" t="b">
        <v>1</v>
      </c>
      <c r="AG164" s="82" t="s">
        <v>914</v>
      </c>
      <c r="AH164" s="82"/>
      <c r="AI164" s="88" t="s">
        <v>1652</v>
      </c>
      <c r="AJ164" s="82" t="b">
        <v>0</v>
      </c>
      <c r="AK164" s="82">
        <v>0</v>
      </c>
      <c r="AL164" s="88" t="s">
        <v>879</v>
      </c>
      <c r="AM164" s="82" t="s">
        <v>930</v>
      </c>
      <c r="AN164" s="82" t="b">
        <v>0</v>
      </c>
      <c r="AO164" s="88" t="s">
        <v>866</v>
      </c>
      <c r="AP164" s="82" t="s">
        <v>1656</v>
      </c>
      <c r="AQ164" s="82">
        <v>0</v>
      </c>
      <c r="AR164" s="82">
        <v>0</v>
      </c>
      <c r="AS164" s="82"/>
      <c r="AT164" s="82"/>
      <c r="AU164" s="82"/>
      <c r="AV164" s="82"/>
      <c r="AW164" s="82"/>
      <c r="AX164" s="82"/>
      <c r="AY164" s="82"/>
      <c r="AZ164" s="82"/>
      <c r="BA164" s="79">
        <v>1</v>
      </c>
      <c r="BB164" s="81" t="str">
        <f>REPLACE(INDEX(GroupVertices[Group],MATCH(Edges30[[#This Row],[Vertex 1]],GroupVertices[Vertex],0)),1,1,"")</f>
        <v>1</v>
      </c>
      <c r="BC164" s="81" t="str">
        <f>REPLACE(INDEX(GroupVertices[Group],MATCH(Edges30[[#This Row],[Vertex 2]],GroupVertices[Vertex],0)),1,1,"")</f>
        <v>1</v>
      </c>
      <c r="BD164" s="48">
        <v>1</v>
      </c>
      <c r="BE164" s="49">
        <v>2.127659574468085</v>
      </c>
      <c r="BF164" s="48">
        <v>3</v>
      </c>
      <c r="BG164" s="49">
        <v>6.382978723404255</v>
      </c>
      <c r="BH164" s="123"/>
      <c r="BI164" s="123"/>
      <c r="BJ164" s="48">
        <v>43</v>
      </c>
      <c r="BK164" s="49">
        <v>91.48936170212765</v>
      </c>
      <c r="BL164" s="48">
        <v>47</v>
      </c>
      <c r="BM164" s="48">
        <v>0</v>
      </c>
      <c r="BN164" s="49">
        <v>0</v>
      </c>
    </row>
    <row r="165" spans="1:66" ht="15">
      <c r="A165" s="90" t="s">
        <v>299</v>
      </c>
      <c r="B165" s="90" t="s">
        <v>299</v>
      </c>
      <c r="C165" s="134"/>
      <c r="D165" s="146"/>
      <c r="E165" s="147"/>
      <c r="F165" s="133"/>
      <c r="G165" s="134"/>
      <c r="H165" s="148"/>
      <c r="I165" s="135"/>
      <c r="J165" s="135"/>
      <c r="K165" s="34" t="s">
        <v>65</v>
      </c>
      <c r="L165" s="149">
        <v>228</v>
      </c>
      <c r="M165" s="149"/>
      <c r="N165" s="103"/>
      <c r="O165" s="128" t="s">
        <v>196</v>
      </c>
      <c r="P165" s="130">
        <v>43506.17128472222</v>
      </c>
      <c r="Q165" s="128" t="s">
        <v>1596</v>
      </c>
      <c r="R165" s="128"/>
      <c r="S165" s="128"/>
      <c r="T165" s="128"/>
      <c r="U165" s="131" t="s">
        <v>1615</v>
      </c>
      <c r="V165" s="131" t="s">
        <v>1615</v>
      </c>
      <c r="W165" s="130">
        <v>43506.17128472222</v>
      </c>
      <c r="X165" s="131" t="s">
        <v>1644</v>
      </c>
      <c r="Y165" s="128"/>
      <c r="Z165" s="128"/>
      <c r="AA165" s="132" t="s">
        <v>861</v>
      </c>
      <c r="AB165" s="128"/>
      <c r="AC165" s="128" t="b">
        <v>0</v>
      </c>
      <c r="AD165" s="128">
        <v>1090</v>
      </c>
      <c r="AE165" s="132" t="s">
        <v>879</v>
      </c>
      <c r="AF165" s="128" t="b">
        <v>0</v>
      </c>
      <c r="AG165" s="128" t="s">
        <v>914</v>
      </c>
      <c r="AH165" s="128"/>
      <c r="AI165" s="132" t="s">
        <v>879</v>
      </c>
      <c r="AJ165" s="128" t="b">
        <v>0</v>
      </c>
      <c r="AK165" s="128">
        <v>111</v>
      </c>
      <c r="AL165" s="132" t="s">
        <v>879</v>
      </c>
      <c r="AM165" s="128" t="s">
        <v>930</v>
      </c>
      <c r="AN165" s="128" t="b">
        <v>0</v>
      </c>
      <c r="AO165" s="132" t="s">
        <v>861</v>
      </c>
      <c r="AP165" s="128" t="s">
        <v>1656</v>
      </c>
      <c r="AQ165" s="128">
        <v>0</v>
      </c>
      <c r="AR165" s="128">
        <v>0</v>
      </c>
      <c r="AS165" s="128"/>
      <c r="AT165" s="128"/>
      <c r="AU165" s="128"/>
      <c r="AV165" s="128"/>
      <c r="AW165" s="128"/>
      <c r="AX165" s="128"/>
      <c r="AY165" s="128"/>
      <c r="AZ165" s="128"/>
      <c r="BA165" s="129">
        <v>1</v>
      </c>
      <c r="BB165" s="81" t="str">
        <f>REPLACE(INDEX(GroupVertices[Group],MATCH(Edges30[[#This Row],[Vertex 1]],GroupVertices[Vertex],0)),1,1,"")</f>
        <v>1</v>
      </c>
      <c r="BC165" s="81" t="str">
        <f>REPLACE(INDEX(GroupVertices[Group],MATCH(Edges30[[#This Row],[Vertex 2]],GroupVertices[Vertex],0)),1,1,"")</f>
        <v>1</v>
      </c>
      <c r="BD165" s="48">
        <v>0</v>
      </c>
      <c r="BE165" s="49">
        <v>0</v>
      </c>
      <c r="BF165" s="48">
        <v>0</v>
      </c>
      <c r="BG165" s="49">
        <v>0</v>
      </c>
      <c r="BH165" s="123"/>
      <c r="BI165" s="123"/>
      <c r="BJ165" s="48">
        <v>50</v>
      </c>
      <c r="BK165" s="49">
        <v>100</v>
      </c>
      <c r="BL165" s="48">
        <v>50</v>
      </c>
      <c r="BM165" s="48">
        <v>0</v>
      </c>
      <c r="BN165" s="49">
        <v>0</v>
      </c>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5"/>
    <dataValidation allowBlank="1" showInputMessage="1" showErrorMessage="1" promptTitle="Vertex 2 Name" prompt="Enter the name of the edge's second vertex." sqref="B3:B165"/>
    <dataValidation allowBlank="1" showInputMessage="1" showErrorMessage="1" promptTitle="Vertex 1 Name" prompt="Enter the name of the edge's first vertex." sqref="A3:A1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5"/>
    <dataValidation allowBlank="1" showInputMessage="1" promptTitle="Edge Width" prompt="Enter an optional edge width between 1 and 10." errorTitle="Invalid Edge Width" error="The optional edge width must be a whole number between 1 and 10." sqref="D3:D165"/>
    <dataValidation allowBlank="1" showInputMessage="1" promptTitle="Edge Color" prompt="To select an optional edge color, right-click and select Select Color on the right-click menu." sqref="C3:C1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5"/>
    <dataValidation allowBlank="1" showErrorMessage="1" sqref="N2:N1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5"/>
  </dataValidations>
  <hyperlinks>
    <hyperlink ref="R3" r:id="rId1" display="https://rover.ebay.com/rover/1/711-127632-2357-0/16?itm=153372414604&amp;user_name=jbnetauctionsnstuff&amp;spid=6115&amp;mpre=https%3A%2F%2Fwww.ebay.com%2Fitm%2F153372414604&amp;swd=3&amp;mplxParams=user_name%2Citm%2Cswd%2Cmpre%2C&amp;sojTags=du%3Dmpre%2Citm%3Ditm%2Cuser_name%3Duser_name%2Csuri%3Dsuri%2Cspid%3Dspid%2Cswd%3Dswd%2C"/>
    <hyperlink ref="R4" r:id="rId2" display="https://twitter.com/Jabil/status/1094405345294856192"/>
    <hyperlink ref="R5" r:id="rId3" display="https://www.diabetestechnology.org/surveillance.shtml"/>
    <hyperlink ref="R7" r:id="rId4" display="https://diabetes-leben.com/2018/01/40-diabetes-sprueche-die-du-kennen-solltest.html"/>
    <hyperlink ref="R8" r:id="rId5" display="https://www.mein-buntes-leben.de/ilkas-tipps-rund-um-diabetes-und-wintersport?utm_source=winterurlaub-auf-der-piste&amp;utm_medium=MBL-2018&amp;utm_campaign=Twitter-Post"/>
    <hyperlink ref="R11" r:id="rId6" display="https://www.bhinneka.com/promo/alat-cek-gula-darah?utm_source=bhinneka+twitter&amp;utm_medium=social+o&amp;utm_campaign=n+cek+gula+darah+mudah+dari+rumah"/>
    <hyperlink ref="R12" r:id="rId7" display="https://beyondtype2.org/test-strip-subscription-guide/"/>
    <hyperlink ref="R21" r:id="rId8" display="https://www.nummer1diabetesapp.nl/"/>
    <hyperlink ref="R22" r:id="rId9" display="https://www.accu-chek.nl/ervaringen/met-mysugr-krijg-ik-grip-op-mijn-diabetes"/>
    <hyperlink ref="R25" r:id="rId10" display="https://www.facebook.com/AccuChekNederland/?ref=settings"/>
    <hyperlink ref="R26" r:id="rId11" display="https://www.accu-chek.nl/meters/mobile"/>
    <hyperlink ref="R31" r:id="rId1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32" r:id="rId13"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33" r:id="rId14"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34" r:id="rId15"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35" r:id="rId16"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36" r:id="rId17"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44" r:id="rId18" display="https://www.accu-chek.co.uk/contact-accu-chek-uk-and-roi"/>
    <hyperlink ref="R45" r:id="rId19" display="http://main.diabetes.org/site/PageServer?pagename=ADA_Town_Hall_Webinars&amp;utm_source=national&amp;utm_medium=vanity&amp;utm_campaign=living%20with%20diabetes&amp;utm_term=experts&amp;s_src=vanity&amp;s_subsrc=experts"/>
    <hyperlink ref="R49" r:id="rId20" display="https://lfacinternational.org/sparearose/"/>
    <hyperlink ref="R58" r:id="rId21" display="https://www.healthline.com/diabetesmine/spare-rose-diabetes-insulin-access-2019#1"/>
    <hyperlink ref="R59" r:id="rId22" display="https://twitter.com/DiabetesMine/status/1094966789233131521"/>
    <hyperlink ref="R60" r:id="rId23" display="https://www.healthline.com/diabetesmine/spare-rose-diabetes-insulin-access-2019#1"/>
    <hyperlink ref="R63" r:id="rId24" display="https://www.accu-chek.co.uk/contact-accu-chek-uk-and-roi"/>
    <hyperlink ref="R64" r:id="rId25" display="https://mysugr.com/spare-a-rose-save-a-child/"/>
    <hyperlink ref="R65" r:id="rId26" display="https://mysugr.com/spare-a-rose-save-a-child/"/>
    <hyperlink ref="R66" r:id="rId27" display="https://mysugr.com/spare-a-rose-save-a-child/"/>
    <hyperlink ref="R67" r:id="rId28" display="https://lfacinternational.org/sparearose/"/>
    <hyperlink ref="R70" r:id="rId29" display="https://inspiration.accu-chek.com/story/spare-rose-0"/>
    <hyperlink ref="R86" r:id="rId30" display="https://accuchek.custhelp.com/app/chat/chat_launch"/>
    <hyperlink ref="R88" r:id="rId31" display="https://www.instagram.com/p/Bt_wMU5hE0N/?utm_source=ig_twitter_share&amp;igshid=10razoxerl1pq"/>
    <hyperlink ref="R96" r:id="rId32" display="https://twitter.com/BeyondType2/status/1097505266998890496"/>
    <hyperlink ref="R113" r:id="rId33" display="https://www.accu-chek.com/chat-live-now"/>
    <hyperlink ref="R114" r:id="rId34" display="https://twitter.com/diabetessisters/status/1095043599320973320"/>
    <hyperlink ref="R115" r:id="rId35" display="https://inspiration.accu-chek.com/"/>
    <hyperlink ref="R116" r:id="rId36" display="https://twitter.com/BeyondType1/status/1096014451319492608"/>
    <hyperlink ref="R119" r:id="rId37" display="https://twitter.com/BeyondType2/status/1096126035190411264"/>
    <hyperlink ref="R122" r:id="rId38" display="https://www.accu-chek.cl/microsites/accu-chek-connect"/>
    <hyperlink ref="R126" r:id="rId39"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27" r:id="rId40"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28" r:id="rId41"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29" r:id="rId42" display="https://rover.ebay.com/rover/1/711-127632-2357-0/16?itm=333066444791&amp;user_name=lipbalmdesigns&amp;spid=2047675&amp;mpre=https%3A%2F%2Fwww.ebay.com%2Fitm%2F-%2F333066444791&amp;swd=3&amp;mplxParams=user_name%2Citm%2Cswd%2Cmpre%2C&amp;sojTags=du%3Dmpre%2Citm%3Ditm%2Cuser_name%3Duser_name%2Csuri%3Dsuri%2Cspid%3Dspid%2Cswd%3Dswd%2C"/>
    <hyperlink ref="R130" r:id="rId43"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31" r:id="rId44"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32" r:id="rId45" display="https://rover.ebay.com/rover/1/711-127632-2357-0/16?itm=333077998078&amp;user_name=lipbalmdesigns&amp;spid=6115&amp;mpre=https%3A%2F%2Fwww.ebay.com%2Fitm%2F333077998078&amp;swd=3&amp;mplxParams=user_name%2Citm%2Cswd%2Cmpre%2C&amp;sojTags=du%3Dmpre%2Citm%3Ditm%2Cuser_name%3Duser_name%2Csuri%3Dsuri%2Cspid%3Dspid%2Cswd%3Dswd%2C"/>
    <hyperlink ref="R133" r:id="rId46" display="https://rover.ebay.com/rover/1/711-127632-2357-0/16?itm=333077998078&amp;user_name=lipbalmdesigns&amp;spid=2047675&amp;mpre=https%3A%2F%2Fwww.ebay.com%2Fitm%2F-%2F333077998078&amp;swd=3&amp;mplxParams=user_name%2Citm%2Cswd%2Cmpre%2C&amp;sojTags=du%3Dmpre%2Citm%3Ditm%2Cuser_name%3Duser_name%2Csuri%3Dsuri%2Cspid%3Dspid%2Cswd%3Dswd%2C"/>
    <hyperlink ref="R134" r:id="rId47" display="https://rover.ebay.com/rover/1/711-127632-2357-0/16?itm=333082129201&amp;user_name=lipbalmdesigns&amp;spid=6115&amp;mpre=https%3A%2F%2Fwww.ebay.com%2Fitm%2F333082129201&amp;swd=3&amp;mplxParams=user_name%2Citm%2Cswd%2Cmpre%2C&amp;sojTags=du%3Dmpre%2Citm%3Ditm%2Cuser_name%3Duser_name%2Csuri%3Dsuri%2Cspid%3Dspid%2Cswd%3Dswd%2C"/>
    <hyperlink ref="R135" r:id="rId48"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R136" r:id="rId49" display="https://rover.ebay.com/rover/1/711-127632-2357-0/16?itm=333082129201&amp;user_name=lipbalmdesigns&amp;spid=2047675&amp;mpre=https%3A%2F%2Fwww.ebay.com%2Fitm%2F-%2F333082129201&amp;swd=3&amp;mplxParams=user_name%2Citm%2Cswd%2Cmpre%2C&amp;sojTags=du%3Dmpre%2Citm%3Ditm%2Cuser_name%3Duser_name%2Csuri%3Dsuri%2Cspid%3Dspid%2Cswd%3Dswd%2C"/>
    <hyperlink ref="U11" r:id="rId50" display="https://pbs.twimg.com/media/Dzg-y6TV4AAiY2a.jpg"/>
    <hyperlink ref="U21" r:id="rId51" display="https://pbs.twimg.com/media/DypHAzbXgAAp0Uz.jpg"/>
    <hyperlink ref="U22" r:id="rId52" display="https://pbs.twimg.com/media/DypHTi1XcAAfwi9.jpg"/>
    <hyperlink ref="U23" r:id="rId53" display="https://pbs.twimg.com/media/DypHkO6WoAAxSd3.jpg"/>
    <hyperlink ref="U24" r:id="rId54" display="https://pbs.twimg.com/media/DypH4pxXQAA76uS.jpg"/>
    <hyperlink ref="U26" r:id="rId55" display="https://pbs.twimg.com/media/DypINEmWsAAF1wC.jpg"/>
    <hyperlink ref="U28" r:id="rId56" display="https://pbs.twimg.com/media/DzRm-NUX0AAkpLg.jpg"/>
    <hyperlink ref="U29" r:id="rId57" display="https://pbs.twimg.com/media/DzmSb6IWwAIr5Si.jpg"/>
    <hyperlink ref="U30" r:id="rId58" display="https://pbs.twimg.com/media/DzxikeGW0AE9jaz.jpg"/>
    <hyperlink ref="U45" r:id="rId59" display="https://pbs.twimg.com/media/DzI0-yyXcAcH8Sd.jpg"/>
    <hyperlink ref="U49" r:id="rId60" display="https://pbs.twimg.com/media/DylVpVRUUAU7b46.jpg"/>
    <hyperlink ref="U55" r:id="rId61" display="https://pbs.twimg.com/tweet_video_thumb/DzJFdsBU8AA2_q1.jpg"/>
    <hyperlink ref="U58" r:id="rId62" display="https://pbs.twimg.com/media/DzIOPCjWoAE-0rb.jpg"/>
    <hyperlink ref="U70" r:id="rId63" display="https://pbs.twimg.com/media/DzNc3_lUcAMDu8g.jpg"/>
    <hyperlink ref="U101" r:id="rId64" display="https://pbs.twimg.com/media/DzxCAZ7XcAIEZM7.jpg"/>
    <hyperlink ref="U102" r:id="rId65" display="https://pbs.twimg.com/media/DzxCAZ7XcAIEZM7.jpg"/>
    <hyperlink ref="U108" r:id="rId66" display="https://pbs.twimg.com/tweet_video_thumb/Dzxod15WkAQNErC.jpg"/>
    <hyperlink ref="U115" r:id="rId67" display="https://pbs.twimg.com/media/DzJ7ya_VsAE03ZE.jpg"/>
    <hyperlink ref="U120" r:id="rId68" display="https://pbs.twimg.com/media/Dzt7ISgWoAE3Ikd.jpg"/>
    <hyperlink ref="U121" r:id="rId69" display="https://pbs.twimg.com/media/Dylcr-sXgAEdj8q.jpg"/>
    <hyperlink ref="U122" r:id="rId70" display="https://pbs.twimg.com/media/DzKDITCW0AM5RDM.jpg"/>
    <hyperlink ref="U123" r:id="rId71" display="https://pbs.twimg.com/media/DzS-KoRW0AAIWYS.jpg"/>
    <hyperlink ref="V3" r:id="rId72" display="http://pbs.twimg.com/profile_images/938126381837357057/IGICXKTA_normal.jpg"/>
    <hyperlink ref="V4" r:id="rId73" display="http://pbs.twimg.com/profile_images/781615325976662017/M-GoZjJE_normal.jpg"/>
    <hyperlink ref="V5" r:id="rId74" display="http://pbs.twimg.com/profile_images/686209922481139717/Cf6vU7zn_normal.jpg"/>
    <hyperlink ref="V6" r:id="rId75" display="http://abs.twimg.com/sticky/default_profile_images/default_profile_normal.png"/>
    <hyperlink ref="V7" r:id="rId76" display="http://pbs.twimg.com/profile_images/908262706704257024/iSXH-PG1_normal.jpg"/>
    <hyperlink ref="V8" r:id="rId77" display="http://pbs.twimg.com/profile_images/908262706704257024/iSXH-PG1_normal.jpg"/>
    <hyperlink ref="V9" r:id="rId78" display="http://pbs.twimg.com/profile_images/492096852699791360/ZZTjE2_p_normal.jpeg"/>
    <hyperlink ref="V10" r:id="rId79" display="http://pbs.twimg.com/profile_images/1097325685268537344/TC2v1utr_normal.jpg"/>
    <hyperlink ref="V11" r:id="rId80" display="https://pbs.twimg.com/media/Dzg-y6TV4AAiY2a.jpg"/>
    <hyperlink ref="V12" r:id="rId81" display="http://pbs.twimg.com/profile_images/959490036877029377/z1gSzzib_normal.jpg"/>
    <hyperlink ref="V13" r:id="rId82" display="http://pbs.twimg.com/profile_images/1097266305336373249/fOSe5VzX_normal.jpg"/>
    <hyperlink ref="V14" r:id="rId83" display="http://pbs.twimg.com/profile_images/618019913442045952/iwIoJrbD_normal.jpg"/>
    <hyperlink ref="V15" r:id="rId84" display="http://pbs.twimg.com/profile_images/1012011869975048193/Jy9eUhY__normal.jpg"/>
    <hyperlink ref="V16" r:id="rId85" display="http://pbs.twimg.com/profile_images/1012011869975048193/Jy9eUhY__normal.jpg"/>
    <hyperlink ref="V17" r:id="rId86" display="http://pbs.twimg.com/profile_images/1011258903403917313/8KannnG-_normal.jpg"/>
    <hyperlink ref="V18" r:id="rId87" display="http://pbs.twimg.com/profile_images/754276161178505217/ip3gkpak_normal.jpg"/>
    <hyperlink ref="V19" r:id="rId88" display="http://pbs.twimg.com/profile_images/754276161178505217/ip3gkpak_normal.jpg"/>
    <hyperlink ref="V20" r:id="rId89" display="http://pbs.twimg.com/profile_images/1075710136/facebook_profile_normal.jpg"/>
    <hyperlink ref="V21" r:id="rId90" display="https://pbs.twimg.com/media/DypHAzbXgAAp0Uz.jpg"/>
    <hyperlink ref="V22" r:id="rId91" display="https://pbs.twimg.com/media/DypHTi1XcAAfwi9.jpg"/>
    <hyperlink ref="V23" r:id="rId92" display="https://pbs.twimg.com/media/DypHkO6WoAAxSd3.jpg"/>
    <hyperlink ref="V24" r:id="rId93" display="https://pbs.twimg.com/media/DypH4pxXQAA76uS.jpg"/>
    <hyperlink ref="V25" r:id="rId94" display="http://pbs.twimg.com/profile_images/1075710136/facebook_profile_normal.jpg"/>
    <hyperlink ref="V26" r:id="rId95" display="https://pbs.twimg.com/media/DypINEmWsAAF1wC.jpg"/>
    <hyperlink ref="V27" r:id="rId96" display="http://pbs.twimg.com/profile_images/599363372778397696/KgwAoN4p_normal.jpg"/>
    <hyperlink ref="V28" r:id="rId97" display="https://pbs.twimg.com/media/DzRm-NUX0AAkpLg.jpg"/>
    <hyperlink ref="V29" r:id="rId98" display="https://pbs.twimg.com/media/DzmSb6IWwAIr5Si.jpg"/>
    <hyperlink ref="V30" r:id="rId99" display="https://pbs.twimg.com/media/DzxikeGW0AE9jaz.jpg"/>
    <hyperlink ref="V31" r:id="rId100" display="http://pbs.twimg.com/profile_images/908327820484501504/WvgTayLK_normal.jpg"/>
    <hyperlink ref="V32" r:id="rId101" display="http://pbs.twimg.com/profile_images/908327820484501504/WvgTayLK_normal.jpg"/>
    <hyperlink ref="V33" r:id="rId102" display="http://pbs.twimg.com/profile_images/908327820484501504/WvgTayLK_normal.jpg"/>
    <hyperlink ref="V34" r:id="rId103" display="http://pbs.twimg.com/profile_images/908327820484501504/WvgTayLK_normal.jpg"/>
    <hyperlink ref="V35" r:id="rId104" display="http://pbs.twimg.com/profile_images/908327820484501504/WvgTayLK_normal.jpg"/>
    <hyperlink ref="V36" r:id="rId105" display="http://pbs.twimg.com/profile_images/908327820484501504/WvgTayLK_normal.jpg"/>
    <hyperlink ref="V37" r:id="rId106" display="http://pbs.twimg.com/profile_images/793498273403199488/OoFtxree_normal.jpg"/>
    <hyperlink ref="V38" r:id="rId107" display="http://pbs.twimg.com/profile_images/1075029961654833152/d3wT-BwI_normal.jpg"/>
    <hyperlink ref="V39" r:id="rId108" display="http://pbs.twimg.com/profile_images/1051582385760989186/QTj-PfZt_normal.jpg"/>
    <hyperlink ref="V40" r:id="rId109" display="http://pbs.twimg.com/profile_images/1051582385760989186/QTj-PfZt_normal.jpg"/>
    <hyperlink ref="V41" r:id="rId110" display="http://pbs.twimg.com/profile_images/1051582385760989186/QTj-PfZt_normal.jpg"/>
    <hyperlink ref="V42" r:id="rId111" display="http://pbs.twimg.com/profile_images/793498273403199488/OoFtxree_normal.jpg"/>
    <hyperlink ref="V43" r:id="rId112" display="http://pbs.twimg.com/profile_images/793498273403199488/OoFtxree_normal.jpg"/>
    <hyperlink ref="V44" r:id="rId113" display="http://pbs.twimg.com/profile_images/793498273403199488/OoFtxree_normal.jpg"/>
    <hyperlink ref="V45" r:id="rId114" display="https://pbs.twimg.com/media/DzI0-yyXcAcH8Sd.jpg"/>
    <hyperlink ref="V46" r:id="rId115" display="http://pbs.twimg.com/profile_images/793498273403199488/OoFtxree_normal.jpg"/>
    <hyperlink ref="V47" r:id="rId116" display="http://pbs.twimg.com/profile_images/761385095387152384/wjq3K-W__normal.jpg"/>
    <hyperlink ref="V48" r:id="rId117" display="http://pbs.twimg.com/profile_images/793498273403199488/OoFtxree_normal.jpg"/>
    <hyperlink ref="V49" r:id="rId118" display="https://pbs.twimg.com/media/DylVpVRUUAU7b46.jpg"/>
    <hyperlink ref="V50" r:id="rId119" display="http://pbs.twimg.com/profile_images/793498273403199488/OoFtxree_normal.jpg"/>
    <hyperlink ref="V51" r:id="rId120" display="http://pbs.twimg.com/profile_images/793498273403199488/OoFtxree_normal.jpg"/>
    <hyperlink ref="V52" r:id="rId121" display="http://pbs.twimg.com/profile_images/793498273403199488/OoFtxree_normal.jpg"/>
    <hyperlink ref="V53" r:id="rId122" display="http://pbs.twimg.com/profile_images/1088387094462877697/DxP6bQne_normal.jpg"/>
    <hyperlink ref="V54" r:id="rId123" display="http://pbs.twimg.com/profile_images/1088387094462877697/DxP6bQne_normal.jpg"/>
    <hyperlink ref="V55" r:id="rId124" display="https://pbs.twimg.com/tweet_video_thumb/DzJFdsBU8AA2_q1.jpg"/>
    <hyperlink ref="V56" r:id="rId125" display="http://pbs.twimg.com/profile_images/793498273403199488/OoFtxree_normal.jpg"/>
    <hyperlink ref="V57" r:id="rId126" display="http://pbs.twimg.com/profile_images/793498273403199488/OoFtxree_normal.jpg"/>
    <hyperlink ref="V58" r:id="rId127" display="https://pbs.twimg.com/media/DzIOPCjWoAE-0rb.jpg"/>
    <hyperlink ref="V59" r:id="rId128" display="http://pbs.twimg.com/profile_images/793498273403199488/OoFtxree_normal.jpg"/>
    <hyperlink ref="V60" r:id="rId129" display="http://pbs.twimg.com/profile_images/793498273403199488/OoFtxree_normal.jpg"/>
    <hyperlink ref="V61" r:id="rId130" display="http://pbs.twimg.com/profile_images/74119015/avatar7485_1.gif_normal.jpeg"/>
    <hyperlink ref="V62" r:id="rId131" display="http://pbs.twimg.com/profile_images/74119015/avatar7485_1.gif_normal.jpeg"/>
    <hyperlink ref="V63" r:id="rId132" display="http://pbs.twimg.com/profile_images/793498273403199488/OoFtxree_normal.jpg"/>
    <hyperlink ref="V64" r:id="rId133" display="http://pbs.twimg.com/profile_images/762454744094822401/NWoCkYPy_normal.jpg"/>
    <hyperlink ref="V65" r:id="rId134" display="http://pbs.twimg.com/profile_images/793498273403199488/OoFtxree_normal.jpg"/>
    <hyperlink ref="V66" r:id="rId135" display="http://pbs.twimg.com/profile_images/901170317749571585/wdLRMqgZ_normal.jpg"/>
    <hyperlink ref="V67" r:id="rId136" display="http://pbs.twimg.com/profile_images/901170317749571585/wdLRMqgZ_normal.jpg"/>
    <hyperlink ref="V68" r:id="rId137" display="http://pbs.twimg.com/profile_images/901170317749571585/wdLRMqgZ_normal.jpg"/>
    <hyperlink ref="V69" r:id="rId138" display="http://pbs.twimg.com/profile_images/793498273403199488/OoFtxree_normal.jpg"/>
    <hyperlink ref="V70" r:id="rId139" display="https://pbs.twimg.com/media/DzNc3_lUcAMDu8g.jpg"/>
    <hyperlink ref="V71" r:id="rId140" display="http://pbs.twimg.com/profile_images/793498273403199488/OoFtxree_normal.jpg"/>
    <hyperlink ref="V72" r:id="rId141" display="http://pbs.twimg.com/profile_images/793498273403199488/OoFtxree_normal.jpg"/>
    <hyperlink ref="V73" r:id="rId142" display="http://pbs.twimg.com/profile_images/793498273403199488/OoFtxree_normal.jpg"/>
    <hyperlink ref="V74" r:id="rId143" display="http://pbs.twimg.com/profile_images/793498273403199488/OoFtxree_normal.jpg"/>
    <hyperlink ref="V75" r:id="rId144" display="http://pbs.twimg.com/profile_images/793498273403199488/OoFtxree_normal.jpg"/>
    <hyperlink ref="V76" r:id="rId145" display="http://pbs.twimg.com/profile_images/1046536445672865792/1ZQM9lNr_normal.jpg"/>
    <hyperlink ref="V77" r:id="rId146" display="http://pbs.twimg.com/profile_images/793498273403199488/OoFtxree_normal.jpg"/>
    <hyperlink ref="V78" r:id="rId147" display="http://pbs.twimg.com/profile_images/793498273403199488/OoFtxree_normal.jpg"/>
    <hyperlink ref="V79" r:id="rId148" display="http://pbs.twimg.com/profile_images/793498273403199488/OoFtxree_normal.jpg"/>
    <hyperlink ref="V80" r:id="rId149" display="http://pbs.twimg.com/profile_images/887996557286666240/9U9sDjxr_normal.jpg"/>
    <hyperlink ref="V81" r:id="rId150" display="http://pbs.twimg.com/profile_images/793498273403199488/OoFtxree_normal.jpg"/>
    <hyperlink ref="V82" r:id="rId151" display="http://pbs.twimg.com/profile_images/793498273403199488/OoFtxree_normal.jpg"/>
    <hyperlink ref="V83" r:id="rId152" display="http://pbs.twimg.com/profile_images/1063194030111113216/-IKLo02r_normal.jpg"/>
    <hyperlink ref="V84" r:id="rId153" display="http://pbs.twimg.com/profile_images/1063194030111113216/-IKLo02r_normal.jpg"/>
    <hyperlink ref="V85" r:id="rId154" display="http://pbs.twimg.com/profile_images/1063194030111113216/-IKLo02r_normal.jpg"/>
    <hyperlink ref="V86" r:id="rId155" display="http://pbs.twimg.com/profile_images/793498273403199488/OoFtxree_normal.jpg"/>
    <hyperlink ref="V87" r:id="rId156" display="http://pbs.twimg.com/profile_images/793498273403199488/OoFtxree_normal.jpg"/>
    <hyperlink ref="V88" r:id="rId157" display="http://pbs.twimg.com/profile_images/1017076004102303744/Ee4VXFgL_normal.jpg"/>
    <hyperlink ref="V89" r:id="rId158" display="http://pbs.twimg.com/profile_images/793498273403199488/OoFtxree_normal.jpg"/>
    <hyperlink ref="V90" r:id="rId159" display="http://pbs.twimg.com/profile_images/1084920961361600512/XEq12JCQ_normal.jpg"/>
    <hyperlink ref="V91" r:id="rId160" display="http://pbs.twimg.com/profile_images/1084920961361600512/XEq12JCQ_normal.jpg"/>
    <hyperlink ref="V92" r:id="rId161" display="http://pbs.twimg.com/profile_images/1084920961361600512/XEq12JCQ_normal.jpg"/>
    <hyperlink ref="V93" r:id="rId162" display="http://pbs.twimg.com/profile_images/793498273403199488/OoFtxree_normal.jpg"/>
    <hyperlink ref="V94" r:id="rId163" display="http://pbs.twimg.com/profile_images/793498273403199488/OoFtxree_normal.jpg"/>
    <hyperlink ref="V95" r:id="rId164" display="http://pbs.twimg.com/profile_images/793498273403199488/OoFtxree_normal.jpg"/>
    <hyperlink ref="V96" r:id="rId165" display="http://pbs.twimg.com/profile_images/793498273403199488/OoFtxree_normal.jpg"/>
    <hyperlink ref="V97" r:id="rId166" display="http://pbs.twimg.com/profile_images/793498273403199488/OoFtxree_normal.jpg"/>
    <hyperlink ref="V98" r:id="rId167" display="http://pbs.twimg.com/profile_images/793498273403199488/OoFtxree_normal.jpg"/>
    <hyperlink ref="V99" r:id="rId168" display="http://pbs.twimg.com/profile_images/793498273403199488/OoFtxree_normal.jpg"/>
    <hyperlink ref="V100" r:id="rId169" display="http://pbs.twimg.com/profile_images/793498273403199488/OoFtxree_normal.jpg"/>
    <hyperlink ref="V101" r:id="rId170" display="https://pbs.twimg.com/media/DzxCAZ7XcAIEZM7.jpg"/>
    <hyperlink ref="V102" r:id="rId171" display="https://pbs.twimg.com/media/DzxCAZ7XcAIEZM7.jpg"/>
    <hyperlink ref="V103" r:id="rId172" display="http://pbs.twimg.com/profile_images/1097726252721557504/K5hgGbr9_normal.jpg"/>
    <hyperlink ref="V104" r:id="rId173" display="http://pbs.twimg.com/profile_images/1097726252721557504/K5hgGbr9_normal.jpg"/>
    <hyperlink ref="V105" r:id="rId174" display="http://pbs.twimg.com/profile_images/1097726252721557504/K5hgGbr9_normal.jpg"/>
    <hyperlink ref="V106" r:id="rId175" display="http://pbs.twimg.com/profile_images/793498273403199488/OoFtxree_normal.jpg"/>
    <hyperlink ref="V107" r:id="rId176" display="http://pbs.twimg.com/profile_images/793498273403199488/OoFtxree_normal.jpg"/>
    <hyperlink ref="V108" r:id="rId177" display="https://pbs.twimg.com/tweet_video_thumb/Dzxod15WkAQNErC.jpg"/>
    <hyperlink ref="V109" r:id="rId178" display="http://pbs.twimg.com/profile_images/793498273403199488/OoFtxree_normal.jpg"/>
    <hyperlink ref="V110" r:id="rId179" display="http://pbs.twimg.com/profile_images/893913189502640128/oz-i_N9-_normal.jpg"/>
    <hyperlink ref="V111" r:id="rId180" display="http://pbs.twimg.com/profile_images/793498273403199488/OoFtxree_normal.jpg"/>
    <hyperlink ref="V112" r:id="rId181" display="http://pbs.twimg.com/profile_images/793498273403199488/OoFtxree_normal.jpg"/>
    <hyperlink ref="V113" r:id="rId182" display="http://pbs.twimg.com/profile_images/793498273403199488/OoFtxree_normal.jpg"/>
    <hyperlink ref="V114" r:id="rId183" display="http://pbs.twimg.com/profile_images/793498273403199488/OoFtxree_normal.jpg"/>
    <hyperlink ref="V115" r:id="rId184" display="https://pbs.twimg.com/media/DzJ7ya_VsAE03ZE.jpg"/>
    <hyperlink ref="V116" r:id="rId185" display="http://pbs.twimg.com/profile_images/793498273403199488/OoFtxree_normal.jpg"/>
    <hyperlink ref="V117" r:id="rId186" display="http://pbs.twimg.com/profile_images/793498273403199488/OoFtxree_normal.jpg"/>
    <hyperlink ref="V118" r:id="rId187" display="http://pbs.twimg.com/profile_images/793498273403199488/OoFtxree_normal.jpg"/>
    <hyperlink ref="V119" r:id="rId188" display="http://pbs.twimg.com/profile_images/793498273403199488/OoFtxree_normal.jpg"/>
    <hyperlink ref="V120" r:id="rId189" display="https://pbs.twimg.com/media/Dzt7ISgWoAE3Ikd.jpg"/>
    <hyperlink ref="V121" r:id="rId190" display="https://pbs.twimg.com/media/Dylcr-sXgAEdj8q.jpg"/>
    <hyperlink ref="V122" r:id="rId191" display="https://pbs.twimg.com/media/DzKDITCW0AM5RDM.jpg"/>
    <hyperlink ref="V123" r:id="rId192" display="https://pbs.twimg.com/media/DzS-KoRW0AAIWYS.jpg"/>
    <hyperlink ref="V124" r:id="rId193" display="http://pbs.twimg.com/profile_images/1076105606275174400/Pe0mHbRO_normal.jpg"/>
    <hyperlink ref="V125" r:id="rId194" display="http://pbs.twimg.com/profile_images/1076105606275174400/Pe0mHbRO_normal.jpg"/>
    <hyperlink ref="V126" r:id="rId195" display="http://pbs.twimg.com/profile_images/843312466280960000/lGHSSd0X_normal.jpg"/>
    <hyperlink ref="V127" r:id="rId196" display="http://pbs.twimg.com/profile_images/843312466280960000/lGHSSd0X_normal.jpg"/>
    <hyperlink ref="V128" r:id="rId197" display="http://pbs.twimg.com/profile_images/843312466280960000/lGHSSd0X_normal.jpg"/>
    <hyperlink ref="V129" r:id="rId198" display="http://pbs.twimg.com/profile_images/843312466280960000/lGHSSd0X_normal.jpg"/>
    <hyperlink ref="V130" r:id="rId199" display="http://pbs.twimg.com/profile_images/843312466280960000/lGHSSd0X_normal.jpg"/>
    <hyperlink ref="V131" r:id="rId200" display="http://pbs.twimg.com/profile_images/843312466280960000/lGHSSd0X_normal.jpg"/>
    <hyperlink ref="V132" r:id="rId201" display="http://pbs.twimg.com/profile_images/843312466280960000/lGHSSd0X_normal.jpg"/>
    <hyperlink ref="V133" r:id="rId202" display="http://pbs.twimg.com/profile_images/843312466280960000/lGHSSd0X_normal.jpg"/>
    <hyperlink ref="V134" r:id="rId203" display="http://pbs.twimg.com/profile_images/843312466280960000/lGHSSd0X_normal.jpg"/>
    <hyperlink ref="V135" r:id="rId204" display="http://pbs.twimg.com/profile_images/843312466280960000/lGHSSd0X_normal.jpg"/>
    <hyperlink ref="V136" r:id="rId205" display="http://pbs.twimg.com/profile_images/843312466280960000/lGHSSd0X_normal.jpg"/>
    <hyperlink ref="X3" r:id="rId206" display="https://twitter.com/jeffbman/status/1094425927512137729"/>
    <hyperlink ref="X4" r:id="rId207" display="https://twitter.com/sharpermanstan/status/1094581269428621313"/>
    <hyperlink ref="X5" r:id="rId208" display="https://twitter.com/tims_pants/status/1095011281499766790"/>
    <hyperlink ref="X6" r:id="rId209" display="https://twitter.com/brightember/status/1095072644481855488"/>
    <hyperlink ref="X7" r:id="rId210" display="https://twitter.com/accuchek_de/status/1095601077171441664"/>
    <hyperlink ref="X8" r:id="rId211" display="https://twitter.com/accuchek_de/status/1094876292879736833"/>
    <hyperlink ref="X9" r:id="rId212" display="https://twitter.com/lisajeynd/status/1095792448410923013"/>
    <hyperlink ref="X10" r:id="rId213" display="https://twitter.com/melodywhore/status/1095800808036278279"/>
    <hyperlink ref="X11" r:id="rId214" display="https://twitter.com/bhinneka/status/1096695690200137728"/>
    <hyperlink ref="X12" r:id="rId215" display="https://twitter.com/diabeteshf/status/1097274495763730435"/>
    <hyperlink ref="X13" r:id="rId216" display="https://twitter.com/tayloraschott/status/1097561654621925377"/>
    <hyperlink ref="X14" r:id="rId217" display="https://twitter.com/hakimgzl89/status/1097570394255421441"/>
    <hyperlink ref="X15" r:id="rId218" display="https://twitter.com/stephenstype1/status/1097622382775320577"/>
    <hyperlink ref="X16" r:id="rId219" display="https://twitter.com/stephenstype1/status/1097622523074830336"/>
    <hyperlink ref="X17" r:id="rId220" display="https://twitter.com/lifeofadiabetic/status/1097622681472716803"/>
    <hyperlink ref="X18" r:id="rId221" display="https://twitter.com/bianske/status/1097518353072173056"/>
    <hyperlink ref="X19" r:id="rId222" display="https://twitter.com/bianske/status/1097519197561737216"/>
    <hyperlink ref="X20" r:id="rId223" display="https://twitter.com/accuchek_nl/status/1097745878146826240"/>
    <hyperlink ref="X21" r:id="rId224" display="https://twitter.com/accuchek_nl/status/1094943131567620098"/>
    <hyperlink ref="X22" r:id="rId225" display="https://twitter.com/accuchek_nl/status/1095668410619289601"/>
    <hyperlink ref="X23" r:id="rId226" display="https://twitter.com/accuchek_nl/status/1095955552939724800"/>
    <hyperlink ref="X24" r:id="rId227" display="https://twitter.com/accuchek_nl/status/1096287993416073217"/>
    <hyperlink ref="X25" r:id="rId228" display="https://twitter.com/accuchek_nl/status/1096432726343909376"/>
    <hyperlink ref="X26" r:id="rId229" display="https://twitter.com/accuchek_nl/status/1097481356945305600"/>
    <hyperlink ref="X27" r:id="rId230" display="https://twitter.com/peterbdale/status/1097768309141921793"/>
    <hyperlink ref="X28" r:id="rId231" display="https://twitter.com/accuchek_pk/status/1095613880963874821"/>
    <hyperlink ref="X29" r:id="rId232" display="https://twitter.com/accuchek_pk/status/1097069044589580289"/>
    <hyperlink ref="X30" r:id="rId233" display="https://twitter.com/accuchek_pk/status/1097860888458084353"/>
    <hyperlink ref="X31" r:id="rId234" display="https://twitter.com/lipbalmdesigns/status/1094699289719263233"/>
    <hyperlink ref="X32" r:id="rId235" display="https://twitter.com/lipbalmdesigns/status/1095120620940079104"/>
    <hyperlink ref="X33" r:id="rId236" display="https://twitter.com/lipbalmdesigns/status/1095127285819211776"/>
    <hyperlink ref="X34" r:id="rId237" display="https://twitter.com/lipbalmdesigns/status/1097183366091366402"/>
    <hyperlink ref="X35" r:id="rId238" display="https://twitter.com/lipbalmdesigns/status/1097231056498016256"/>
    <hyperlink ref="X36" r:id="rId239" display="https://twitter.com/lipbalmdesigns/status/1097892823322497024"/>
    <hyperlink ref="X37" r:id="rId240" display="https://twitter.com/accuchek_us/status/1094961234783469569"/>
    <hyperlink ref="X38" r:id="rId241" display="https://twitter.com/cwdiabetes/status/1094972786907451392"/>
    <hyperlink ref="X39" r:id="rId242" display="https://twitter.com/kfer_games/status/1094964746128969728"/>
    <hyperlink ref="X40" r:id="rId243" display="https://twitter.com/kfer_games/status/1094979721744605184"/>
    <hyperlink ref="X41" r:id="rId244" display="https://twitter.com/kfer_games/status/1094990731268313088"/>
    <hyperlink ref="X42" r:id="rId245" display="https://twitter.com/accuchek_us/status/1094963389053521920"/>
    <hyperlink ref="X43" r:id="rId246" display="https://twitter.com/accuchek_us/status/1094979975445467136"/>
    <hyperlink ref="X44" r:id="rId247" display="https://twitter.com/accuchek_us/status/1094995048243048448"/>
    <hyperlink ref="X45" r:id="rId248" display="https://twitter.com/ada_diabetespro/status/1094996096512868353"/>
    <hyperlink ref="X46" r:id="rId249" display="https://twitter.com/accuchek_us/status/1094996930118254593"/>
    <hyperlink ref="X47" r:id="rId250" display="https://twitter.com/diabetesheroes/status/1095013431420149760"/>
    <hyperlink ref="X48" r:id="rId251" display="https://twitter.com/accuchek_us/status/1095017037871616000"/>
    <hyperlink ref="X49" r:id="rId252" display="https://twitter.com/diatribenews/status/1092852858985172992"/>
    <hyperlink ref="X50" r:id="rId253" display="https://twitter.com/accuchek_us/status/1095051141421977601"/>
    <hyperlink ref="X51" r:id="rId254" display="https://twitter.com/accuchek_us/status/1095056813081399302"/>
    <hyperlink ref="X52" r:id="rId255" display="https://twitter.com/accuchek_us/status/1095310445706137603"/>
    <hyperlink ref="X53" r:id="rId256" display="https://twitter.com/hangrypancreas/status/1095043762957340672"/>
    <hyperlink ref="X54" r:id="rId257" display="https://twitter.com/hangrypancreas/status/1095063004020797440"/>
    <hyperlink ref="X55" r:id="rId258" display="https://twitter.com/accuchek_us/status/1095014493975916544"/>
    <hyperlink ref="X56" r:id="rId259" display="https://twitter.com/accuchek_us/status/1095053515179913222"/>
    <hyperlink ref="X57" r:id="rId260" display="https://twitter.com/accuchek_us/status/1095312023905292295"/>
    <hyperlink ref="X58" r:id="rId261" display="https://twitter.com/diabetesmine/status/1095057386744745984"/>
    <hyperlink ref="X59" r:id="rId262" display="https://twitter.com/accuchek_us/status/1095012830540115968"/>
    <hyperlink ref="X60" r:id="rId263" display="https://twitter.com/accuchek_us/status/1095331868218703872"/>
    <hyperlink ref="X61" r:id="rId264" display="https://twitter.com/johnspiral/status/1096031169777467394"/>
    <hyperlink ref="X62" r:id="rId265" display="https://twitter.com/johnspiral/status/1096493782726557697"/>
    <hyperlink ref="X63" r:id="rId266" display="https://twitter.com/accuchek_us/status/1096085331626082307"/>
    <hyperlink ref="X64" r:id="rId267" display="https://twitter.com/pbluenovember/status/1095673634377609217"/>
    <hyperlink ref="X65" r:id="rId268" display="https://twitter.com/accuchek_us/status/1096106178503999489"/>
    <hyperlink ref="X66" r:id="rId269" display="https://twitter.com/grumpy_pumper/status/1094845990392291328"/>
    <hyperlink ref="X67" r:id="rId270" display="https://twitter.com/grumpy_pumper/status/1095947477193236480"/>
    <hyperlink ref="X68" r:id="rId271" display="https://twitter.com/grumpy_pumper/status/1095418999326863360"/>
    <hyperlink ref="X69" r:id="rId272" display="https://twitter.com/accuchek_us/status/1095050957065515008"/>
    <hyperlink ref="X70" r:id="rId273" display="https://twitter.com/accuchek_us/status/1095322750380584961"/>
    <hyperlink ref="X71" r:id="rId274" display="https://twitter.com/accuchek_us/status/1095418735077277696"/>
    <hyperlink ref="X72" r:id="rId275" display="https://twitter.com/accuchek_us/status/1095421481314648065"/>
    <hyperlink ref="X73" r:id="rId276" display="https://twitter.com/accuchek_us/status/1096107385184284673"/>
    <hyperlink ref="X74" r:id="rId277" display="https://twitter.com/accuchek_us/status/1096147700121251842"/>
    <hyperlink ref="X75" r:id="rId278" display="https://twitter.com/accuchek_us/status/1096159290451259398"/>
    <hyperlink ref="X76" r:id="rId279" display="https://twitter.com/lifeforachild/status/1096347064559067138"/>
    <hyperlink ref="X77" r:id="rId280" display="https://twitter.com/accuchek_us/status/1096461369975734273"/>
    <hyperlink ref="X78" r:id="rId281" display="https://twitter.com/accuchek_us/status/1096465632923652096"/>
    <hyperlink ref="X79" r:id="rId282" display="https://twitter.com/accuchek_us/status/1096466614642454528"/>
    <hyperlink ref="X80" r:id="rId283" display="https://twitter.com/marcynovakwx/status/1096466475177656320"/>
    <hyperlink ref="X81" r:id="rId284" display="https://twitter.com/accuchek_us/status/1096466183660994562"/>
    <hyperlink ref="X82" r:id="rId285" display="https://twitter.com/accuchek_us/status/1096486944882782210"/>
    <hyperlink ref="X83" r:id="rId286" display="https://twitter.com/justiceseeker03/status/1096112626218749953"/>
    <hyperlink ref="X84" r:id="rId287" display="https://twitter.com/justiceseeker03/status/1096497009186562049"/>
    <hyperlink ref="X85" r:id="rId288" display="https://twitter.com/justiceseeker03/status/1096507743857528832"/>
    <hyperlink ref="X86" r:id="rId289" display="https://twitter.com/accuchek_us/status/1096489135764881409"/>
    <hyperlink ref="X87" r:id="rId290" display="https://twitter.com/accuchek_us/status/1096505970077982722"/>
    <hyperlink ref="X88" r:id="rId291" display="https://twitter.com/chelcierice/status/1097230130051760128"/>
    <hyperlink ref="X89" r:id="rId292" display="https://twitter.com/accuchek_us/status/1097495487173849088"/>
    <hyperlink ref="X90" r:id="rId293" display="https://twitter.com/beyondtype2/status/1095389273585418240"/>
    <hyperlink ref="X91" r:id="rId294" display="https://twitter.com/beyondtype2/status/1096182997512900608"/>
    <hyperlink ref="X92" r:id="rId295" display="https://twitter.com/beyondtype2/status/1097608551109820416"/>
    <hyperlink ref="X93" r:id="rId296" display="https://twitter.com/accuchek_us/status/1095389494717661184"/>
    <hyperlink ref="X94" r:id="rId297" display="https://twitter.com/accuchek_us/status/1095390151268859904"/>
    <hyperlink ref="X95" r:id="rId298" display="https://twitter.com/accuchek_us/status/1096461635894591488"/>
    <hyperlink ref="X96" r:id="rId299" display="https://twitter.com/accuchek_us/status/1097605299148599298"/>
    <hyperlink ref="X97" r:id="rId300" display="https://twitter.com/accuchek_us/status/1097844450510942208"/>
    <hyperlink ref="X98" r:id="rId301" display="https://twitter.com/accuchek_us/status/1097846456474628096"/>
    <hyperlink ref="X99" r:id="rId302" display="https://twitter.com/accuchek_us/status/1097850428241428480"/>
    <hyperlink ref="X100" r:id="rId303" display="https://twitter.com/accuchek_us/status/1097851171048443904"/>
    <hyperlink ref="X101" r:id="rId304" display="https://twitter.com/renzas/status/1097825006434828288"/>
    <hyperlink ref="X102" r:id="rId305" display="https://twitter.com/accuchek_us/status/1097868449886412800"/>
    <hyperlink ref="X103" r:id="rId306" display="https://twitter.com/pinkieheather/status/1096159387067076608"/>
    <hyperlink ref="X104" r:id="rId307" display="https://twitter.com/pinkieheather/status/1096495302540955651"/>
    <hyperlink ref="X105" r:id="rId308" display="https://twitter.com/pinkieheather/status/1097868832117542912"/>
    <hyperlink ref="X106" r:id="rId309" display="https://twitter.com/accuchek_us/status/1096158851018252288"/>
    <hyperlink ref="X107" r:id="rId310" display="https://twitter.com/accuchek_us/status/1096487826580013056"/>
    <hyperlink ref="X108" r:id="rId311" display="https://twitter.com/accuchek_us/status/1097867324797976578"/>
    <hyperlink ref="X109" r:id="rId312" display="https://twitter.com/accuchek_us/status/1097879906929856513"/>
    <hyperlink ref="X110" r:id="rId313" display="https://twitter.com/thedinobetic/status/1097895989099274240"/>
    <hyperlink ref="X111" r:id="rId314" display="https://twitter.com/accuchek_us/status/1097844084784418816"/>
    <hyperlink ref="X112" r:id="rId315" display="https://twitter.com/accuchek_us/status/1097910583213674498"/>
    <hyperlink ref="X113" r:id="rId316" display="https://twitter.com/accuchek_us/status/1097912228777521153"/>
    <hyperlink ref="X114" r:id="rId317" display="https://twitter.com/accuchek_us/status/1095056418141622274"/>
    <hyperlink ref="X115" r:id="rId318" display="https://twitter.com/accuchek_us/status/1095074317199642625"/>
    <hyperlink ref="X116" r:id="rId319" display="https://twitter.com/accuchek_us/status/1096105185963843584"/>
    <hyperlink ref="X117" r:id="rId320" display="https://twitter.com/accuchek_us/status/1096105912383746048"/>
    <hyperlink ref="X118" r:id="rId321" display="https://twitter.com/accuchek_us/status/1096107213553311746"/>
    <hyperlink ref="X119" r:id="rId322" display="https://twitter.com/accuchek_us/status/1096127977304272896"/>
    <hyperlink ref="X120" r:id="rId323" display="https://twitter.com/accuchek_us/status/1097606387499184128"/>
    <hyperlink ref="X121" r:id="rId324" display="https://twitter.com/accuchekchile/status/1094929044813111298"/>
    <hyperlink ref="X122" r:id="rId325" display="https://twitter.com/accuchekchile/status/1095382024901267456"/>
    <hyperlink ref="X123" r:id="rId326" display="https://twitter.com/accuchekchile/status/1096106802037604353"/>
    <hyperlink ref="X124" r:id="rId327" display="https://twitter.com/accuchekchile/status/1097925322052456448"/>
    <hyperlink ref="X125" r:id="rId328" display="https://twitter.com/accuchekchile/status/1097948939326754817"/>
    <hyperlink ref="X126" r:id="rId329" display="https://twitter.com/sweetpeagifts/status/1094684815587246080"/>
    <hyperlink ref="X127" r:id="rId330" display="https://twitter.com/sweetpeagifts/status/1094692667823411200"/>
    <hyperlink ref="X128" r:id="rId331" display="https://twitter.com/sweetpeagifts/status/1094770720742219777"/>
    <hyperlink ref="X129" r:id="rId332" display="https://twitter.com/sweetpeagifts/status/1095120435803492352"/>
    <hyperlink ref="X130" r:id="rId333" display="https://twitter.com/sweetpeagifts/status/1096919599931686912"/>
    <hyperlink ref="X131" r:id="rId334" display="https://twitter.com/sweetpeagifts/status/1096960067608473600"/>
    <hyperlink ref="X132" r:id="rId335" display="https://twitter.com/sweetpeagifts/status/1097183069247811587"/>
    <hyperlink ref="X133" r:id="rId336" display="https://twitter.com/sweetpeagifts/status/1097287250185019393"/>
    <hyperlink ref="X134" r:id="rId337" display="https://twitter.com/sweetpeagifts/status/1097875144826081283"/>
    <hyperlink ref="X135" r:id="rId338" display="https://twitter.com/sweetpeagifts/status/1097878406459469824"/>
    <hyperlink ref="X136" r:id="rId339" display="https://twitter.com/sweetpeagifts/status/1097949888481054720"/>
    <hyperlink ref="AZ4" r:id="rId340" display="https://api.twitter.com/1.1/geo/id/4ec01c9dbc693497.json"/>
    <hyperlink ref="AZ5" r:id="rId341" display="https://api.twitter.com/1.1/geo/id/4393349f368f67a1.json"/>
    <hyperlink ref="AZ110" r:id="rId342" display="https://api.twitter.com/1.1/geo/id/67b98f17fdcf20be.json"/>
    <hyperlink ref="AZ115" r:id="rId343" display="https://api.twitter.com/1.1/geo/id/1010ecfa7d3a40f8.json"/>
    <hyperlink ref="AZ120" r:id="rId344" display="https://api.twitter.com/1.1/geo/id/1010ecfa7d3a40f8.json"/>
    <hyperlink ref="R138" r:id="rId345" display="https://www.facebook.com/100009867372774/posts/808553339483571/"/>
    <hyperlink ref="R150" r:id="rId346" display="https://twitter.com/accuchek_us/status/1097606387499184128"/>
    <hyperlink ref="R156" r:id="rId347" display="https://twitter.com/accuchek_us/status/1095322750380584961"/>
    <hyperlink ref="R159" r:id="rId348" display="https://twitter.com/accuchek_us/status/1095056813081399302"/>
    <hyperlink ref="R160" r:id="rId349" display="https://diabetessisters.org/between-lines"/>
    <hyperlink ref="R164" r:id="rId350" display="https://twitter.com/hangrypancreas/status/1094423920483160065"/>
    <hyperlink ref="U137" r:id="rId351" display="https://pbs.twimg.com/media/DzC8UvMWkAA1_xg.jpg"/>
    <hyperlink ref="U140" r:id="rId352" display="https://pbs.twimg.com/media/DzJCWT6XQAALnlI.jpg"/>
    <hyperlink ref="U145" r:id="rId353" display="https://pbs.twimg.com/media/DzdrP9HV4AE5yTO.jpg"/>
    <hyperlink ref="U148" r:id="rId354" display="https://pbs.twimg.com/media/Dzs-TZrX0AABXAQ.jpg"/>
    <hyperlink ref="U152" r:id="rId355" display="https://pbs.twimg.com/media/DzHGZbdX4AAZcSe.jpg"/>
    <hyperlink ref="U154" r:id="rId356" display="https://pbs.twimg.com/media/DzYo8NoVAAAIbSL.jpg"/>
    <hyperlink ref="U160" r:id="rId357" display="https://pbs.twimg.com/media/DzJgWYDWoAUTzoi.jpg"/>
    <hyperlink ref="U161" r:id="rId358" display="https://pbs.twimg.com/media/DzQ0ICFX4AUsATM.jpg"/>
    <hyperlink ref="U165" r:id="rId359" display="https://pbs.twimg.com/media/DzBCOSVWsAAEYPu.jpg"/>
    <hyperlink ref="V137" r:id="rId360" display="https://pbs.twimg.com/media/DzC8UvMWkAA1_xg.jpg"/>
    <hyperlink ref="V138" r:id="rId361" display="http://pbs.twimg.com/profile_images/1071360286953738240/urVAUvCj_normal.jpg"/>
    <hyperlink ref="V139" r:id="rId362" display="http://pbs.twimg.com/profile_images/900718424346832897/4zSPcK38_normal.jpg"/>
    <hyperlink ref="V140" r:id="rId363" display="https://pbs.twimg.com/media/DzJCWT6XQAALnlI.jpg"/>
    <hyperlink ref="V141" r:id="rId364" display="http://pbs.twimg.com/profile_images/701523989575966724/dHBKCmgf_normal.jpg"/>
    <hyperlink ref="V142" r:id="rId365" display="http://pbs.twimg.com/profile_images/686209922481139717/Cf6vU7zn_normal.jpg"/>
    <hyperlink ref="V143" r:id="rId366" display="http://pbs.twimg.com/profile_images/1094373541657620480/dQo75JID_normal.jpg"/>
    <hyperlink ref="V144" r:id="rId367" display="http://pbs.twimg.com/profile_images/1082710482501419009/DEWwmdsh_normal.jpg"/>
    <hyperlink ref="V145" r:id="rId368" display="https://pbs.twimg.com/media/DzdrP9HV4AE5yTO.jpg"/>
    <hyperlink ref="V146" r:id="rId369" display="http://pbs.twimg.com/profile_images/887996557286666240/9U9sDjxr_normal.jpg"/>
    <hyperlink ref="V147" r:id="rId370" display="http://pbs.twimg.com/profile_images/893913189502640128/oz-i_N9-_normal.jpg"/>
    <hyperlink ref="V148" r:id="rId371" display="https://pbs.twimg.com/media/Dzs-TZrX0AABXAQ.jpg"/>
    <hyperlink ref="V149" r:id="rId372" display="http://pbs.twimg.com/profile_images/800489830694187008/lVapsDEB_normal.jpg"/>
    <hyperlink ref="V150" r:id="rId373" display="http://pbs.twimg.com/profile_images/813405483243544576/PdVBN43__normal.jpg"/>
    <hyperlink ref="V151" r:id="rId374" display="http://pbs.twimg.com/profile_images/1081346976988446720/YBbLtkH6_normal.jpg"/>
    <hyperlink ref="V152" r:id="rId375" display="https://pbs.twimg.com/media/DzHGZbdX4AAZcSe.jpg"/>
    <hyperlink ref="V153" r:id="rId376" display="http://pbs.twimg.com/profile_images/1090847390570037249/vWZkgBmV_normal.jpg"/>
    <hyperlink ref="V154" r:id="rId377" display="https://pbs.twimg.com/media/DzYo8NoVAAAIbSL.jpg"/>
    <hyperlink ref="V155" r:id="rId378" display="http://pbs.twimg.com/profile_images/1097726252721557504/K5hgGbr9_normal.jpg"/>
    <hyperlink ref="V156" r:id="rId379" display="http://pbs.twimg.com/profile_images/901170317749571585/wdLRMqgZ_normal.jpg"/>
    <hyperlink ref="V157" r:id="rId380" display="http://pbs.twimg.com/profile_images/793498273403199488/OoFtxree_normal.jpg"/>
    <hyperlink ref="V158" r:id="rId381" display="http://pbs.twimg.com/profile_images/836155460193497089/t5prJNMQ_normal.jpg"/>
    <hyperlink ref="V159" r:id="rId382" display="http://pbs.twimg.com/profile_images/991864012592775168/dUBmousT_normal.jpg"/>
    <hyperlink ref="V160" r:id="rId383" display="https://pbs.twimg.com/media/DzJgWYDWoAUTzoi.jpg"/>
    <hyperlink ref="V161" r:id="rId384" display="https://pbs.twimg.com/media/DzQ0ICFX4AUsATM.jpg"/>
    <hyperlink ref="V162" r:id="rId385" display="http://pbs.twimg.com/profile_images/525254619211890689/9XJaUIH3_normal.jpeg"/>
    <hyperlink ref="V163" r:id="rId386" display="http://pbs.twimg.com/profile_images/1011258903403917313/8KannnG-_normal.jpg"/>
    <hyperlink ref="V164" r:id="rId387" display="http://pbs.twimg.com/profile_images/1088387094462877697/DxP6bQne_normal.jpg"/>
    <hyperlink ref="V165" r:id="rId388" display="https://pbs.twimg.com/media/DzBCOSVWsAAEYPu.jpg"/>
    <hyperlink ref="X137" r:id="rId389" display="https://twitter.com/freestylediabet/status/1094581777144971270"/>
    <hyperlink ref="X138" r:id="rId390" display="https://twitter.com/latboyd1/status/1096463757230764033"/>
    <hyperlink ref="X139" r:id="rId391" display="https://twitter.com/gbdoctchost/status/1095792054855262208"/>
    <hyperlink ref="X140" r:id="rId392" display="https://twitter.com/tims_pants/status/1095010616861958144"/>
    <hyperlink ref="X141" r:id="rId393" display="https://twitter.com/1paulcoker/status/1094985107918802944"/>
    <hyperlink ref="X142" r:id="rId394" display="https://twitter.com/tims_pants/status/1094909528041246720"/>
    <hyperlink ref="X143" r:id="rId395" display="https://twitter.com/nelliexoxoxo/status/1097848621326831616"/>
    <hyperlink ref="X144" r:id="rId396" display="https://twitter.com/breckbear/status/1096463542876819457"/>
    <hyperlink ref="X145" r:id="rId397" display="https://twitter.com/marcynovakwx/status/1096462963735752706"/>
    <hyperlink ref="X146" r:id="rId398" display="https://twitter.com/marcynovakwx/status/1096463867633377290"/>
    <hyperlink ref="X147" r:id="rId399" display="https://twitter.com/thedinobetic/status/1097655674539069442"/>
    <hyperlink ref="X148" r:id="rId400" display="https://twitter.com/sopitas/status/1097559622326530048"/>
    <hyperlink ref="X149" r:id="rId401" display="https://twitter.com/aprilormand/status/1096097157990490113"/>
    <hyperlink ref="X150" r:id="rId402" display="https://twitter.com/krisguy/status/1097606494810386432"/>
    <hyperlink ref="X151" r:id="rId403" display="https://twitter.com/stephiesteez/status/1096464052438601734"/>
    <hyperlink ref="X152" r:id="rId404" display="https://twitter.com/kfer_games/status/1094874327500115970"/>
    <hyperlink ref="X153" r:id="rId405" display="https://twitter.com/kayratcliffff/status/1097842112526278656"/>
    <hyperlink ref="X154" r:id="rId406" display="https://twitter.com/pinkieheather/status/1096108582892900352"/>
    <hyperlink ref="X155" r:id="rId407" display="https://twitter.com/pinkieheather/status/1097823374787645442"/>
    <hyperlink ref="X156" r:id="rId408" display="https://twitter.com/grumpy_pumper/status/1095415709910396930"/>
    <hyperlink ref="X157" r:id="rId409" display="https://twitter.com/accuchek_us/status/964504200380993536"/>
    <hyperlink ref="X158" r:id="rId410" display="https://twitter.com/mistermints/status/1090395211015114752"/>
    <hyperlink ref="X159" r:id="rId411" display="https://twitter.com/diabetessisters/status/1095064108666404865"/>
    <hyperlink ref="X160" r:id="rId412" display="https://twitter.com/diabetessisters/status/1095043599320973320"/>
    <hyperlink ref="X161" r:id="rId413" display="https://twitter.com/therachelmayo/status/1095557926549422080"/>
    <hyperlink ref="X162" r:id="rId414" display="https://twitter.com/yoga_o/status/1097587795936329731"/>
    <hyperlink ref="X163" r:id="rId415" display="https://twitter.com/lifeofadiabetic/status/1097495036344877057"/>
    <hyperlink ref="X164" r:id="rId416" display="https://twitter.com/hangrypancreas/status/1094536735252332544"/>
    <hyperlink ref="X165" r:id="rId417" display="https://twitter.com/michaelschweitz/status/1094447527837995008"/>
    <hyperlink ref="AZ142" r:id="rId418" display="https://api.twitter.com/1.1/geo/id/3eb2c704fe8a50cb.json"/>
    <hyperlink ref="AZ147" r:id="rId419" display="https://api.twitter.com/1.1/geo/id/003a365b39428a40.json"/>
    <hyperlink ref="AZ149" r:id="rId420" display="https://api.twitter.com/1.1/geo/id/a6c257c61f294ec1.json"/>
  </hyperlinks>
  <printOptions/>
  <pageMargins left="0.7" right="0.7" top="0.75" bottom="0.75" header="0.3" footer="0.3"/>
  <pageSetup horizontalDpi="600" verticalDpi="600" orientation="portrait" r:id="rId424"/>
  <legacyDrawing r:id="rId422"/>
  <tableParts>
    <tablePart r:id="rId42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1830</v>
      </c>
      <c r="B1" s="13" t="s">
        <v>1888</v>
      </c>
      <c r="C1" s="13" t="s">
        <v>1889</v>
      </c>
      <c r="D1" s="13" t="s">
        <v>1890</v>
      </c>
      <c r="E1" s="81" t="s">
        <v>1891</v>
      </c>
      <c r="F1" s="81" t="s">
        <v>1892</v>
      </c>
      <c r="G1" s="81" t="s">
        <v>1893</v>
      </c>
    </row>
    <row r="2" spans="1:7" ht="15">
      <c r="A2" s="81">
        <v>1</v>
      </c>
      <c r="B2" s="81">
        <v>6</v>
      </c>
      <c r="C2" s="81">
        <v>1</v>
      </c>
      <c r="D2" s="81">
        <v>6</v>
      </c>
      <c r="E2" s="81"/>
      <c r="F2" s="81"/>
      <c r="G2" s="81"/>
    </row>
    <row r="3" spans="1:7" ht="15">
      <c r="A3" s="81">
        <v>2</v>
      </c>
      <c r="B3" s="81">
        <v>1</v>
      </c>
      <c r="C3" s="81">
        <v>0</v>
      </c>
      <c r="D3" s="81">
        <v>1</v>
      </c>
      <c r="E3" s="81"/>
      <c r="F3" s="81"/>
      <c r="G3" s="81"/>
    </row>
    <row r="4" spans="1:7" ht="15">
      <c r="A4" s="81">
        <v>3</v>
      </c>
      <c r="B4" s="81">
        <v>1</v>
      </c>
      <c r="C4" s="81">
        <v>0</v>
      </c>
      <c r="D4" s="81">
        <v>1</v>
      </c>
      <c r="E4" s="81"/>
      <c r="F4" s="81"/>
      <c r="G4" s="81"/>
    </row>
    <row r="5" spans="1:7" ht="15">
      <c r="A5" s="81">
        <v>4</v>
      </c>
      <c r="B5" s="81">
        <v>1</v>
      </c>
      <c r="C5" s="81">
        <v>0</v>
      </c>
      <c r="D5" s="81">
        <v>1</v>
      </c>
      <c r="E5" s="81"/>
      <c r="F5" s="81"/>
      <c r="G5" s="81"/>
    </row>
    <row r="6" spans="1:7" ht="15">
      <c r="A6" s="81">
        <v>5</v>
      </c>
      <c r="B6" s="81">
        <v>1</v>
      </c>
      <c r="C6" s="81">
        <v>0</v>
      </c>
      <c r="D6" s="81">
        <v>1</v>
      </c>
      <c r="E6" s="81"/>
      <c r="F6" s="81"/>
      <c r="G6" s="81"/>
    </row>
    <row r="7" spans="1:7" ht="15">
      <c r="A7" s="81">
        <v>6</v>
      </c>
      <c r="B7" s="81">
        <v>1</v>
      </c>
      <c r="C7" s="81">
        <v>0</v>
      </c>
      <c r="D7" s="81">
        <v>1</v>
      </c>
      <c r="E7" s="81"/>
      <c r="F7" s="81"/>
      <c r="G7" s="81"/>
    </row>
    <row r="8" spans="1:7" ht="15">
      <c r="A8" s="81">
        <v>7</v>
      </c>
      <c r="B8" s="81">
        <v>1</v>
      </c>
      <c r="C8" s="81">
        <v>0</v>
      </c>
      <c r="D8" s="81">
        <v>1</v>
      </c>
      <c r="E8" s="81"/>
      <c r="F8" s="81"/>
      <c r="G8" s="81"/>
    </row>
    <row r="9" spans="1:7" ht="15">
      <c r="A9" s="81">
        <v>8</v>
      </c>
      <c r="B9" s="81">
        <v>1</v>
      </c>
      <c r="C9" s="81">
        <v>0</v>
      </c>
      <c r="D9" s="81">
        <v>1</v>
      </c>
      <c r="E9" s="81"/>
      <c r="F9" s="81"/>
      <c r="G9" s="81"/>
    </row>
    <row r="10" spans="1:7" ht="15">
      <c r="A10" s="81">
        <v>9</v>
      </c>
      <c r="B10" s="81">
        <v>1</v>
      </c>
      <c r="C10" s="81">
        <v>0</v>
      </c>
      <c r="D10" s="81">
        <v>1</v>
      </c>
      <c r="E10" s="81"/>
      <c r="F10" s="81"/>
      <c r="G10" s="81"/>
    </row>
    <row r="11" spans="1:7" ht="15">
      <c r="A11" s="81">
        <v>10</v>
      </c>
      <c r="B11" s="81">
        <v>1</v>
      </c>
      <c r="C11" s="81">
        <v>0</v>
      </c>
      <c r="D11" s="81">
        <v>1</v>
      </c>
      <c r="E11" s="81"/>
      <c r="F11" s="81"/>
      <c r="G11" s="81"/>
    </row>
    <row r="12" spans="1:7" ht="15">
      <c r="A12" s="81">
        <v>11</v>
      </c>
      <c r="B12" s="81">
        <v>1</v>
      </c>
      <c r="C12" s="81">
        <v>0</v>
      </c>
      <c r="D12" s="81">
        <v>1</v>
      </c>
      <c r="E12" s="81"/>
      <c r="F12" s="81"/>
      <c r="G12" s="81"/>
    </row>
    <row r="13" spans="1:7" ht="15">
      <c r="A13" s="81">
        <v>12</v>
      </c>
      <c r="B13" s="81">
        <v>1</v>
      </c>
      <c r="C13" s="81">
        <v>0</v>
      </c>
      <c r="D13" s="81">
        <v>1</v>
      </c>
      <c r="E13" s="81"/>
      <c r="F13" s="81"/>
      <c r="G13" s="81"/>
    </row>
    <row r="14" spans="1:7" ht="15">
      <c r="A14" s="81">
        <v>13</v>
      </c>
      <c r="B14" s="81">
        <v>1</v>
      </c>
      <c r="C14" s="81">
        <v>0</v>
      </c>
      <c r="D14" s="81">
        <v>1</v>
      </c>
      <c r="E14" s="81"/>
      <c r="F14" s="81"/>
      <c r="G14" s="81"/>
    </row>
    <row r="15" spans="1:7" ht="15">
      <c r="A15" s="81">
        <v>14</v>
      </c>
      <c r="B15" s="81">
        <v>1</v>
      </c>
      <c r="C15" s="81">
        <v>0</v>
      </c>
      <c r="D15" s="81">
        <v>1</v>
      </c>
      <c r="E15" s="81"/>
      <c r="F15" s="81"/>
      <c r="G15" s="81"/>
    </row>
    <row r="16" spans="1:7" ht="15">
      <c r="A16" s="81">
        <v>15</v>
      </c>
      <c r="B16" s="81">
        <v>1</v>
      </c>
      <c r="C16" s="81">
        <v>0</v>
      </c>
      <c r="D16" s="81">
        <v>1</v>
      </c>
      <c r="E16" s="81"/>
      <c r="F16" s="81"/>
      <c r="G16" s="81"/>
    </row>
    <row r="17" spans="1:7" ht="15">
      <c r="A17" s="81">
        <v>16</v>
      </c>
      <c r="B17" s="81">
        <v>1</v>
      </c>
      <c r="C17" s="81">
        <v>0</v>
      </c>
      <c r="D17" s="81">
        <v>1</v>
      </c>
      <c r="E17" s="81"/>
      <c r="F17" s="81"/>
      <c r="G17" s="81"/>
    </row>
    <row r="18" spans="1:7" ht="15">
      <c r="A18" s="81">
        <v>17</v>
      </c>
      <c r="B18" s="81">
        <v>1</v>
      </c>
      <c r="C18" s="81">
        <v>0</v>
      </c>
      <c r="D18" s="81">
        <v>1</v>
      </c>
      <c r="E18" s="81"/>
      <c r="F18" s="81"/>
      <c r="G18" s="81"/>
    </row>
    <row r="19" spans="1:7" ht="15">
      <c r="A19" s="81">
        <v>18</v>
      </c>
      <c r="B19" s="81">
        <v>4</v>
      </c>
      <c r="C19" s="81">
        <v>1</v>
      </c>
      <c r="D19" s="81">
        <v>4</v>
      </c>
      <c r="E19" s="81"/>
      <c r="F19" s="81"/>
      <c r="G19" s="81"/>
    </row>
    <row r="20" spans="1:7" ht="15">
      <c r="A20" s="81">
        <v>19</v>
      </c>
      <c r="B20" s="81">
        <v>4</v>
      </c>
      <c r="C20" s="81">
        <v>1</v>
      </c>
      <c r="D20" s="81">
        <v>4</v>
      </c>
      <c r="E20" s="81"/>
      <c r="F20" s="81"/>
      <c r="G20" s="81"/>
    </row>
    <row r="21" spans="1:7" ht="15">
      <c r="A21" s="81">
        <v>20</v>
      </c>
      <c r="B21" s="81">
        <v>5</v>
      </c>
      <c r="C21" s="81">
        <v>1</v>
      </c>
      <c r="D21" s="81">
        <v>5</v>
      </c>
      <c r="E21" s="81"/>
      <c r="F21" s="81"/>
      <c r="G21" s="81"/>
    </row>
    <row r="22" spans="1:7" ht="15">
      <c r="A22" s="81">
        <v>21</v>
      </c>
      <c r="B22" s="81">
        <v>2</v>
      </c>
      <c r="C22" s="81">
        <v>1</v>
      </c>
      <c r="D22" s="81">
        <v>2</v>
      </c>
      <c r="E22" s="81"/>
      <c r="F22" s="81"/>
      <c r="G22" s="81"/>
    </row>
    <row r="23" spans="1:7" ht="15">
      <c r="A23" s="81">
        <v>22</v>
      </c>
      <c r="B23" s="81">
        <v>2</v>
      </c>
      <c r="C23" s="81">
        <v>1</v>
      </c>
      <c r="D23" s="81">
        <v>2</v>
      </c>
      <c r="E23" s="81"/>
      <c r="F23" s="81"/>
      <c r="G23" s="81"/>
    </row>
    <row r="24" spans="1:7" ht="15">
      <c r="A24" s="81">
        <v>23</v>
      </c>
      <c r="B24" s="81">
        <v>2</v>
      </c>
      <c r="C24" s="81">
        <v>1</v>
      </c>
      <c r="D24" s="81">
        <v>2</v>
      </c>
      <c r="E24" s="81"/>
      <c r="F24" s="81"/>
      <c r="G24" s="81"/>
    </row>
    <row r="25" spans="1:7" ht="15">
      <c r="A25" s="81">
        <v>24</v>
      </c>
      <c r="B25" s="81">
        <v>2</v>
      </c>
      <c r="C25" s="81">
        <v>1</v>
      </c>
      <c r="D25" s="81">
        <v>2</v>
      </c>
      <c r="E25" s="81"/>
      <c r="F25" s="81"/>
      <c r="G25" s="81"/>
    </row>
    <row r="26" spans="1:7" ht="15">
      <c r="A26" s="81">
        <v>25</v>
      </c>
      <c r="B26" s="81">
        <v>3</v>
      </c>
      <c r="C26" s="81">
        <v>2</v>
      </c>
      <c r="D26" s="81">
        <v>2</v>
      </c>
      <c r="E26" s="81"/>
      <c r="F26" s="81"/>
      <c r="G26" s="81"/>
    </row>
    <row r="27" spans="1:7" ht="15">
      <c r="A27" s="81">
        <v>26</v>
      </c>
      <c r="B27" s="81">
        <v>3</v>
      </c>
      <c r="C27" s="81">
        <v>1</v>
      </c>
      <c r="D27" s="81">
        <v>3</v>
      </c>
      <c r="E27" s="81"/>
      <c r="F27" s="81"/>
      <c r="G27" s="81"/>
    </row>
    <row r="28" spans="1:7" ht="15">
      <c r="A28" s="81">
        <v>27</v>
      </c>
      <c r="B28" s="81">
        <v>2</v>
      </c>
      <c r="C28" s="81">
        <v>1</v>
      </c>
      <c r="D28" s="81">
        <v>2</v>
      </c>
      <c r="E28" s="81"/>
      <c r="F28" s="81"/>
      <c r="G28" s="81"/>
    </row>
    <row r="29" spans="1:7" ht="15">
      <c r="A29" s="81">
        <v>28</v>
      </c>
      <c r="B29" s="81">
        <v>5</v>
      </c>
      <c r="C29" s="81">
        <v>1</v>
      </c>
      <c r="D29" s="81">
        <v>5</v>
      </c>
      <c r="E29" s="81"/>
      <c r="F29" s="81"/>
      <c r="G29" s="81"/>
    </row>
    <row r="30" spans="1:7" ht="15">
      <c r="A30" s="81">
        <v>29</v>
      </c>
      <c r="B30" s="81">
        <v>2</v>
      </c>
      <c r="C30" s="81">
        <v>1</v>
      </c>
      <c r="D30" s="81">
        <v>2</v>
      </c>
      <c r="E30" s="81"/>
      <c r="F30" s="81"/>
      <c r="G30" s="81"/>
    </row>
    <row r="31" spans="1:7" ht="15">
      <c r="A31" s="81">
        <v>30</v>
      </c>
      <c r="B31" s="81">
        <v>2</v>
      </c>
      <c r="C31" s="81">
        <v>1</v>
      </c>
      <c r="D31" s="81">
        <v>2</v>
      </c>
      <c r="E31" s="81"/>
      <c r="F31" s="81"/>
      <c r="G31" s="81"/>
    </row>
    <row r="32" spans="1:7" ht="15">
      <c r="A32" s="81">
        <v>31</v>
      </c>
      <c r="B32" s="81">
        <v>3</v>
      </c>
      <c r="C32" s="81">
        <v>1</v>
      </c>
      <c r="D32" s="81">
        <v>3</v>
      </c>
      <c r="E32" s="81"/>
      <c r="F32" s="81"/>
      <c r="G32" s="81"/>
    </row>
    <row r="33" spans="1:7" ht="15">
      <c r="A33" s="81">
        <v>32</v>
      </c>
      <c r="B33" s="81">
        <v>2</v>
      </c>
      <c r="C33" s="81">
        <v>1</v>
      </c>
      <c r="D33" s="81">
        <v>2</v>
      </c>
      <c r="E33" s="81"/>
      <c r="F33" s="81"/>
      <c r="G33" s="81"/>
    </row>
    <row r="34" spans="1:7" ht="15">
      <c r="A34" s="81">
        <v>33</v>
      </c>
      <c r="B34" s="81">
        <v>2</v>
      </c>
      <c r="C34" s="81">
        <v>1</v>
      </c>
      <c r="D34" s="81">
        <v>2</v>
      </c>
      <c r="E34" s="81"/>
      <c r="F34" s="81"/>
      <c r="G34" s="81"/>
    </row>
    <row r="35" spans="1:7" ht="15">
      <c r="A35" s="81">
        <v>34</v>
      </c>
      <c r="B35" s="81">
        <v>2</v>
      </c>
      <c r="C35" s="81">
        <v>1</v>
      </c>
      <c r="D35" s="81">
        <v>2</v>
      </c>
      <c r="E35" s="81"/>
      <c r="F35" s="81"/>
      <c r="G35" s="81"/>
    </row>
    <row r="36" spans="1:7" ht="15">
      <c r="A36" s="81">
        <v>35</v>
      </c>
      <c r="B36" s="81">
        <v>4</v>
      </c>
      <c r="C36" s="81">
        <v>1</v>
      </c>
      <c r="D36" s="81">
        <v>4</v>
      </c>
      <c r="E36" s="81"/>
      <c r="F36" s="81"/>
      <c r="G36" s="81"/>
    </row>
    <row r="37" spans="1:7" ht="15">
      <c r="A37" s="81">
        <v>36</v>
      </c>
      <c r="B37" s="81">
        <v>1</v>
      </c>
      <c r="C37" s="81">
        <v>0</v>
      </c>
      <c r="D37" s="81">
        <v>1</v>
      </c>
      <c r="E37" s="81"/>
      <c r="F37" s="81"/>
      <c r="G37" s="81"/>
    </row>
    <row r="38" spans="1:7" ht="15">
      <c r="A38" s="81">
        <v>37</v>
      </c>
      <c r="B38" s="81">
        <v>2</v>
      </c>
      <c r="C38" s="81">
        <v>1</v>
      </c>
      <c r="D38" s="81">
        <v>2</v>
      </c>
      <c r="E38" s="81"/>
      <c r="F38" s="81"/>
      <c r="G38" s="81"/>
    </row>
    <row r="39" spans="1:7" ht="15">
      <c r="A39" s="81">
        <v>38</v>
      </c>
      <c r="B39" s="81">
        <v>2</v>
      </c>
      <c r="C39" s="81">
        <v>1</v>
      </c>
      <c r="D39" s="81">
        <v>2</v>
      </c>
      <c r="E39" s="81"/>
      <c r="F39" s="81"/>
      <c r="G39" s="81"/>
    </row>
    <row r="40" spans="1:7" ht="15">
      <c r="A40" s="81">
        <v>39</v>
      </c>
      <c r="B40" s="81">
        <v>2</v>
      </c>
      <c r="C40" s="81">
        <v>1</v>
      </c>
      <c r="D40" s="81">
        <v>2</v>
      </c>
      <c r="E40" s="81"/>
      <c r="F40" s="81"/>
      <c r="G40" s="81"/>
    </row>
    <row r="41" spans="1:7" ht="15">
      <c r="A41" s="81">
        <v>40</v>
      </c>
      <c r="B41" s="81">
        <v>3</v>
      </c>
      <c r="C41" s="81">
        <v>1</v>
      </c>
      <c r="D41" s="81">
        <v>3</v>
      </c>
      <c r="E41" s="81"/>
      <c r="F41" s="81"/>
      <c r="G41" s="81"/>
    </row>
    <row r="42" spans="1:7" ht="15">
      <c r="A42" s="81">
        <v>41</v>
      </c>
      <c r="B42" s="81">
        <v>2</v>
      </c>
      <c r="C42" s="81">
        <v>1</v>
      </c>
      <c r="D42" s="81">
        <v>2</v>
      </c>
      <c r="E42" s="81"/>
      <c r="F42" s="81"/>
      <c r="G42" s="81"/>
    </row>
    <row r="43" spans="1:7" ht="15">
      <c r="A43" s="81">
        <v>42</v>
      </c>
      <c r="B43" s="81">
        <v>1</v>
      </c>
      <c r="C43" s="81">
        <v>0</v>
      </c>
      <c r="D43" s="81">
        <v>1</v>
      </c>
      <c r="E43" s="81"/>
      <c r="F43" s="81"/>
      <c r="G43" s="81"/>
    </row>
    <row r="44" spans="1:7" ht="15">
      <c r="A44" s="81">
        <v>43</v>
      </c>
      <c r="B44" s="81">
        <v>3</v>
      </c>
      <c r="C44" s="81">
        <v>1</v>
      </c>
      <c r="D44" s="81">
        <v>3</v>
      </c>
      <c r="E44" s="81"/>
      <c r="F44" s="81"/>
      <c r="G44" s="81"/>
    </row>
    <row r="45" spans="1:7" ht="15">
      <c r="A45" s="81">
        <v>44</v>
      </c>
      <c r="B45" s="81">
        <v>3</v>
      </c>
      <c r="C45" s="81">
        <v>1</v>
      </c>
      <c r="D45" s="81">
        <v>3</v>
      </c>
      <c r="E45" s="81"/>
      <c r="F45" s="81"/>
      <c r="G45" s="81"/>
    </row>
    <row r="46" spans="1:7" ht="15">
      <c r="A46" s="81">
        <v>45</v>
      </c>
      <c r="B46" s="81">
        <v>2</v>
      </c>
      <c r="C46" s="81">
        <v>1</v>
      </c>
      <c r="D46" s="81">
        <v>2</v>
      </c>
      <c r="E46" s="81"/>
      <c r="F46" s="81"/>
      <c r="G46" s="81"/>
    </row>
    <row r="47" spans="1:7" ht="15">
      <c r="A47" s="81">
        <v>46</v>
      </c>
      <c r="B47" s="81">
        <v>2</v>
      </c>
      <c r="C47" s="81">
        <v>1</v>
      </c>
      <c r="D47" s="81">
        <v>2</v>
      </c>
      <c r="E47" s="81"/>
      <c r="F47" s="81"/>
      <c r="G47" s="81"/>
    </row>
    <row r="48" spans="1:7" ht="15">
      <c r="A48" s="81">
        <v>47</v>
      </c>
      <c r="B48" s="81">
        <v>2</v>
      </c>
      <c r="C48" s="81">
        <v>1</v>
      </c>
      <c r="D48" s="81">
        <v>2</v>
      </c>
      <c r="E48" s="81"/>
      <c r="F48" s="81"/>
      <c r="G48" s="81"/>
    </row>
    <row r="49" spans="1:7" ht="15">
      <c r="A49" s="81">
        <v>48</v>
      </c>
      <c r="B49" s="81">
        <v>2</v>
      </c>
      <c r="C49" s="81">
        <v>1</v>
      </c>
      <c r="D49" s="81">
        <v>2</v>
      </c>
      <c r="E49" s="81"/>
      <c r="F49" s="81"/>
      <c r="G49" s="81"/>
    </row>
    <row r="50" spans="1:7" ht="15">
      <c r="A50" s="81">
        <v>49</v>
      </c>
      <c r="B50" s="81">
        <v>2</v>
      </c>
      <c r="C50" s="81">
        <v>1</v>
      </c>
      <c r="D50" s="81">
        <v>2</v>
      </c>
      <c r="E50" s="81"/>
      <c r="F50" s="81"/>
      <c r="G50" s="81"/>
    </row>
    <row r="51" spans="1:7" ht="15">
      <c r="A51" s="81">
        <v>50</v>
      </c>
      <c r="B51" s="81">
        <v>7</v>
      </c>
      <c r="C51" s="81">
        <v>2</v>
      </c>
      <c r="D51" s="81">
        <v>5</v>
      </c>
      <c r="E51" s="81"/>
      <c r="F51" s="81"/>
      <c r="G51" s="81"/>
    </row>
    <row r="52" spans="1:7" ht="15">
      <c r="A52" s="81">
        <v>51</v>
      </c>
      <c r="B52" s="81">
        <v>2</v>
      </c>
      <c r="C52" s="81">
        <v>1</v>
      </c>
      <c r="D52" s="81">
        <v>2</v>
      </c>
      <c r="E52" s="81"/>
      <c r="F52" s="81"/>
      <c r="G52" s="81"/>
    </row>
    <row r="53" spans="1:7" ht="15">
      <c r="A53" s="81">
        <v>52</v>
      </c>
      <c r="B53" s="81">
        <v>1</v>
      </c>
      <c r="C53" s="81">
        <v>0</v>
      </c>
      <c r="D53" s="81">
        <v>1</v>
      </c>
      <c r="E53" s="81"/>
      <c r="F53" s="81"/>
      <c r="G53" s="81"/>
    </row>
    <row r="54" spans="1:7" ht="15">
      <c r="A54" s="81">
        <v>53</v>
      </c>
      <c r="B54" s="81">
        <v>1</v>
      </c>
      <c r="C54" s="81">
        <v>0</v>
      </c>
      <c r="D54" s="81">
        <v>1</v>
      </c>
      <c r="E54" s="81"/>
      <c r="F54" s="81"/>
      <c r="G54" s="81"/>
    </row>
    <row r="55" spans="1:7" ht="15">
      <c r="A55" s="81">
        <v>54</v>
      </c>
      <c r="B55" s="81">
        <v>1</v>
      </c>
      <c r="C55" s="81">
        <v>0</v>
      </c>
      <c r="D55" s="81">
        <v>1</v>
      </c>
      <c r="E55" s="81"/>
      <c r="F55" s="81"/>
      <c r="G55" s="81"/>
    </row>
    <row r="56" spans="1:7" ht="15">
      <c r="A56" s="81">
        <v>55</v>
      </c>
      <c r="B56" s="81">
        <v>1</v>
      </c>
      <c r="C56" s="81">
        <v>0</v>
      </c>
      <c r="D56" s="81">
        <v>1</v>
      </c>
      <c r="E56" s="81"/>
      <c r="F56" s="81"/>
      <c r="G56" s="81"/>
    </row>
    <row r="57" spans="1:7" ht="15">
      <c r="A57" s="81">
        <v>56</v>
      </c>
      <c r="B57" s="81">
        <v>1</v>
      </c>
      <c r="C57" s="81">
        <v>0</v>
      </c>
      <c r="D57" s="81">
        <v>1</v>
      </c>
      <c r="E57" s="81"/>
      <c r="F57" s="81"/>
      <c r="G57" s="81"/>
    </row>
    <row r="58" spans="1:7" ht="15">
      <c r="A58" s="81">
        <v>57</v>
      </c>
      <c r="B58" s="81">
        <v>1</v>
      </c>
      <c r="C58" s="81">
        <v>0</v>
      </c>
      <c r="D58" s="81">
        <v>1</v>
      </c>
      <c r="E58" s="81"/>
      <c r="F58" s="81"/>
      <c r="G58" s="81"/>
    </row>
    <row r="59" spans="1:7" ht="15">
      <c r="A59" s="81">
        <v>58</v>
      </c>
      <c r="B59" s="81">
        <v>1</v>
      </c>
      <c r="C59" s="81">
        <v>0</v>
      </c>
      <c r="D59" s="81">
        <v>1</v>
      </c>
      <c r="E59" s="81"/>
      <c r="F59" s="81"/>
      <c r="G59" s="81"/>
    </row>
    <row r="60" spans="1:7" ht="15">
      <c r="A60" s="81">
        <v>59</v>
      </c>
      <c r="B60" s="81">
        <v>1</v>
      </c>
      <c r="C60" s="81">
        <v>0</v>
      </c>
      <c r="D60" s="81">
        <v>1</v>
      </c>
      <c r="E60" s="81"/>
      <c r="F60" s="81"/>
      <c r="G60" s="81"/>
    </row>
    <row r="61" spans="1:7" ht="15">
      <c r="A61" s="81">
        <v>60</v>
      </c>
      <c r="B61" s="81">
        <v>1</v>
      </c>
      <c r="C61" s="81">
        <v>0</v>
      </c>
      <c r="D61" s="81">
        <v>1</v>
      </c>
      <c r="E61" s="81"/>
      <c r="F61" s="81"/>
      <c r="G61" s="81"/>
    </row>
    <row r="62" spans="1:7" ht="15">
      <c r="A62" s="81">
        <v>61</v>
      </c>
      <c r="B62" s="81">
        <v>3</v>
      </c>
      <c r="C62" s="81">
        <v>1</v>
      </c>
      <c r="D62" s="81">
        <v>3</v>
      </c>
      <c r="E62" s="81"/>
      <c r="F62" s="81"/>
      <c r="G62" s="81"/>
    </row>
    <row r="63" spans="1:7" ht="15">
      <c r="A63" s="81">
        <v>62</v>
      </c>
      <c r="B63" s="81">
        <v>1</v>
      </c>
      <c r="C63" s="81">
        <v>0</v>
      </c>
      <c r="D63" s="81">
        <v>1</v>
      </c>
      <c r="E63" s="81"/>
      <c r="F63" s="81"/>
      <c r="G63" s="81"/>
    </row>
    <row r="64" spans="1:7" ht="15">
      <c r="A64" s="81">
        <v>63</v>
      </c>
      <c r="B64" s="81">
        <v>1</v>
      </c>
      <c r="C64" s="81">
        <v>0</v>
      </c>
      <c r="D64" s="81">
        <v>1</v>
      </c>
      <c r="E64" s="81"/>
      <c r="F64" s="81"/>
      <c r="G64" s="81"/>
    </row>
    <row r="65" spans="1:7" ht="15">
      <c r="A65" s="81">
        <v>64</v>
      </c>
      <c r="B65" s="81">
        <v>1</v>
      </c>
      <c r="C65" s="81">
        <v>0</v>
      </c>
      <c r="D65" s="81">
        <v>1</v>
      </c>
      <c r="E65" s="81"/>
      <c r="F65" s="81"/>
      <c r="G65" s="81"/>
    </row>
    <row r="66" spans="1:7" ht="15">
      <c r="A66" s="81">
        <v>65</v>
      </c>
      <c r="B66" s="81">
        <v>1</v>
      </c>
      <c r="C66" s="81">
        <v>0</v>
      </c>
      <c r="D66" s="81">
        <v>1</v>
      </c>
      <c r="E66" s="81"/>
      <c r="F66" s="81"/>
      <c r="G66" s="81"/>
    </row>
    <row r="67" spans="1:7" ht="15">
      <c r="A67" s="81">
        <v>66</v>
      </c>
      <c r="B67" s="81">
        <v>1</v>
      </c>
      <c r="C67" s="81">
        <v>0</v>
      </c>
      <c r="D67" s="81">
        <v>1</v>
      </c>
      <c r="E67" s="81"/>
      <c r="F67" s="81"/>
      <c r="G67" s="81"/>
    </row>
    <row r="68" spans="1:7" ht="15">
      <c r="A68" s="81">
        <v>67</v>
      </c>
      <c r="B68" s="81">
        <v>1</v>
      </c>
      <c r="C68" s="81">
        <v>0</v>
      </c>
      <c r="D68" s="81">
        <v>1</v>
      </c>
      <c r="E68" s="81"/>
      <c r="F68" s="81"/>
      <c r="G68" s="81"/>
    </row>
    <row r="69" spans="1:7" ht="15">
      <c r="A69" s="81">
        <v>68</v>
      </c>
      <c r="B69" s="81">
        <v>2</v>
      </c>
      <c r="C69" s="81">
        <v>1</v>
      </c>
      <c r="D69" s="81">
        <v>2</v>
      </c>
      <c r="E69" s="81"/>
      <c r="F69" s="81"/>
      <c r="G69" s="81"/>
    </row>
    <row r="70" spans="1:7" ht="15">
      <c r="A70" s="81">
        <v>69</v>
      </c>
      <c r="B70" s="81">
        <v>1</v>
      </c>
      <c r="C70" s="81">
        <v>0</v>
      </c>
      <c r="D70" s="81">
        <v>1</v>
      </c>
      <c r="E70" s="81"/>
      <c r="F70" s="81"/>
      <c r="G70" s="81"/>
    </row>
    <row r="71" spans="1:7" ht="15">
      <c r="A71" s="81">
        <v>70</v>
      </c>
      <c r="B71" s="81">
        <v>6</v>
      </c>
      <c r="C71" s="81">
        <v>2</v>
      </c>
      <c r="D71" s="81">
        <v>4</v>
      </c>
      <c r="E71" s="81"/>
      <c r="F71" s="81"/>
      <c r="G71" s="81"/>
    </row>
    <row r="72" spans="1:7" ht="15">
      <c r="A72" s="81">
        <v>71</v>
      </c>
      <c r="B72" s="81">
        <v>2</v>
      </c>
      <c r="C72" s="81">
        <v>1</v>
      </c>
      <c r="D72" s="81">
        <v>2</v>
      </c>
      <c r="E72" s="81"/>
      <c r="F72" s="81"/>
      <c r="G72" s="81"/>
    </row>
    <row r="73" spans="1:7" ht="15">
      <c r="A73" s="81">
        <v>72</v>
      </c>
      <c r="B73" s="81">
        <v>1</v>
      </c>
      <c r="C73" s="81">
        <v>0</v>
      </c>
      <c r="D73" s="81">
        <v>1</v>
      </c>
      <c r="E73" s="81"/>
      <c r="F73" s="81"/>
      <c r="G73" s="81"/>
    </row>
    <row r="74" spans="1:7" ht="15">
      <c r="A74" s="81">
        <v>73</v>
      </c>
      <c r="B74" s="81">
        <v>1</v>
      </c>
      <c r="C74" s="81">
        <v>0</v>
      </c>
      <c r="D74" s="81">
        <v>1</v>
      </c>
      <c r="E74" s="81"/>
      <c r="F74" s="81"/>
      <c r="G74" s="81"/>
    </row>
    <row r="75" spans="1:7" ht="15">
      <c r="A75" s="81">
        <v>74</v>
      </c>
      <c r="B75" s="81">
        <v>1</v>
      </c>
      <c r="C75" s="81">
        <v>0</v>
      </c>
      <c r="D75" s="81">
        <v>1</v>
      </c>
      <c r="E75" s="81"/>
      <c r="F75" s="81"/>
      <c r="G75" s="81"/>
    </row>
    <row r="76" spans="1:7" ht="15">
      <c r="A76" s="81">
        <v>75</v>
      </c>
      <c r="B76" s="81">
        <v>2</v>
      </c>
      <c r="C76" s="81">
        <v>1</v>
      </c>
      <c r="D76" s="81">
        <v>2</v>
      </c>
      <c r="E76" s="81"/>
      <c r="F76" s="81"/>
      <c r="G76" s="81"/>
    </row>
    <row r="77" spans="1:7" ht="15">
      <c r="A77" s="81">
        <v>76</v>
      </c>
      <c r="B77" s="81">
        <v>2</v>
      </c>
      <c r="C77" s="81">
        <v>1</v>
      </c>
      <c r="D77" s="81">
        <v>2</v>
      </c>
      <c r="E77" s="81"/>
      <c r="F77" s="81"/>
      <c r="G77" s="81"/>
    </row>
    <row r="78" spans="1:7" ht="15">
      <c r="A78" s="81">
        <v>77</v>
      </c>
      <c r="B78" s="81">
        <v>1</v>
      </c>
      <c r="C78" s="81">
        <v>0</v>
      </c>
      <c r="D78" s="81">
        <v>1</v>
      </c>
      <c r="E78" s="81"/>
      <c r="F78" s="81"/>
      <c r="G78" s="81"/>
    </row>
    <row r="79" spans="1:7" ht="15">
      <c r="A79" s="81">
        <v>78</v>
      </c>
      <c r="B79" s="81">
        <v>1</v>
      </c>
      <c r="C79" s="81">
        <v>0</v>
      </c>
      <c r="D79" s="81">
        <v>1</v>
      </c>
      <c r="E79" s="81"/>
      <c r="F79" s="81"/>
      <c r="G79" s="81"/>
    </row>
    <row r="80" spans="1:7" ht="15">
      <c r="A80" s="81">
        <v>79</v>
      </c>
      <c r="B80" s="81">
        <v>1</v>
      </c>
      <c r="C80" s="81">
        <v>0</v>
      </c>
      <c r="D80" s="81">
        <v>1</v>
      </c>
      <c r="E80" s="81"/>
      <c r="F80" s="81"/>
      <c r="G80" s="81"/>
    </row>
    <row r="81" spans="1:7" ht="15">
      <c r="A81" s="81">
        <v>80</v>
      </c>
      <c r="B81" s="81">
        <v>4</v>
      </c>
      <c r="C81" s="81">
        <v>1</v>
      </c>
      <c r="D81" s="81">
        <v>4</v>
      </c>
      <c r="E81" s="81"/>
      <c r="F81" s="81"/>
      <c r="G81" s="81"/>
    </row>
    <row r="82" spans="1:7" ht="15">
      <c r="A82" s="81">
        <v>81</v>
      </c>
      <c r="B82" s="81">
        <v>1</v>
      </c>
      <c r="C82" s="81">
        <v>0</v>
      </c>
      <c r="D82" s="81">
        <v>1</v>
      </c>
      <c r="E82" s="81"/>
      <c r="F82" s="81"/>
      <c r="G82" s="81"/>
    </row>
    <row r="83" spans="1:7" ht="15">
      <c r="A83" s="81">
        <v>82</v>
      </c>
      <c r="B83" s="81">
        <v>1</v>
      </c>
      <c r="C83" s="81">
        <v>0</v>
      </c>
      <c r="D83" s="81">
        <v>1</v>
      </c>
      <c r="E83" s="81"/>
      <c r="F83" s="81"/>
      <c r="G83" s="81"/>
    </row>
    <row r="84" spans="1:7" ht="15">
      <c r="A84" s="81">
        <v>83</v>
      </c>
      <c r="B84" s="81">
        <v>1</v>
      </c>
      <c r="C84" s="81">
        <v>0</v>
      </c>
      <c r="D84" s="81">
        <v>1</v>
      </c>
      <c r="E84" s="81"/>
      <c r="F84" s="81"/>
      <c r="G84" s="81"/>
    </row>
    <row r="85" spans="1:7" ht="15">
      <c r="A85" s="81">
        <v>84</v>
      </c>
      <c r="B85" s="81">
        <v>1</v>
      </c>
      <c r="C85" s="81">
        <v>0</v>
      </c>
      <c r="D85" s="81">
        <v>1</v>
      </c>
      <c r="E85" s="81"/>
      <c r="F85" s="81"/>
      <c r="G85" s="81"/>
    </row>
    <row r="86" spans="1:7" ht="15">
      <c r="A86" s="81">
        <v>85</v>
      </c>
      <c r="B86" s="81">
        <v>1</v>
      </c>
      <c r="C86" s="81">
        <v>0</v>
      </c>
      <c r="D86" s="81">
        <v>1</v>
      </c>
      <c r="E86" s="81"/>
      <c r="F86" s="81"/>
      <c r="G86" s="81"/>
    </row>
    <row r="87" spans="1:7" ht="15">
      <c r="A87" s="81">
        <v>86</v>
      </c>
      <c r="B87" s="81">
        <v>2</v>
      </c>
      <c r="C87" s="81">
        <v>1</v>
      </c>
      <c r="D87" s="81">
        <v>2</v>
      </c>
      <c r="E87" s="81"/>
      <c r="F87" s="81"/>
      <c r="G87" s="81"/>
    </row>
    <row r="88" spans="1:7" ht="15">
      <c r="A88" s="81">
        <v>87</v>
      </c>
      <c r="B88" s="81">
        <v>1</v>
      </c>
      <c r="C88" s="81">
        <v>0</v>
      </c>
      <c r="D88" s="81">
        <v>1</v>
      </c>
      <c r="E88" s="81"/>
      <c r="F88" s="81"/>
      <c r="G88" s="81"/>
    </row>
    <row r="89" spans="1:7" ht="15">
      <c r="A89" s="81">
        <v>88</v>
      </c>
      <c r="B89" s="81">
        <v>1</v>
      </c>
      <c r="C89" s="81">
        <v>0</v>
      </c>
      <c r="D89" s="81">
        <v>1</v>
      </c>
      <c r="E89" s="81"/>
      <c r="F89" s="81"/>
      <c r="G89" s="81"/>
    </row>
  </sheetData>
  <printOptions/>
  <pageMargins left="0.7" right="0.7" top="0.75" bottom="0.75" header="0.3" footer="0.3"/>
  <pageSetup orientation="portrait" paperSize="9"/>
  <tableParts>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workbookViewId="0" topLeftCell="A1"/>
  </sheetViews>
  <sheetFormatPr defaultColWidth="9.140625" defaultRowHeight="15"/>
  <cols>
    <col min="1" max="1" width="13.140625" style="0" customWidth="1"/>
    <col min="2" max="2" width="25.00390625" style="0" bestFit="1" customWidth="1"/>
  </cols>
  <sheetData>
    <row r="25" spans="1:2" ht="15">
      <c r="A25" s="150" t="s">
        <v>2642</v>
      </c>
      <c r="B25" t="s">
        <v>2641</v>
      </c>
    </row>
    <row r="26" spans="1:2" ht="15">
      <c r="A26" s="151" t="s">
        <v>2644</v>
      </c>
      <c r="B26" s="3"/>
    </row>
    <row r="27" spans="1:2" ht="15">
      <c r="A27" s="152" t="s">
        <v>2645</v>
      </c>
      <c r="B27" s="3"/>
    </row>
    <row r="28" spans="1:2" ht="15">
      <c r="A28" s="153" t="s">
        <v>2646</v>
      </c>
      <c r="B28" s="3">
        <v>1</v>
      </c>
    </row>
    <row r="29" spans="1:2" ht="15">
      <c r="A29" s="151" t="s">
        <v>2647</v>
      </c>
      <c r="B29" s="3"/>
    </row>
    <row r="30" spans="1:2" ht="15">
      <c r="A30" s="152" t="s">
        <v>2648</v>
      </c>
      <c r="B30" s="3"/>
    </row>
    <row r="31" spans="1:2" ht="15">
      <c r="A31" s="153" t="s">
        <v>2649</v>
      </c>
      <c r="B31" s="3">
        <v>1</v>
      </c>
    </row>
    <row r="32" spans="1:2" ht="15">
      <c r="A32" s="152" t="s">
        <v>2645</v>
      </c>
      <c r="B32" s="3"/>
    </row>
    <row r="33" spans="1:2" ht="15">
      <c r="A33" s="153" t="s">
        <v>2650</v>
      </c>
      <c r="B33" s="3">
        <v>1</v>
      </c>
    </row>
    <row r="34" spans="1:2" ht="15">
      <c r="A34" s="153" t="s">
        <v>2651</v>
      </c>
      <c r="B34" s="3">
        <v>8</v>
      </c>
    </row>
    <row r="35" spans="1:2" ht="15">
      <c r="A35" s="153" t="s">
        <v>2652</v>
      </c>
      <c r="B35" s="3">
        <v>36</v>
      </c>
    </row>
    <row r="36" spans="1:2" ht="15">
      <c r="A36" s="153" t="s">
        <v>2653</v>
      </c>
      <c r="B36" s="3">
        <v>15</v>
      </c>
    </row>
    <row r="37" spans="1:2" ht="15">
      <c r="A37" s="153" t="s">
        <v>2654</v>
      </c>
      <c r="B37" s="3">
        <v>8</v>
      </c>
    </row>
    <row r="38" spans="1:2" ht="15">
      <c r="A38" s="153" t="s">
        <v>2655</v>
      </c>
      <c r="B38" s="3">
        <v>19</v>
      </c>
    </row>
    <row r="39" spans="1:2" ht="15">
      <c r="A39" s="153" t="s">
        <v>2656</v>
      </c>
      <c r="B39" s="3">
        <v>22</v>
      </c>
    </row>
    <row r="40" spans="1:2" ht="15">
      <c r="A40" s="153" t="s">
        <v>2646</v>
      </c>
      <c r="B40" s="3">
        <v>2</v>
      </c>
    </row>
    <row r="41" spans="1:2" ht="15">
      <c r="A41" s="153" t="s">
        <v>2657</v>
      </c>
      <c r="B41" s="3">
        <v>7</v>
      </c>
    </row>
    <row r="42" spans="1:2" ht="15">
      <c r="A42" s="153" t="s">
        <v>2658</v>
      </c>
      <c r="B42" s="3">
        <v>17</v>
      </c>
    </row>
    <row r="43" spans="1:2" ht="15">
      <c r="A43" s="153" t="s">
        <v>2659</v>
      </c>
      <c r="B43" s="3">
        <v>26</v>
      </c>
    </row>
    <row r="44" spans="1:2" ht="15">
      <c r="A44" s="151" t="s">
        <v>2643</v>
      </c>
      <c r="B44" s="3">
        <v>163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85"/>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6.00390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19.7109375" style="0" customWidth="1"/>
    <col min="59" max="59" width="25.421875" style="0" customWidth="1"/>
    <col min="60" max="60" width="18.57421875" style="0" customWidth="1"/>
    <col min="61" max="61" width="22.28125" style="0" customWidth="1"/>
    <col min="62" max="62" width="17.421875" style="0" customWidth="1"/>
    <col min="63" max="63" width="17.140625" style="0" customWidth="1"/>
    <col min="64" max="66" width="19.28125" style="0" customWidth="1"/>
    <col min="67" max="67" width="27.28125" style="0" bestFit="1" customWidth="1"/>
    <col min="68" max="68" width="33.140625" style="0" bestFit="1" customWidth="1"/>
    <col min="69" max="70" width="16.140625" style="0" bestFit="1" customWidth="1"/>
    <col min="71" max="71" width="17.28125" style="0" bestFit="1" customWidth="1"/>
    <col min="72" max="72" width="19.57421875" style="0" bestFit="1" customWidth="1"/>
    <col min="73" max="73" width="17.28125" style="0" bestFit="1" customWidth="1"/>
    <col min="74" max="74" width="19.57421875" style="0" bestFit="1" customWidth="1"/>
    <col min="75" max="75" width="17.28125" style="0" bestFit="1" customWidth="1"/>
    <col min="76" max="76" width="19.57421875" style="0" bestFit="1" customWidth="1"/>
    <col min="77" max="77" width="19.28125" style="0" bestFit="1" customWidth="1"/>
    <col min="78" max="78" width="19.574218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80" ht="30" customHeight="1">
      <c r="A2" s="11" t="s">
        <v>5</v>
      </c>
      <c r="B2" t="s">
        <v>1543</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964</v>
      </c>
      <c r="AF2" s="13" t="s">
        <v>965</v>
      </c>
      <c r="AG2" s="13" t="s">
        <v>966</v>
      </c>
      <c r="AH2" s="13" t="s">
        <v>967</v>
      </c>
      <c r="AI2" s="13" t="s">
        <v>968</v>
      </c>
      <c r="AJ2" s="13" t="s">
        <v>969</v>
      </c>
      <c r="AK2" s="13" t="s">
        <v>970</v>
      </c>
      <c r="AL2" s="13" t="s">
        <v>971</v>
      </c>
      <c r="AM2" s="13" t="s">
        <v>972</v>
      </c>
      <c r="AN2" s="13" t="s">
        <v>973</v>
      </c>
      <c r="AO2" s="13" t="s">
        <v>974</v>
      </c>
      <c r="AP2" s="13" t="s">
        <v>975</v>
      </c>
      <c r="AQ2" s="13" t="s">
        <v>976</v>
      </c>
      <c r="AR2" s="13" t="s">
        <v>977</v>
      </c>
      <c r="AS2" s="13" t="s">
        <v>978</v>
      </c>
      <c r="AT2" s="13" t="s">
        <v>212</v>
      </c>
      <c r="AU2" s="13" t="s">
        <v>979</v>
      </c>
      <c r="AV2" s="13" t="s">
        <v>980</v>
      </c>
      <c r="AW2" s="13" t="s">
        <v>981</v>
      </c>
      <c r="AX2" s="13" t="s">
        <v>982</v>
      </c>
      <c r="AY2" s="13" t="s">
        <v>983</v>
      </c>
      <c r="AZ2" s="13" t="s">
        <v>984</v>
      </c>
      <c r="BA2" s="13" t="s">
        <v>1474</v>
      </c>
      <c r="BB2" s="124" t="s">
        <v>1505</v>
      </c>
      <c r="BC2" s="124" t="s">
        <v>1506</v>
      </c>
      <c r="BD2" s="124" t="s">
        <v>1507</v>
      </c>
      <c r="BE2" s="124" t="s">
        <v>1508</v>
      </c>
      <c r="BF2" s="124" t="s">
        <v>1509</v>
      </c>
      <c r="BG2" s="124" t="s">
        <v>1510</v>
      </c>
      <c r="BH2" s="124" t="s">
        <v>1511</v>
      </c>
      <c r="BI2" s="124" t="s">
        <v>1512</v>
      </c>
      <c r="BJ2" s="124" t="s">
        <v>1514</v>
      </c>
      <c r="BK2" s="124" t="s">
        <v>1531</v>
      </c>
      <c r="BL2" s="124" t="s">
        <v>1532</v>
      </c>
      <c r="BM2" s="124" t="s">
        <v>1533</v>
      </c>
      <c r="BN2" s="124" t="s">
        <v>1534</v>
      </c>
      <c r="BO2" s="124" t="s">
        <v>2251</v>
      </c>
      <c r="BP2" s="124" t="s">
        <v>2252</v>
      </c>
      <c r="BQ2" s="124" t="s">
        <v>2464</v>
      </c>
      <c r="BR2" s="124" t="s">
        <v>2471</v>
      </c>
      <c r="BS2" s="124" t="s">
        <v>2473</v>
      </c>
      <c r="BT2" s="124" t="s">
        <v>2478</v>
      </c>
      <c r="BU2" s="124" t="s">
        <v>2479</v>
      </c>
      <c r="BV2" s="124" t="s">
        <v>2489</v>
      </c>
      <c r="BW2" s="124" t="s">
        <v>2496</v>
      </c>
      <c r="BX2" s="124" t="s">
        <v>2551</v>
      </c>
      <c r="BY2" s="124" t="s">
        <v>2572</v>
      </c>
      <c r="BZ2" s="124" t="s">
        <v>2628</v>
      </c>
      <c r="CA2" s="3"/>
      <c r="CB2" s="3"/>
    </row>
    <row r="3" spans="1:80" ht="41.45" customHeight="1">
      <c r="A3" s="66" t="s">
        <v>250</v>
      </c>
      <c r="C3" s="67"/>
      <c r="D3" s="67" t="s">
        <v>64</v>
      </c>
      <c r="E3" s="68">
        <v>206.05608067468907</v>
      </c>
      <c r="F3" s="70">
        <v>99.87998256114041</v>
      </c>
      <c r="G3" s="104" t="s">
        <v>570</v>
      </c>
      <c r="H3" s="67"/>
      <c r="I3" s="71" t="s">
        <v>250</v>
      </c>
      <c r="J3" s="72"/>
      <c r="K3" s="72"/>
      <c r="L3" s="71" t="s">
        <v>1702</v>
      </c>
      <c r="M3" s="75">
        <v>40.99781179060673</v>
      </c>
      <c r="N3" s="76">
        <v>1835.6600341796875</v>
      </c>
      <c r="O3" s="76">
        <v>5007.16357421875</v>
      </c>
      <c r="P3" s="77"/>
      <c r="Q3" s="78"/>
      <c r="R3" s="78"/>
      <c r="S3" s="89"/>
      <c r="T3" s="48">
        <v>20</v>
      </c>
      <c r="U3" s="48">
        <v>32</v>
      </c>
      <c r="V3" s="49">
        <v>3874</v>
      </c>
      <c r="W3" s="49">
        <v>0.01</v>
      </c>
      <c r="X3" s="49">
        <v>0.123798</v>
      </c>
      <c r="Y3" s="49">
        <v>11.440478</v>
      </c>
      <c r="Z3" s="49">
        <v>0.006349206349206349</v>
      </c>
      <c r="AA3" s="49">
        <v>0.3888888888888889</v>
      </c>
      <c r="AB3" s="73">
        <v>3</v>
      </c>
      <c r="AC3" s="73"/>
      <c r="AD3" s="74"/>
      <c r="AE3" s="81" t="s">
        <v>1006</v>
      </c>
      <c r="AF3" s="81">
        <v>7670</v>
      </c>
      <c r="AG3" s="81">
        <v>11984</v>
      </c>
      <c r="AH3" s="81">
        <v>18497</v>
      </c>
      <c r="AI3" s="81">
        <v>3074</v>
      </c>
      <c r="AJ3" s="81"/>
      <c r="AK3" s="81" t="s">
        <v>1082</v>
      </c>
      <c r="AL3" s="81" t="s">
        <v>942</v>
      </c>
      <c r="AM3" s="85" t="s">
        <v>1207</v>
      </c>
      <c r="AN3" s="81"/>
      <c r="AO3" s="83">
        <v>40499.605729166666</v>
      </c>
      <c r="AP3" s="81"/>
      <c r="AQ3" s="81" t="b">
        <v>0</v>
      </c>
      <c r="AR3" s="81" t="b">
        <v>0</v>
      </c>
      <c r="AS3" s="81" t="b">
        <v>1</v>
      </c>
      <c r="AT3" s="81" t="s">
        <v>914</v>
      </c>
      <c r="AU3" s="81">
        <v>248</v>
      </c>
      <c r="AV3" s="85" t="s">
        <v>1312</v>
      </c>
      <c r="AW3" s="81" t="b">
        <v>0</v>
      </c>
      <c r="AX3" s="81" t="s">
        <v>1366</v>
      </c>
      <c r="AY3" s="85" t="s">
        <v>1388</v>
      </c>
      <c r="AZ3" s="81" t="s">
        <v>66</v>
      </c>
      <c r="BA3" s="81" t="str">
        <f>REPLACE(INDEX(GroupVertices[Group],MATCH(Vertices[[#This Row],[Vertex]],GroupVertices[Vertex],0)),1,1,"")</f>
        <v>1</v>
      </c>
      <c r="BB3" s="48">
        <v>69</v>
      </c>
      <c r="BC3" s="49">
        <v>6.095406360424028</v>
      </c>
      <c r="BD3" s="48">
        <v>24</v>
      </c>
      <c r="BE3" s="49">
        <v>2.1201413427561837</v>
      </c>
      <c r="BF3" s="48"/>
      <c r="BG3" s="49"/>
      <c r="BH3" s="48">
        <v>1039</v>
      </c>
      <c r="BI3" s="49">
        <v>91.7844522968198</v>
      </c>
      <c r="BJ3" s="48">
        <v>1132</v>
      </c>
      <c r="BK3" s="125" t="s">
        <v>879</v>
      </c>
      <c r="BL3" s="125" t="s">
        <v>879</v>
      </c>
      <c r="BM3" s="125" t="s">
        <v>879</v>
      </c>
      <c r="BN3" s="125" t="s">
        <v>879</v>
      </c>
      <c r="BO3" s="125">
        <v>0</v>
      </c>
      <c r="BP3" s="145">
        <v>0</v>
      </c>
      <c r="BQ3" s="125" t="s">
        <v>2465</v>
      </c>
      <c r="BR3" s="125" t="s">
        <v>2465</v>
      </c>
      <c r="BS3" s="125" t="s">
        <v>2474</v>
      </c>
      <c r="BT3" s="125" t="s">
        <v>2474</v>
      </c>
      <c r="BU3" s="125" t="s">
        <v>2480</v>
      </c>
      <c r="BV3" s="125" t="s">
        <v>2480</v>
      </c>
      <c r="BW3" s="125" t="s">
        <v>2497</v>
      </c>
      <c r="BX3" s="125" t="s">
        <v>2552</v>
      </c>
      <c r="BY3" s="125" t="s">
        <v>2573</v>
      </c>
      <c r="BZ3" s="125" t="s">
        <v>2629</v>
      </c>
      <c r="CA3" s="3"/>
      <c r="CB3" s="3"/>
    </row>
    <row r="4" spans="1:83" ht="41.45" customHeight="1">
      <c r="A4" s="66" t="s">
        <v>233</v>
      </c>
      <c r="C4" s="67"/>
      <c r="D4" s="67" t="s">
        <v>64</v>
      </c>
      <c r="E4" s="68">
        <v>163.2655775993397</v>
      </c>
      <c r="F4" s="70">
        <v>99.99655231741397</v>
      </c>
      <c r="G4" s="104" t="s">
        <v>555</v>
      </c>
      <c r="H4" s="67"/>
      <c r="I4" s="71" t="s">
        <v>233</v>
      </c>
      <c r="J4" s="72"/>
      <c r="K4" s="72"/>
      <c r="L4" s="71" t="s">
        <v>233</v>
      </c>
      <c r="M4" s="75">
        <v>2.1489976831706654</v>
      </c>
      <c r="N4" s="76">
        <v>4646.61181640625</v>
      </c>
      <c r="O4" s="76">
        <v>5110.181640625</v>
      </c>
      <c r="P4" s="77"/>
      <c r="Q4" s="78"/>
      <c r="R4" s="78"/>
      <c r="S4" s="89"/>
      <c r="T4" s="48">
        <v>0</v>
      </c>
      <c r="U4" s="48">
        <v>19</v>
      </c>
      <c r="V4" s="49">
        <v>1938</v>
      </c>
      <c r="W4" s="49">
        <v>0.007692</v>
      </c>
      <c r="X4" s="49">
        <v>0.031625</v>
      </c>
      <c r="Y4" s="49">
        <v>8.168494</v>
      </c>
      <c r="Z4" s="49">
        <v>0.0029239766081871343</v>
      </c>
      <c r="AA4" s="49">
        <v>0</v>
      </c>
      <c r="AB4" s="73">
        <v>4</v>
      </c>
      <c r="AC4" s="73"/>
      <c r="AD4" s="74"/>
      <c r="AE4" s="81" t="s">
        <v>987</v>
      </c>
      <c r="AF4" s="81">
        <v>943</v>
      </c>
      <c r="AG4" s="81">
        <v>353</v>
      </c>
      <c r="AH4" s="81">
        <v>5659</v>
      </c>
      <c r="AI4" s="81">
        <v>4353</v>
      </c>
      <c r="AJ4" s="81"/>
      <c r="AK4" s="81"/>
      <c r="AL4" s="81"/>
      <c r="AM4" s="81"/>
      <c r="AN4" s="81"/>
      <c r="AO4" s="83">
        <v>41827.82225694445</v>
      </c>
      <c r="AP4" s="85" t="s">
        <v>1248</v>
      </c>
      <c r="AQ4" s="81" t="b">
        <v>1</v>
      </c>
      <c r="AR4" s="81" t="b">
        <v>0</v>
      </c>
      <c r="AS4" s="81" t="b">
        <v>1</v>
      </c>
      <c r="AT4" s="81" t="s">
        <v>914</v>
      </c>
      <c r="AU4" s="81">
        <v>68</v>
      </c>
      <c r="AV4" s="85" t="s">
        <v>1312</v>
      </c>
      <c r="AW4" s="81" t="b">
        <v>0</v>
      </c>
      <c r="AX4" s="81" t="s">
        <v>1366</v>
      </c>
      <c r="AY4" s="85" t="s">
        <v>1369</v>
      </c>
      <c r="AZ4" s="81" t="s">
        <v>66</v>
      </c>
      <c r="BA4" s="81" t="str">
        <f>REPLACE(INDEX(GroupVertices[Group],MATCH(Vertices[[#This Row],[Vertex]],GroupVertices[Vertex],0)),1,1,"")</f>
        <v>2</v>
      </c>
      <c r="BB4" s="48">
        <v>0</v>
      </c>
      <c r="BC4" s="49">
        <v>0</v>
      </c>
      <c r="BD4" s="48">
        <v>0</v>
      </c>
      <c r="BE4" s="49">
        <v>0</v>
      </c>
      <c r="BF4" s="48"/>
      <c r="BG4" s="49"/>
      <c r="BH4" s="48">
        <v>19</v>
      </c>
      <c r="BI4" s="49">
        <v>100</v>
      </c>
      <c r="BJ4" s="48">
        <v>19</v>
      </c>
      <c r="BK4" s="125" t="s">
        <v>879</v>
      </c>
      <c r="BL4" s="125" t="s">
        <v>879</v>
      </c>
      <c r="BM4" s="125" t="s">
        <v>879</v>
      </c>
      <c r="BN4" s="125" t="s">
        <v>879</v>
      </c>
      <c r="BO4" s="125">
        <v>0</v>
      </c>
      <c r="BP4" s="145">
        <v>0</v>
      </c>
      <c r="BQ4" s="125" t="s">
        <v>439</v>
      </c>
      <c r="BR4" s="125" t="s">
        <v>439</v>
      </c>
      <c r="BS4" s="125" t="s">
        <v>473</v>
      </c>
      <c r="BT4" s="125" t="s">
        <v>473</v>
      </c>
      <c r="BU4" s="125"/>
      <c r="BV4" s="125"/>
      <c r="BW4" s="125" t="s">
        <v>2498</v>
      </c>
      <c r="BX4" s="125" t="s">
        <v>2498</v>
      </c>
      <c r="BY4" s="125" t="s">
        <v>2574</v>
      </c>
      <c r="BZ4" s="125" t="s">
        <v>2574</v>
      </c>
      <c r="CA4" s="2"/>
      <c r="CB4" s="3"/>
      <c r="CC4" s="3"/>
      <c r="CD4" s="3"/>
      <c r="CE4" s="3"/>
    </row>
    <row r="5" spans="1:83" ht="41.45" customHeight="1">
      <c r="A5" s="66" t="s">
        <v>241</v>
      </c>
      <c r="C5" s="67"/>
      <c r="D5" s="67" t="s">
        <v>64</v>
      </c>
      <c r="E5" s="68">
        <v>162.01471601859697</v>
      </c>
      <c r="F5" s="70">
        <v>99.9999599106676</v>
      </c>
      <c r="G5" s="104" t="s">
        <v>562</v>
      </c>
      <c r="H5" s="67"/>
      <c r="I5" s="71" t="s">
        <v>241</v>
      </c>
      <c r="J5" s="72"/>
      <c r="K5" s="72"/>
      <c r="L5" s="71" t="s">
        <v>241</v>
      </c>
      <c r="M5" s="75">
        <v>1.013360438176403</v>
      </c>
      <c r="N5" s="76">
        <v>9458.873046875</v>
      </c>
      <c r="O5" s="76">
        <v>6093.63134765625</v>
      </c>
      <c r="P5" s="77"/>
      <c r="Q5" s="78"/>
      <c r="R5" s="78"/>
      <c r="S5" s="89"/>
      <c r="T5" s="48">
        <v>0</v>
      </c>
      <c r="U5" s="48">
        <v>2</v>
      </c>
      <c r="V5" s="49">
        <v>130</v>
      </c>
      <c r="W5" s="49">
        <v>0.006135</v>
      </c>
      <c r="X5" s="49">
        <v>0.017763</v>
      </c>
      <c r="Y5" s="49">
        <v>0.845904</v>
      </c>
      <c r="Z5" s="49">
        <v>0</v>
      </c>
      <c r="AA5" s="49">
        <v>0</v>
      </c>
      <c r="AB5" s="73">
        <v>5</v>
      </c>
      <c r="AC5" s="73"/>
      <c r="AD5" s="74"/>
      <c r="AE5" s="81" t="s">
        <v>1019</v>
      </c>
      <c r="AF5" s="81">
        <v>22</v>
      </c>
      <c r="AG5" s="81">
        <v>13</v>
      </c>
      <c r="AH5" s="81">
        <v>7</v>
      </c>
      <c r="AI5" s="81">
        <v>3</v>
      </c>
      <c r="AJ5" s="81"/>
      <c r="AK5" s="81"/>
      <c r="AL5" s="81"/>
      <c r="AM5" s="81"/>
      <c r="AN5" s="81"/>
      <c r="AO5" s="83">
        <v>42458.98122685185</v>
      </c>
      <c r="AP5" s="85" t="s">
        <v>1271</v>
      </c>
      <c r="AQ5" s="81" t="b">
        <v>1</v>
      </c>
      <c r="AR5" s="81" t="b">
        <v>0</v>
      </c>
      <c r="AS5" s="81" t="b">
        <v>0</v>
      </c>
      <c r="AT5" s="81" t="s">
        <v>914</v>
      </c>
      <c r="AU5" s="81">
        <v>0</v>
      </c>
      <c r="AV5" s="81"/>
      <c r="AW5" s="81" t="b">
        <v>0</v>
      </c>
      <c r="AX5" s="81" t="s">
        <v>1366</v>
      </c>
      <c r="AY5" s="85" t="s">
        <v>1401</v>
      </c>
      <c r="AZ5" s="81" t="s">
        <v>66</v>
      </c>
      <c r="BA5" s="81" t="str">
        <f>REPLACE(INDEX(GroupVertices[Group],MATCH(Vertices[[#This Row],[Vertex]],GroupVertices[Vertex],0)),1,1,"")</f>
        <v>11</v>
      </c>
      <c r="BB5" s="48">
        <v>0</v>
      </c>
      <c r="BC5" s="49">
        <v>0</v>
      </c>
      <c r="BD5" s="48">
        <v>1</v>
      </c>
      <c r="BE5" s="49">
        <v>2</v>
      </c>
      <c r="BF5" s="48"/>
      <c r="BG5" s="49"/>
      <c r="BH5" s="48">
        <v>49</v>
      </c>
      <c r="BI5" s="49">
        <v>98</v>
      </c>
      <c r="BJ5" s="48">
        <v>50</v>
      </c>
      <c r="BK5" s="125" t="s">
        <v>879</v>
      </c>
      <c r="BL5" s="125" t="s">
        <v>879</v>
      </c>
      <c r="BM5" s="125" t="s">
        <v>879</v>
      </c>
      <c r="BN5" s="125" t="s">
        <v>879</v>
      </c>
      <c r="BO5" s="125">
        <v>0</v>
      </c>
      <c r="BP5" s="145">
        <v>0</v>
      </c>
      <c r="BQ5" s="125"/>
      <c r="BR5" s="125"/>
      <c r="BS5" s="125"/>
      <c r="BT5" s="125"/>
      <c r="BU5" s="125"/>
      <c r="BV5" s="125"/>
      <c r="BW5" s="125" t="s">
        <v>2499</v>
      </c>
      <c r="BX5" s="125" t="s">
        <v>2499</v>
      </c>
      <c r="BY5" s="125" t="s">
        <v>2575</v>
      </c>
      <c r="BZ5" s="125" t="s">
        <v>2575</v>
      </c>
      <c r="CA5" s="2"/>
      <c r="CB5" s="3"/>
      <c r="CC5" s="3"/>
      <c r="CD5" s="3"/>
      <c r="CE5" s="3"/>
    </row>
    <row r="6" spans="1:83" ht="41.45" customHeight="1">
      <c r="A6" s="66" t="s">
        <v>247</v>
      </c>
      <c r="C6" s="67"/>
      <c r="D6" s="67" t="s">
        <v>64</v>
      </c>
      <c r="E6" s="68">
        <v>162.02207402789546</v>
      </c>
      <c r="F6" s="70">
        <v>99.99993986600141</v>
      </c>
      <c r="G6" s="104" t="s">
        <v>568</v>
      </c>
      <c r="H6" s="67"/>
      <c r="I6" s="71" t="s">
        <v>247</v>
      </c>
      <c r="J6" s="72"/>
      <c r="K6" s="72"/>
      <c r="L6" s="71" t="s">
        <v>247</v>
      </c>
      <c r="M6" s="75">
        <v>1.0200406572646046</v>
      </c>
      <c r="N6" s="76">
        <v>8673.9599609375</v>
      </c>
      <c r="O6" s="76">
        <v>3533.677978515625</v>
      </c>
      <c r="P6" s="77"/>
      <c r="Q6" s="78"/>
      <c r="R6" s="78"/>
      <c r="S6" s="89"/>
      <c r="T6" s="48">
        <v>1</v>
      </c>
      <c r="U6" s="48">
        <v>2</v>
      </c>
      <c r="V6" s="49">
        <v>130</v>
      </c>
      <c r="W6" s="49">
        <v>0.006135</v>
      </c>
      <c r="X6" s="49">
        <v>0.017822</v>
      </c>
      <c r="Y6" s="49">
        <v>0.763542</v>
      </c>
      <c r="Z6" s="49">
        <v>0</v>
      </c>
      <c r="AA6" s="49">
        <v>0.5</v>
      </c>
      <c r="AB6" s="73">
        <v>6</v>
      </c>
      <c r="AC6" s="73"/>
      <c r="AD6" s="74"/>
      <c r="AE6" s="81" t="s">
        <v>1029</v>
      </c>
      <c r="AF6" s="81">
        <v>113</v>
      </c>
      <c r="AG6" s="81">
        <v>15</v>
      </c>
      <c r="AH6" s="81">
        <v>55</v>
      </c>
      <c r="AI6" s="81">
        <v>6</v>
      </c>
      <c r="AJ6" s="81"/>
      <c r="AK6" s="81" t="s">
        <v>1102</v>
      </c>
      <c r="AL6" s="81" t="s">
        <v>1165</v>
      </c>
      <c r="AM6" s="85" t="s">
        <v>1224</v>
      </c>
      <c r="AN6" s="81"/>
      <c r="AO6" s="83">
        <v>40833.827569444446</v>
      </c>
      <c r="AP6" s="85" t="s">
        <v>1279</v>
      </c>
      <c r="AQ6" s="81" t="b">
        <v>0</v>
      </c>
      <c r="AR6" s="81" t="b">
        <v>0</v>
      </c>
      <c r="AS6" s="81" t="b">
        <v>0</v>
      </c>
      <c r="AT6" s="81" t="s">
        <v>914</v>
      </c>
      <c r="AU6" s="81">
        <v>1</v>
      </c>
      <c r="AV6" s="85" t="s">
        <v>1314</v>
      </c>
      <c r="AW6" s="81" t="b">
        <v>0</v>
      </c>
      <c r="AX6" s="81" t="s">
        <v>1366</v>
      </c>
      <c r="AY6" s="85" t="s">
        <v>1411</v>
      </c>
      <c r="AZ6" s="81" t="s">
        <v>66</v>
      </c>
      <c r="BA6" s="81" t="str">
        <f>REPLACE(INDEX(GroupVertices[Group],MATCH(Vertices[[#This Row],[Vertex]],GroupVertices[Vertex],0)),1,1,"")</f>
        <v>8</v>
      </c>
      <c r="BB6" s="48">
        <v>1</v>
      </c>
      <c r="BC6" s="49">
        <v>2.7777777777777777</v>
      </c>
      <c r="BD6" s="48">
        <v>1</v>
      </c>
      <c r="BE6" s="49">
        <v>2.7777777777777777</v>
      </c>
      <c r="BF6" s="48"/>
      <c r="BG6" s="49"/>
      <c r="BH6" s="48">
        <v>34</v>
      </c>
      <c r="BI6" s="49">
        <v>94.44444444444444</v>
      </c>
      <c r="BJ6" s="48">
        <v>36</v>
      </c>
      <c r="BK6" s="125" t="s">
        <v>879</v>
      </c>
      <c r="BL6" s="125" t="s">
        <v>879</v>
      </c>
      <c r="BM6" s="125" t="s">
        <v>879</v>
      </c>
      <c r="BN6" s="125" t="s">
        <v>879</v>
      </c>
      <c r="BO6" s="125">
        <v>0</v>
      </c>
      <c r="BP6" s="145">
        <v>0</v>
      </c>
      <c r="BQ6" s="125"/>
      <c r="BR6" s="125"/>
      <c r="BS6" s="125"/>
      <c r="BT6" s="125"/>
      <c r="BU6" s="125"/>
      <c r="BV6" s="125"/>
      <c r="BW6" s="125" t="s">
        <v>2500</v>
      </c>
      <c r="BX6" s="125" t="s">
        <v>2500</v>
      </c>
      <c r="BY6" s="125" t="s">
        <v>2576</v>
      </c>
      <c r="BZ6" s="125" t="s">
        <v>2576</v>
      </c>
      <c r="CA6" s="2"/>
      <c r="CB6" s="3"/>
      <c r="CC6" s="3"/>
      <c r="CD6" s="3"/>
      <c r="CE6" s="3"/>
    </row>
    <row r="7" spans="1:83" ht="41.45" customHeight="1">
      <c r="A7" s="66" t="s">
        <v>243</v>
      </c>
      <c r="C7" s="67"/>
      <c r="D7" s="67" t="s">
        <v>64</v>
      </c>
      <c r="E7" s="68">
        <v>172.75005158508907</v>
      </c>
      <c r="F7" s="70">
        <v>99.97071474268495</v>
      </c>
      <c r="G7" s="104" t="s">
        <v>564</v>
      </c>
      <c r="H7" s="67"/>
      <c r="I7" s="71" t="s">
        <v>243</v>
      </c>
      <c r="J7" s="72"/>
      <c r="K7" s="72"/>
      <c r="L7" s="71" t="s">
        <v>1703</v>
      </c>
      <c r="M7" s="75">
        <v>10.759800087862454</v>
      </c>
      <c r="N7" s="76">
        <v>5917.89501953125</v>
      </c>
      <c r="O7" s="76">
        <v>314.1047058105469</v>
      </c>
      <c r="P7" s="77"/>
      <c r="Q7" s="78"/>
      <c r="R7" s="78"/>
      <c r="S7" s="89"/>
      <c r="T7" s="48">
        <v>2</v>
      </c>
      <c r="U7" s="48">
        <v>4</v>
      </c>
      <c r="V7" s="49">
        <v>126</v>
      </c>
      <c r="W7" s="49">
        <v>0.00625</v>
      </c>
      <c r="X7" s="49">
        <v>0.023497</v>
      </c>
      <c r="Y7" s="49">
        <v>1.148109</v>
      </c>
      <c r="Z7" s="49">
        <v>0.5</v>
      </c>
      <c r="AA7" s="49">
        <v>0.5</v>
      </c>
      <c r="AB7" s="73">
        <v>7</v>
      </c>
      <c r="AC7" s="73"/>
      <c r="AD7" s="74"/>
      <c r="AE7" s="81" t="s">
        <v>1023</v>
      </c>
      <c r="AF7" s="81">
        <v>1719</v>
      </c>
      <c r="AG7" s="81">
        <v>2931</v>
      </c>
      <c r="AH7" s="81">
        <v>14610</v>
      </c>
      <c r="AI7" s="81">
        <v>4964</v>
      </c>
      <c r="AJ7" s="81"/>
      <c r="AK7" s="81" t="s">
        <v>1096</v>
      </c>
      <c r="AL7" s="81" t="s">
        <v>1160</v>
      </c>
      <c r="AM7" s="85" t="s">
        <v>1220</v>
      </c>
      <c r="AN7" s="81"/>
      <c r="AO7" s="83">
        <v>41022.01944444444</v>
      </c>
      <c r="AP7" s="81"/>
      <c r="AQ7" s="81" t="b">
        <v>1</v>
      </c>
      <c r="AR7" s="81" t="b">
        <v>0</v>
      </c>
      <c r="AS7" s="81" t="b">
        <v>0</v>
      </c>
      <c r="AT7" s="81" t="s">
        <v>914</v>
      </c>
      <c r="AU7" s="81">
        <v>85</v>
      </c>
      <c r="AV7" s="85" t="s">
        <v>1312</v>
      </c>
      <c r="AW7" s="81" t="b">
        <v>0</v>
      </c>
      <c r="AX7" s="81" t="s">
        <v>1366</v>
      </c>
      <c r="AY7" s="85" t="s">
        <v>1405</v>
      </c>
      <c r="AZ7" s="81" t="s">
        <v>65</v>
      </c>
      <c r="BA7" s="81" t="str">
        <f>REPLACE(INDEX(GroupVertices[Group],MATCH(Vertices[[#This Row],[Vertex]],GroupVertices[Vertex],0)),1,1,"")</f>
        <v>6</v>
      </c>
      <c r="BB7" s="48">
        <v>1</v>
      </c>
      <c r="BC7" s="49">
        <v>2.9411764705882355</v>
      </c>
      <c r="BD7" s="48">
        <v>1</v>
      </c>
      <c r="BE7" s="49">
        <v>2.9411764705882355</v>
      </c>
      <c r="BF7" s="48"/>
      <c r="BG7" s="49"/>
      <c r="BH7" s="48">
        <v>32</v>
      </c>
      <c r="BI7" s="49">
        <v>94.11764705882354</v>
      </c>
      <c r="BJ7" s="48">
        <v>34</v>
      </c>
      <c r="BK7" s="125" t="s">
        <v>879</v>
      </c>
      <c r="BL7" s="125" t="s">
        <v>879</v>
      </c>
      <c r="BM7" s="125" t="s">
        <v>879</v>
      </c>
      <c r="BN7" s="125" t="s">
        <v>879</v>
      </c>
      <c r="BO7" s="125">
        <v>1</v>
      </c>
      <c r="BP7" s="145">
        <v>2.9411764705882355</v>
      </c>
      <c r="BQ7" s="125"/>
      <c r="BR7" s="125"/>
      <c r="BS7" s="125"/>
      <c r="BT7" s="125"/>
      <c r="BU7" s="125"/>
      <c r="BV7" s="125"/>
      <c r="BW7" s="125" t="s">
        <v>2501</v>
      </c>
      <c r="BX7" s="125" t="s">
        <v>2553</v>
      </c>
      <c r="BY7" s="125" t="s">
        <v>2577</v>
      </c>
      <c r="BZ7" s="125" t="s">
        <v>2630</v>
      </c>
      <c r="CA7" s="2"/>
      <c r="CB7" s="3"/>
      <c r="CC7" s="3"/>
      <c r="CD7" s="3"/>
      <c r="CE7" s="3"/>
    </row>
    <row r="8" spans="1:83" ht="41.45" customHeight="1">
      <c r="A8" s="66" t="s">
        <v>244</v>
      </c>
      <c r="C8" s="67"/>
      <c r="D8" s="67" t="s">
        <v>64</v>
      </c>
      <c r="E8" s="68">
        <v>179.72912340470367</v>
      </c>
      <c r="F8" s="70">
        <v>99.95170237679629</v>
      </c>
      <c r="G8" s="104" t="s">
        <v>565</v>
      </c>
      <c r="H8" s="67"/>
      <c r="I8" s="71" t="s">
        <v>244</v>
      </c>
      <c r="J8" s="72"/>
      <c r="K8" s="72"/>
      <c r="L8" s="71" t="s">
        <v>1704</v>
      </c>
      <c r="M8" s="75">
        <v>17.095987893021615</v>
      </c>
      <c r="N8" s="76">
        <v>7072.20361328125</v>
      </c>
      <c r="O8" s="76">
        <v>485.0429382324219</v>
      </c>
      <c r="P8" s="77"/>
      <c r="Q8" s="78"/>
      <c r="R8" s="78"/>
      <c r="S8" s="89"/>
      <c r="T8" s="48">
        <v>4</v>
      </c>
      <c r="U8" s="48">
        <v>5</v>
      </c>
      <c r="V8" s="49">
        <v>126</v>
      </c>
      <c r="W8" s="49">
        <v>0.00625</v>
      </c>
      <c r="X8" s="49">
        <v>0.026802</v>
      </c>
      <c r="Y8" s="49">
        <v>1.392082</v>
      </c>
      <c r="Z8" s="49">
        <v>0.4166666666666667</v>
      </c>
      <c r="AA8" s="49">
        <v>0.75</v>
      </c>
      <c r="AB8" s="73">
        <v>8</v>
      </c>
      <c r="AC8" s="73"/>
      <c r="AD8" s="74"/>
      <c r="AE8" s="81" t="s">
        <v>1025</v>
      </c>
      <c r="AF8" s="81">
        <v>1765</v>
      </c>
      <c r="AG8" s="81">
        <v>4828</v>
      </c>
      <c r="AH8" s="81">
        <v>17374</v>
      </c>
      <c r="AI8" s="81">
        <v>2091</v>
      </c>
      <c r="AJ8" s="81"/>
      <c r="AK8" s="81" t="s">
        <v>1098</v>
      </c>
      <c r="AL8" s="81" t="s">
        <v>1162</v>
      </c>
      <c r="AM8" s="85" t="s">
        <v>1222</v>
      </c>
      <c r="AN8" s="81"/>
      <c r="AO8" s="83">
        <v>39993.76137731481</v>
      </c>
      <c r="AP8" s="85" t="s">
        <v>1276</v>
      </c>
      <c r="AQ8" s="81" t="b">
        <v>1</v>
      </c>
      <c r="AR8" s="81" t="b">
        <v>0</v>
      </c>
      <c r="AS8" s="81" t="b">
        <v>1</v>
      </c>
      <c r="AT8" s="81" t="s">
        <v>914</v>
      </c>
      <c r="AU8" s="81">
        <v>194</v>
      </c>
      <c r="AV8" s="85" t="s">
        <v>1312</v>
      </c>
      <c r="AW8" s="81" t="b">
        <v>0</v>
      </c>
      <c r="AX8" s="81" t="s">
        <v>1366</v>
      </c>
      <c r="AY8" s="85" t="s">
        <v>1407</v>
      </c>
      <c r="AZ8" s="81" t="s">
        <v>66</v>
      </c>
      <c r="BA8" s="81" t="str">
        <f>REPLACE(INDEX(GroupVertices[Group],MATCH(Vertices[[#This Row],[Vertex]],GroupVertices[Vertex],0)),1,1,"")</f>
        <v>6</v>
      </c>
      <c r="BB8" s="48">
        <v>3</v>
      </c>
      <c r="BC8" s="49">
        <v>4.761904761904762</v>
      </c>
      <c r="BD8" s="48">
        <v>2</v>
      </c>
      <c r="BE8" s="49">
        <v>3.1746031746031744</v>
      </c>
      <c r="BF8" s="48"/>
      <c r="BG8" s="49"/>
      <c r="BH8" s="48">
        <v>58</v>
      </c>
      <c r="BI8" s="49">
        <v>92.06349206349206</v>
      </c>
      <c r="BJ8" s="48">
        <v>63</v>
      </c>
      <c r="BK8" s="125" t="s">
        <v>879</v>
      </c>
      <c r="BL8" s="125" t="s">
        <v>879</v>
      </c>
      <c r="BM8" s="125" t="s">
        <v>879</v>
      </c>
      <c r="BN8" s="125" t="s">
        <v>879</v>
      </c>
      <c r="BO8" s="125">
        <v>0</v>
      </c>
      <c r="BP8" s="145">
        <v>0</v>
      </c>
      <c r="BQ8" s="125"/>
      <c r="BR8" s="125"/>
      <c r="BS8" s="125"/>
      <c r="BT8" s="125"/>
      <c r="BU8" s="125"/>
      <c r="BV8" s="125"/>
      <c r="BW8" s="125" t="s">
        <v>2502</v>
      </c>
      <c r="BX8" s="125" t="s">
        <v>2554</v>
      </c>
      <c r="BY8" s="125" t="s">
        <v>2578</v>
      </c>
      <c r="BZ8" s="125" t="s">
        <v>2578</v>
      </c>
      <c r="CA8" s="2"/>
      <c r="CB8" s="3"/>
      <c r="CC8" s="3"/>
      <c r="CD8" s="3"/>
      <c r="CE8" s="3"/>
    </row>
    <row r="9" spans="1:83" ht="41.45" customHeight="1">
      <c r="A9" s="66" t="s">
        <v>271</v>
      </c>
      <c r="C9" s="67"/>
      <c r="D9" s="67" t="s">
        <v>64</v>
      </c>
      <c r="E9" s="68">
        <v>1000</v>
      </c>
      <c r="F9" s="70">
        <v>93.00438142995309</v>
      </c>
      <c r="G9" s="104" t="s">
        <v>1322</v>
      </c>
      <c r="H9" s="67"/>
      <c r="I9" s="71" t="s">
        <v>271</v>
      </c>
      <c r="J9" s="72"/>
      <c r="K9" s="72"/>
      <c r="L9" s="71" t="s">
        <v>271</v>
      </c>
      <c r="M9" s="75">
        <v>2332.4064821109705</v>
      </c>
      <c r="N9" s="76">
        <v>8137.47900390625</v>
      </c>
      <c r="O9" s="76">
        <v>5285.90576171875</v>
      </c>
      <c r="P9" s="77"/>
      <c r="Q9" s="78"/>
      <c r="R9" s="78"/>
      <c r="S9" s="89"/>
      <c r="T9" s="48">
        <v>3</v>
      </c>
      <c r="U9" s="48">
        <v>0</v>
      </c>
      <c r="V9" s="49">
        <v>6</v>
      </c>
      <c r="W9" s="49">
        <v>0.333333</v>
      </c>
      <c r="X9" s="49">
        <v>0</v>
      </c>
      <c r="Y9" s="49">
        <v>1.918908</v>
      </c>
      <c r="Z9" s="49">
        <v>0</v>
      </c>
      <c r="AA9" s="49">
        <v>0</v>
      </c>
      <c r="AB9" s="73">
        <v>9</v>
      </c>
      <c r="AC9" s="73"/>
      <c r="AD9" s="74"/>
      <c r="AE9" s="81" t="s">
        <v>986</v>
      </c>
      <c r="AF9" s="81">
        <v>1263</v>
      </c>
      <c r="AG9" s="81">
        <v>698012</v>
      </c>
      <c r="AH9" s="81">
        <v>30570</v>
      </c>
      <c r="AI9" s="81">
        <v>2298</v>
      </c>
      <c r="AJ9" s="81"/>
      <c r="AK9" s="81" t="s">
        <v>1064</v>
      </c>
      <c r="AL9" s="81" t="s">
        <v>1134</v>
      </c>
      <c r="AM9" s="85" t="s">
        <v>1190</v>
      </c>
      <c r="AN9" s="81"/>
      <c r="AO9" s="83">
        <v>39842.534479166665</v>
      </c>
      <c r="AP9" s="85" t="s">
        <v>1247</v>
      </c>
      <c r="AQ9" s="81" t="b">
        <v>0</v>
      </c>
      <c r="AR9" s="81" t="b">
        <v>0</v>
      </c>
      <c r="AS9" s="81" t="b">
        <v>1</v>
      </c>
      <c r="AT9" s="81" t="s">
        <v>914</v>
      </c>
      <c r="AU9" s="81">
        <v>4096</v>
      </c>
      <c r="AV9" s="85" t="s">
        <v>1312</v>
      </c>
      <c r="AW9" s="81" t="b">
        <v>1</v>
      </c>
      <c r="AX9" s="81" t="s">
        <v>1366</v>
      </c>
      <c r="AY9" s="85" t="s">
        <v>1368</v>
      </c>
      <c r="AZ9" s="81" t="s">
        <v>65</v>
      </c>
      <c r="BA9" s="81" t="str">
        <f>REPLACE(INDEX(GroupVertices[Group],MATCH(Vertices[[#This Row],[Vertex]],GroupVertices[Vertex],0)),1,1,"")</f>
        <v>5</v>
      </c>
      <c r="BB9" s="48"/>
      <c r="BC9" s="49"/>
      <c r="BD9" s="48"/>
      <c r="BE9" s="49"/>
      <c r="BF9" s="48"/>
      <c r="BG9" s="49"/>
      <c r="BH9" s="48"/>
      <c r="BI9" s="49"/>
      <c r="BJ9" s="48"/>
      <c r="BK9" s="48"/>
      <c r="BL9" s="48"/>
      <c r="BM9" s="48"/>
      <c r="BN9" s="48"/>
      <c r="BO9" s="48"/>
      <c r="BP9" s="49"/>
      <c r="BQ9" s="48"/>
      <c r="BR9" s="48"/>
      <c r="BS9" s="48"/>
      <c r="BT9" s="48"/>
      <c r="BU9" s="48"/>
      <c r="BV9" s="48"/>
      <c r="BW9" s="48"/>
      <c r="BX9" s="48"/>
      <c r="BY9" s="48"/>
      <c r="BZ9" s="48"/>
      <c r="CA9" s="2"/>
      <c r="CB9" s="3"/>
      <c r="CC9" s="3"/>
      <c r="CD9" s="3"/>
      <c r="CE9" s="3"/>
    </row>
    <row r="10" spans="1:83" ht="41.45" customHeight="1">
      <c r="A10" s="66" t="s">
        <v>234</v>
      </c>
      <c r="C10" s="67"/>
      <c r="D10" s="67" t="s">
        <v>64</v>
      </c>
      <c r="E10" s="68">
        <v>168.34996202459402</v>
      </c>
      <c r="F10" s="70">
        <v>99.98270145307126</v>
      </c>
      <c r="G10" s="104" t="s">
        <v>556</v>
      </c>
      <c r="H10" s="67"/>
      <c r="I10" s="71" t="s">
        <v>234</v>
      </c>
      <c r="J10" s="72"/>
      <c r="K10" s="72"/>
      <c r="L10" s="71" t="s">
        <v>1705</v>
      </c>
      <c r="M10" s="75">
        <v>6.7650290731179314</v>
      </c>
      <c r="N10" s="76">
        <v>9442.697265625</v>
      </c>
      <c r="O10" s="76">
        <v>8417.646484375</v>
      </c>
      <c r="P10" s="77"/>
      <c r="Q10" s="78"/>
      <c r="R10" s="78"/>
      <c r="S10" s="89"/>
      <c r="T10" s="48">
        <v>1</v>
      </c>
      <c r="U10" s="48">
        <v>3</v>
      </c>
      <c r="V10" s="49">
        <v>130</v>
      </c>
      <c r="W10" s="49">
        <v>0.003597</v>
      </c>
      <c r="X10" s="49">
        <v>0.000438</v>
      </c>
      <c r="Y10" s="49">
        <v>1.292943</v>
      </c>
      <c r="Z10" s="49">
        <v>0.16666666666666666</v>
      </c>
      <c r="AA10" s="49">
        <v>0.3333333333333333</v>
      </c>
      <c r="AB10" s="73">
        <v>10</v>
      </c>
      <c r="AC10" s="73"/>
      <c r="AD10" s="74"/>
      <c r="AE10" s="81" t="s">
        <v>1007</v>
      </c>
      <c r="AF10" s="81">
        <v>702</v>
      </c>
      <c r="AG10" s="81">
        <v>1735</v>
      </c>
      <c r="AH10" s="81">
        <v>11869</v>
      </c>
      <c r="AI10" s="81">
        <v>9736</v>
      </c>
      <c r="AJ10" s="81"/>
      <c r="AK10" s="81" t="s">
        <v>1083</v>
      </c>
      <c r="AL10" s="81" t="s">
        <v>1148</v>
      </c>
      <c r="AM10" s="85" t="s">
        <v>1208</v>
      </c>
      <c r="AN10" s="81"/>
      <c r="AO10" s="83">
        <v>40567.42217592592</v>
      </c>
      <c r="AP10" s="81"/>
      <c r="AQ10" s="81" t="b">
        <v>0</v>
      </c>
      <c r="AR10" s="81" t="b">
        <v>0</v>
      </c>
      <c r="AS10" s="81" t="b">
        <v>1</v>
      </c>
      <c r="AT10" s="81" t="s">
        <v>914</v>
      </c>
      <c r="AU10" s="81">
        <v>40</v>
      </c>
      <c r="AV10" s="85" t="s">
        <v>1312</v>
      </c>
      <c r="AW10" s="81" t="b">
        <v>0</v>
      </c>
      <c r="AX10" s="81" t="s">
        <v>1366</v>
      </c>
      <c r="AY10" s="85" t="s">
        <v>1389</v>
      </c>
      <c r="AZ10" s="81" t="s">
        <v>66</v>
      </c>
      <c r="BA10" s="81" t="str">
        <f>REPLACE(INDEX(GroupVertices[Group],MATCH(Vertices[[#This Row],[Vertex]],GroupVertices[Vertex],0)),1,1,"")</f>
        <v>4</v>
      </c>
      <c r="BB10" s="48">
        <v>6</v>
      </c>
      <c r="BC10" s="49">
        <v>4.6875</v>
      </c>
      <c r="BD10" s="48">
        <v>1</v>
      </c>
      <c r="BE10" s="49">
        <v>0.78125</v>
      </c>
      <c r="BF10" s="48"/>
      <c r="BG10" s="49"/>
      <c r="BH10" s="48">
        <v>121</v>
      </c>
      <c r="BI10" s="49">
        <v>94.53125</v>
      </c>
      <c r="BJ10" s="48">
        <v>128</v>
      </c>
      <c r="BK10" s="125" t="s">
        <v>879</v>
      </c>
      <c r="BL10" s="125" t="s">
        <v>879</v>
      </c>
      <c r="BM10" s="125" t="s">
        <v>879</v>
      </c>
      <c r="BN10" s="125" t="s">
        <v>879</v>
      </c>
      <c r="BO10" s="125">
        <v>0</v>
      </c>
      <c r="BP10" s="145">
        <v>0</v>
      </c>
      <c r="BQ10" s="125" t="s">
        <v>440</v>
      </c>
      <c r="BR10" s="125" t="s">
        <v>440</v>
      </c>
      <c r="BS10" s="125" t="s">
        <v>474</v>
      </c>
      <c r="BT10" s="125" t="s">
        <v>474</v>
      </c>
      <c r="BU10" s="125" t="s">
        <v>494</v>
      </c>
      <c r="BV10" s="125" t="s">
        <v>494</v>
      </c>
      <c r="BW10" s="125" t="s">
        <v>2503</v>
      </c>
      <c r="BX10" s="125" t="s">
        <v>2555</v>
      </c>
      <c r="BY10" s="125" t="s">
        <v>2579</v>
      </c>
      <c r="BZ10" s="125" t="s">
        <v>2631</v>
      </c>
      <c r="CA10" s="2"/>
      <c r="CB10" s="3"/>
      <c r="CC10" s="3"/>
      <c r="CD10" s="3"/>
      <c r="CE10" s="3"/>
    </row>
    <row r="11" spans="1:83" ht="41.45" customHeight="1">
      <c r="A11" s="66" t="s">
        <v>232</v>
      </c>
      <c r="C11" s="67"/>
      <c r="D11" s="67" t="s">
        <v>64</v>
      </c>
      <c r="E11" s="68">
        <v>164.93952471474543</v>
      </c>
      <c r="F11" s="70">
        <v>99.99199215585396</v>
      </c>
      <c r="G11" s="104" t="s">
        <v>554</v>
      </c>
      <c r="H11" s="67"/>
      <c r="I11" s="71" t="s">
        <v>232</v>
      </c>
      <c r="J11" s="72"/>
      <c r="K11" s="72"/>
      <c r="L11" s="71" t="s">
        <v>232</v>
      </c>
      <c r="M11" s="75">
        <v>3.6687475257365163</v>
      </c>
      <c r="N11" s="76">
        <v>8918.74609375</v>
      </c>
      <c r="O11" s="76">
        <v>4460.287109375</v>
      </c>
      <c r="P11" s="77"/>
      <c r="Q11" s="78"/>
      <c r="R11" s="78"/>
      <c r="S11" s="48"/>
      <c r="T11" s="48">
        <v>0</v>
      </c>
      <c r="U11" s="48">
        <v>1</v>
      </c>
      <c r="V11" s="49">
        <v>0</v>
      </c>
      <c r="W11" s="49">
        <v>0.2</v>
      </c>
      <c r="X11" s="49">
        <v>0</v>
      </c>
      <c r="Y11" s="49">
        <v>0.69369</v>
      </c>
      <c r="Z11" s="49">
        <v>0</v>
      </c>
      <c r="AA11" s="49">
        <v>0</v>
      </c>
      <c r="AB11" s="73">
        <v>11</v>
      </c>
      <c r="AC11" s="73"/>
      <c r="AD11" s="74"/>
      <c r="AE11" s="81" t="s">
        <v>985</v>
      </c>
      <c r="AF11" s="81">
        <v>861</v>
      </c>
      <c r="AG11" s="81">
        <v>808</v>
      </c>
      <c r="AH11" s="81">
        <v>5324</v>
      </c>
      <c r="AI11" s="81">
        <v>30</v>
      </c>
      <c r="AJ11" s="81"/>
      <c r="AK11" s="81" t="s">
        <v>1063</v>
      </c>
      <c r="AL11" s="81" t="s">
        <v>957</v>
      </c>
      <c r="AM11" s="85" t="s">
        <v>1189</v>
      </c>
      <c r="AN11" s="81"/>
      <c r="AO11" s="83">
        <v>39847.67071759259</v>
      </c>
      <c r="AP11" s="85" t="s">
        <v>1246</v>
      </c>
      <c r="AQ11" s="81" t="b">
        <v>0</v>
      </c>
      <c r="AR11" s="81" t="b">
        <v>0</v>
      </c>
      <c r="AS11" s="81" t="b">
        <v>0</v>
      </c>
      <c r="AT11" s="81" t="s">
        <v>914</v>
      </c>
      <c r="AU11" s="81">
        <v>25</v>
      </c>
      <c r="AV11" s="85" t="s">
        <v>1311</v>
      </c>
      <c r="AW11" s="81" t="b">
        <v>0</v>
      </c>
      <c r="AX11" s="81" t="s">
        <v>1366</v>
      </c>
      <c r="AY11" s="85" t="s">
        <v>1367</v>
      </c>
      <c r="AZ11" s="81" t="s">
        <v>66</v>
      </c>
      <c r="BA11" s="81" t="str">
        <f>REPLACE(INDEX(GroupVertices[Group],MATCH(Vertices[[#This Row],[Vertex]],GroupVertices[Vertex],0)),1,1,"")</f>
        <v>5</v>
      </c>
      <c r="BB11" s="48">
        <v>1</v>
      </c>
      <c r="BC11" s="49">
        <v>5.555555555555555</v>
      </c>
      <c r="BD11" s="48">
        <v>0</v>
      </c>
      <c r="BE11" s="49">
        <v>0</v>
      </c>
      <c r="BF11" s="48"/>
      <c r="BG11" s="49"/>
      <c r="BH11" s="48">
        <v>17</v>
      </c>
      <c r="BI11" s="49">
        <v>94.44444444444444</v>
      </c>
      <c r="BJ11" s="48">
        <v>18</v>
      </c>
      <c r="BK11" s="125" t="s">
        <v>879</v>
      </c>
      <c r="BL11" s="125" t="s">
        <v>879</v>
      </c>
      <c r="BM11" s="125" t="s">
        <v>879</v>
      </c>
      <c r="BN11" s="125" t="s">
        <v>879</v>
      </c>
      <c r="BO11" s="125">
        <v>0</v>
      </c>
      <c r="BP11" s="145">
        <v>0</v>
      </c>
      <c r="BQ11" s="125" t="s">
        <v>438</v>
      </c>
      <c r="BR11" s="125" t="s">
        <v>438</v>
      </c>
      <c r="BS11" s="125" t="s">
        <v>472</v>
      </c>
      <c r="BT11" s="125" t="s">
        <v>472</v>
      </c>
      <c r="BU11" s="125" t="s">
        <v>493</v>
      </c>
      <c r="BV11" s="125" t="s">
        <v>493</v>
      </c>
      <c r="BW11" s="125" t="s">
        <v>2504</v>
      </c>
      <c r="BX11" s="125" t="s">
        <v>2504</v>
      </c>
      <c r="BY11" s="125" t="s">
        <v>2580</v>
      </c>
      <c r="BZ11" s="125" t="s">
        <v>2580</v>
      </c>
      <c r="CA11" s="2"/>
      <c r="CB11" s="3"/>
      <c r="CC11" s="3"/>
      <c r="CD11" s="3"/>
      <c r="CE11" s="3"/>
    </row>
    <row r="12" spans="1:83" ht="41.45" customHeight="1">
      <c r="A12" s="66" t="s">
        <v>272</v>
      </c>
      <c r="C12" s="67"/>
      <c r="D12" s="67" t="s">
        <v>64</v>
      </c>
      <c r="E12" s="68">
        <v>163.93147744085275</v>
      </c>
      <c r="F12" s="70">
        <v>99.99473827512307</v>
      </c>
      <c r="G12" s="104" t="s">
        <v>1323</v>
      </c>
      <c r="H12" s="67"/>
      <c r="I12" s="71" t="s">
        <v>272</v>
      </c>
      <c r="J12" s="72"/>
      <c r="K12" s="72"/>
      <c r="L12" s="71" t="s">
        <v>272</v>
      </c>
      <c r="M12" s="75">
        <v>2.7535575106529047</v>
      </c>
      <c r="N12" s="76">
        <v>5001.478515625</v>
      </c>
      <c r="O12" s="76">
        <v>7443.7373046875</v>
      </c>
      <c r="P12" s="77"/>
      <c r="Q12" s="78"/>
      <c r="R12" s="78"/>
      <c r="S12" s="89"/>
      <c r="T12" s="48">
        <v>1</v>
      </c>
      <c r="U12" s="48">
        <v>0</v>
      </c>
      <c r="V12" s="49">
        <v>0</v>
      </c>
      <c r="W12" s="49">
        <v>0.005128</v>
      </c>
      <c r="X12" s="49">
        <v>0.004448</v>
      </c>
      <c r="Y12" s="49">
        <v>0.515432</v>
      </c>
      <c r="Z12" s="49">
        <v>0</v>
      </c>
      <c r="AA12" s="49">
        <v>0</v>
      </c>
      <c r="AB12" s="73">
        <v>12</v>
      </c>
      <c r="AC12" s="73"/>
      <c r="AD12" s="74"/>
      <c r="AE12" s="81" t="s">
        <v>988</v>
      </c>
      <c r="AF12" s="81">
        <v>311</v>
      </c>
      <c r="AG12" s="81">
        <v>534</v>
      </c>
      <c r="AH12" s="81">
        <v>1182</v>
      </c>
      <c r="AI12" s="81">
        <v>246</v>
      </c>
      <c r="AJ12" s="81"/>
      <c r="AK12" s="81" t="s">
        <v>1065</v>
      </c>
      <c r="AL12" s="81" t="s">
        <v>1135</v>
      </c>
      <c r="AM12" s="85" t="s">
        <v>1191</v>
      </c>
      <c r="AN12" s="81"/>
      <c r="AO12" s="83">
        <v>41694.87353009259</v>
      </c>
      <c r="AP12" s="85" t="s">
        <v>1249</v>
      </c>
      <c r="AQ12" s="81" t="b">
        <v>0</v>
      </c>
      <c r="AR12" s="81" t="b">
        <v>0</v>
      </c>
      <c r="AS12" s="81" t="b">
        <v>0</v>
      </c>
      <c r="AT12" s="81" t="s">
        <v>914</v>
      </c>
      <c r="AU12" s="81">
        <v>9</v>
      </c>
      <c r="AV12" s="85" t="s">
        <v>1312</v>
      </c>
      <c r="AW12" s="81" t="b">
        <v>0</v>
      </c>
      <c r="AX12" s="81" t="s">
        <v>1366</v>
      </c>
      <c r="AY12" s="85" t="s">
        <v>1370</v>
      </c>
      <c r="AZ12" s="81" t="s">
        <v>65</v>
      </c>
      <c r="BA12" s="81" t="str">
        <f>REPLACE(INDEX(GroupVertices[Group],MATCH(Vertices[[#This Row],[Vertex]],GroupVertices[Vertex],0)),1,1,"")</f>
        <v>2</v>
      </c>
      <c r="BB12" s="48"/>
      <c r="BC12" s="49"/>
      <c r="BD12" s="48"/>
      <c r="BE12" s="49"/>
      <c r="BF12" s="48"/>
      <c r="BG12" s="49"/>
      <c r="BH12" s="48"/>
      <c r="BI12" s="49"/>
      <c r="BJ12" s="48"/>
      <c r="BK12" s="48"/>
      <c r="BL12" s="48"/>
      <c r="BM12" s="48"/>
      <c r="BN12" s="48"/>
      <c r="BO12" s="48"/>
      <c r="BP12" s="49"/>
      <c r="BQ12" s="48"/>
      <c r="BR12" s="48"/>
      <c r="BS12" s="48"/>
      <c r="BT12" s="48"/>
      <c r="BU12" s="48"/>
      <c r="BV12" s="48"/>
      <c r="BW12" s="48"/>
      <c r="BX12" s="48"/>
      <c r="BY12" s="48"/>
      <c r="BZ12" s="48"/>
      <c r="CA12" s="2"/>
      <c r="CB12" s="3"/>
      <c r="CC12" s="3"/>
      <c r="CD12" s="3"/>
      <c r="CE12" s="3"/>
    </row>
    <row r="13" spans="1:83" ht="41.45" customHeight="1">
      <c r="A13" s="66" t="s">
        <v>273</v>
      </c>
      <c r="C13" s="67"/>
      <c r="D13" s="67" t="s">
        <v>64</v>
      </c>
      <c r="E13" s="68">
        <v>674.0217930537933</v>
      </c>
      <c r="F13" s="70">
        <v>98.60515181329062</v>
      </c>
      <c r="G13" s="104" t="s">
        <v>1324</v>
      </c>
      <c r="H13" s="67"/>
      <c r="I13" s="71" t="s">
        <v>273</v>
      </c>
      <c r="J13" s="72"/>
      <c r="K13" s="72"/>
      <c r="L13" s="71" t="s">
        <v>273</v>
      </c>
      <c r="M13" s="75">
        <v>465.85640569068073</v>
      </c>
      <c r="N13" s="76">
        <v>4048.741455078125</v>
      </c>
      <c r="O13" s="76">
        <v>4233.70263671875</v>
      </c>
      <c r="P13" s="77"/>
      <c r="Q13" s="78"/>
      <c r="R13" s="78"/>
      <c r="S13" s="89"/>
      <c r="T13" s="48">
        <v>1</v>
      </c>
      <c r="U13" s="48">
        <v>0</v>
      </c>
      <c r="V13" s="49">
        <v>0</v>
      </c>
      <c r="W13" s="49">
        <v>0.005128</v>
      </c>
      <c r="X13" s="49">
        <v>0.004448</v>
      </c>
      <c r="Y13" s="49">
        <v>0.515432</v>
      </c>
      <c r="Z13" s="49">
        <v>0</v>
      </c>
      <c r="AA13" s="49">
        <v>0</v>
      </c>
      <c r="AB13" s="73">
        <v>13</v>
      </c>
      <c r="AC13" s="73"/>
      <c r="AD13" s="74"/>
      <c r="AE13" s="81" t="s">
        <v>989</v>
      </c>
      <c r="AF13" s="81">
        <v>1386</v>
      </c>
      <c r="AG13" s="81">
        <v>139183</v>
      </c>
      <c r="AH13" s="81">
        <v>20951</v>
      </c>
      <c r="AI13" s="81">
        <v>8597</v>
      </c>
      <c r="AJ13" s="81"/>
      <c r="AK13" s="81" t="s">
        <v>1066</v>
      </c>
      <c r="AL13" s="81" t="s">
        <v>1136</v>
      </c>
      <c r="AM13" s="85" t="s">
        <v>1192</v>
      </c>
      <c r="AN13" s="81"/>
      <c r="AO13" s="83">
        <v>39883.72607638889</v>
      </c>
      <c r="AP13" s="85" t="s">
        <v>1250</v>
      </c>
      <c r="AQ13" s="81" t="b">
        <v>0</v>
      </c>
      <c r="AR13" s="81" t="b">
        <v>0</v>
      </c>
      <c r="AS13" s="81" t="b">
        <v>0</v>
      </c>
      <c r="AT13" s="81" t="s">
        <v>914</v>
      </c>
      <c r="AU13" s="81">
        <v>2688</v>
      </c>
      <c r="AV13" s="85" t="s">
        <v>1312</v>
      </c>
      <c r="AW13" s="81" t="b">
        <v>1</v>
      </c>
      <c r="AX13" s="81" t="s">
        <v>1366</v>
      </c>
      <c r="AY13" s="85" t="s">
        <v>1371</v>
      </c>
      <c r="AZ13" s="81" t="s">
        <v>65</v>
      </c>
      <c r="BA13" s="81" t="str">
        <f>REPLACE(INDEX(GroupVertices[Group],MATCH(Vertices[[#This Row],[Vertex]],GroupVertices[Vertex],0)),1,1,"")</f>
        <v>2</v>
      </c>
      <c r="BB13" s="48"/>
      <c r="BC13" s="49"/>
      <c r="BD13" s="48"/>
      <c r="BE13" s="49"/>
      <c r="BF13" s="48"/>
      <c r="BG13" s="49"/>
      <c r="BH13" s="48"/>
      <c r="BI13" s="49"/>
      <c r="BJ13" s="48"/>
      <c r="BK13" s="48"/>
      <c r="BL13" s="48"/>
      <c r="BM13" s="48"/>
      <c r="BN13" s="48"/>
      <c r="BO13" s="48"/>
      <c r="BP13" s="49"/>
      <c r="BQ13" s="48"/>
      <c r="BR13" s="48"/>
      <c r="BS13" s="48"/>
      <c r="BT13" s="48"/>
      <c r="BU13" s="48"/>
      <c r="BV13" s="48"/>
      <c r="BW13" s="48"/>
      <c r="BX13" s="48"/>
      <c r="BY13" s="48"/>
      <c r="BZ13" s="48"/>
      <c r="CA13" s="2"/>
      <c r="CB13" s="3"/>
      <c r="CC13" s="3"/>
      <c r="CD13" s="3"/>
      <c r="CE13" s="3"/>
    </row>
    <row r="14" spans="1:83" ht="41.45" customHeight="1">
      <c r="A14" s="66" t="s">
        <v>274</v>
      </c>
      <c r="C14" s="67"/>
      <c r="D14" s="67" t="s">
        <v>64</v>
      </c>
      <c r="E14" s="68">
        <v>270.7109083804916</v>
      </c>
      <c r="F14" s="70">
        <v>99.70385007925995</v>
      </c>
      <c r="G14" s="104" t="s">
        <v>1325</v>
      </c>
      <c r="H14" s="67"/>
      <c r="I14" s="71" t="s">
        <v>274</v>
      </c>
      <c r="J14" s="72"/>
      <c r="K14" s="72"/>
      <c r="L14" s="71" t="s">
        <v>274</v>
      </c>
      <c r="M14" s="75">
        <v>99.69689691863368</v>
      </c>
      <c r="N14" s="76">
        <v>4895.28271484375</v>
      </c>
      <c r="O14" s="76">
        <v>9665.9443359375</v>
      </c>
      <c r="P14" s="77"/>
      <c r="Q14" s="78"/>
      <c r="R14" s="78"/>
      <c r="S14" s="89"/>
      <c r="T14" s="48">
        <v>1</v>
      </c>
      <c r="U14" s="48">
        <v>0</v>
      </c>
      <c r="V14" s="49">
        <v>0</v>
      </c>
      <c r="W14" s="49">
        <v>0.005128</v>
      </c>
      <c r="X14" s="49">
        <v>0.004448</v>
      </c>
      <c r="Y14" s="49">
        <v>0.515432</v>
      </c>
      <c r="Z14" s="49">
        <v>0</v>
      </c>
      <c r="AA14" s="49">
        <v>0</v>
      </c>
      <c r="AB14" s="73">
        <v>14</v>
      </c>
      <c r="AC14" s="73"/>
      <c r="AD14" s="74"/>
      <c r="AE14" s="81" t="s">
        <v>990</v>
      </c>
      <c r="AF14" s="81">
        <v>91</v>
      </c>
      <c r="AG14" s="81">
        <v>29558</v>
      </c>
      <c r="AH14" s="81">
        <v>20338</v>
      </c>
      <c r="AI14" s="81">
        <v>194</v>
      </c>
      <c r="AJ14" s="81"/>
      <c r="AK14" s="81" t="s">
        <v>1067</v>
      </c>
      <c r="AL14" s="81" t="s">
        <v>942</v>
      </c>
      <c r="AM14" s="85" t="s">
        <v>1193</v>
      </c>
      <c r="AN14" s="81"/>
      <c r="AO14" s="83">
        <v>39786.26215277778</v>
      </c>
      <c r="AP14" s="85" t="s">
        <v>1251</v>
      </c>
      <c r="AQ14" s="81" t="b">
        <v>0</v>
      </c>
      <c r="AR14" s="81" t="b">
        <v>0</v>
      </c>
      <c r="AS14" s="81" t="b">
        <v>0</v>
      </c>
      <c r="AT14" s="81" t="s">
        <v>914</v>
      </c>
      <c r="AU14" s="81">
        <v>458</v>
      </c>
      <c r="AV14" s="85" t="s">
        <v>1312</v>
      </c>
      <c r="AW14" s="81" t="b">
        <v>0</v>
      </c>
      <c r="AX14" s="81" t="s">
        <v>1366</v>
      </c>
      <c r="AY14" s="85" t="s">
        <v>1372</v>
      </c>
      <c r="AZ14" s="81" t="s">
        <v>65</v>
      </c>
      <c r="BA14" s="81" t="str">
        <f>REPLACE(INDEX(GroupVertices[Group],MATCH(Vertices[[#This Row],[Vertex]],GroupVertices[Vertex],0)),1,1,"")</f>
        <v>2</v>
      </c>
      <c r="BB14" s="48"/>
      <c r="BC14" s="49"/>
      <c r="BD14" s="48"/>
      <c r="BE14" s="49"/>
      <c r="BF14" s="48"/>
      <c r="BG14" s="49"/>
      <c r="BH14" s="48"/>
      <c r="BI14" s="49"/>
      <c r="BJ14" s="48"/>
      <c r="BK14" s="48"/>
      <c r="BL14" s="48"/>
      <c r="BM14" s="48"/>
      <c r="BN14" s="48"/>
      <c r="BO14" s="48"/>
      <c r="BP14" s="49"/>
      <c r="BQ14" s="48"/>
      <c r="BR14" s="48"/>
      <c r="BS14" s="48"/>
      <c r="BT14" s="48"/>
      <c r="BU14" s="48"/>
      <c r="BV14" s="48"/>
      <c r="BW14" s="48"/>
      <c r="BX14" s="48"/>
      <c r="BY14" s="48"/>
      <c r="BZ14" s="48"/>
      <c r="CA14" s="2"/>
      <c r="CB14" s="3"/>
      <c r="CC14" s="3"/>
      <c r="CD14" s="3"/>
      <c r="CE14" s="3"/>
    </row>
    <row r="15" spans="1:83" ht="41.45" customHeight="1">
      <c r="A15" s="66" t="s">
        <v>275</v>
      </c>
      <c r="C15" s="67"/>
      <c r="D15" s="67" t="s">
        <v>64</v>
      </c>
      <c r="E15" s="68">
        <v>162.16555520921594</v>
      </c>
      <c r="F15" s="70">
        <v>99.99954899501054</v>
      </c>
      <c r="G15" s="104" t="s">
        <v>557</v>
      </c>
      <c r="H15" s="67"/>
      <c r="I15" s="71" t="s">
        <v>275</v>
      </c>
      <c r="J15" s="72"/>
      <c r="K15" s="72"/>
      <c r="L15" s="71" t="s">
        <v>275</v>
      </c>
      <c r="M15" s="75">
        <v>1.1503049294845347</v>
      </c>
      <c r="N15" s="76">
        <v>5688.62744140625</v>
      </c>
      <c r="O15" s="76">
        <v>4549.60546875</v>
      </c>
      <c r="P15" s="77"/>
      <c r="Q15" s="78"/>
      <c r="R15" s="78"/>
      <c r="S15" s="89"/>
      <c r="T15" s="48">
        <v>1</v>
      </c>
      <c r="U15" s="48">
        <v>0</v>
      </c>
      <c r="V15" s="49">
        <v>0</v>
      </c>
      <c r="W15" s="49">
        <v>0.005128</v>
      </c>
      <c r="X15" s="49">
        <v>0.004448</v>
      </c>
      <c r="Y15" s="49">
        <v>0.515432</v>
      </c>
      <c r="Z15" s="49">
        <v>0</v>
      </c>
      <c r="AA15" s="49">
        <v>0</v>
      </c>
      <c r="AB15" s="73">
        <v>15</v>
      </c>
      <c r="AC15" s="73"/>
      <c r="AD15" s="74"/>
      <c r="AE15" s="81" t="s">
        <v>991</v>
      </c>
      <c r="AF15" s="81">
        <v>0</v>
      </c>
      <c r="AG15" s="81">
        <v>54</v>
      </c>
      <c r="AH15" s="81">
        <v>0</v>
      </c>
      <c r="AI15" s="81">
        <v>0</v>
      </c>
      <c r="AJ15" s="81"/>
      <c r="AK15" s="81"/>
      <c r="AL15" s="81"/>
      <c r="AM15" s="81"/>
      <c r="AN15" s="81"/>
      <c r="AO15" s="83">
        <v>42293.81222222222</v>
      </c>
      <c r="AP15" s="81"/>
      <c r="AQ15" s="81" t="b">
        <v>1</v>
      </c>
      <c r="AR15" s="81" t="b">
        <v>1</v>
      </c>
      <c r="AS15" s="81" t="b">
        <v>0</v>
      </c>
      <c r="AT15" s="81" t="s">
        <v>914</v>
      </c>
      <c r="AU15" s="81">
        <v>0</v>
      </c>
      <c r="AV15" s="85" t="s">
        <v>1312</v>
      </c>
      <c r="AW15" s="81" t="b">
        <v>0</v>
      </c>
      <c r="AX15" s="81" t="s">
        <v>1366</v>
      </c>
      <c r="AY15" s="85" t="s">
        <v>1373</v>
      </c>
      <c r="AZ15" s="81" t="s">
        <v>65</v>
      </c>
      <c r="BA15" s="81" t="str">
        <f>REPLACE(INDEX(GroupVertices[Group],MATCH(Vertices[[#This Row],[Vertex]],GroupVertices[Vertex],0)),1,1,"")</f>
        <v>2</v>
      </c>
      <c r="BB15" s="48"/>
      <c r="BC15" s="49"/>
      <c r="BD15" s="48"/>
      <c r="BE15" s="49"/>
      <c r="BF15" s="48"/>
      <c r="BG15" s="49"/>
      <c r="BH15" s="48"/>
      <c r="BI15" s="49"/>
      <c r="BJ15" s="48"/>
      <c r="BK15" s="48"/>
      <c r="BL15" s="48"/>
      <c r="BM15" s="48"/>
      <c r="BN15" s="48"/>
      <c r="BO15" s="48"/>
      <c r="BP15" s="49"/>
      <c r="BQ15" s="48"/>
      <c r="BR15" s="48"/>
      <c r="BS15" s="48"/>
      <c r="BT15" s="48"/>
      <c r="BU15" s="48"/>
      <c r="BV15" s="48"/>
      <c r="BW15" s="48"/>
      <c r="BX15" s="48"/>
      <c r="BY15" s="48"/>
      <c r="BZ15" s="48"/>
      <c r="CA15" s="2"/>
      <c r="CB15" s="3"/>
      <c r="CC15" s="3"/>
      <c r="CD15" s="3"/>
      <c r="CE15" s="3"/>
    </row>
    <row r="16" spans="1:83" ht="41.45" customHeight="1">
      <c r="A16" s="66" t="s">
        <v>276</v>
      </c>
      <c r="C16" s="67"/>
      <c r="D16" s="67" t="s">
        <v>64</v>
      </c>
      <c r="E16" s="68">
        <v>568.8795191830677</v>
      </c>
      <c r="F16" s="70">
        <v>98.8915800709247</v>
      </c>
      <c r="G16" s="104" t="s">
        <v>1326</v>
      </c>
      <c r="H16" s="67"/>
      <c r="I16" s="71" t="s">
        <v>276</v>
      </c>
      <c r="J16" s="72"/>
      <c r="K16" s="72"/>
      <c r="L16" s="71" t="s">
        <v>276</v>
      </c>
      <c r="M16" s="75">
        <v>370.3994150298248</v>
      </c>
      <c r="N16" s="76">
        <v>3792.378173828125</v>
      </c>
      <c r="O16" s="76">
        <v>2382.057373046875</v>
      </c>
      <c r="P16" s="77"/>
      <c r="Q16" s="78"/>
      <c r="R16" s="78"/>
      <c r="S16" s="89"/>
      <c r="T16" s="48">
        <v>1</v>
      </c>
      <c r="U16" s="48">
        <v>0</v>
      </c>
      <c r="V16" s="49">
        <v>0</v>
      </c>
      <c r="W16" s="49">
        <v>0.005128</v>
      </c>
      <c r="X16" s="49">
        <v>0.004448</v>
      </c>
      <c r="Y16" s="49">
        <v>0.515432</v>
      </c>
      <c r="Z16" s="49">
        <v>0</v>
      </c>
      <c r="AA16" s="49">
        <v>0</v>
      </c>
      <c r="AB16" s="73">
        <v>16</v>
      </c>
      <c r="AC16" s="73"/>
      <c r="AD16" s="74"/>
      <c r="AE16" s="81" t="s">
        <v>992</v>
      </c>
      <c r="AF16" s="81">
        <v>1356</v>
      </c>
      <c r="AG16" s="81">
        <v>110604</v>
      </c>
      <c r="AH16" s="81">
        <v>20536</v>
      </c>
      <c r="AI16" s="81">
        <v>1641</v>
      </c>
      <c r="AJ16" s="81"/>
      <c r="AK16" s="81" t="s">
        <v>1068</v>
      </c>
      <c r="AL16" s="81" t="s">
        <v>1137</v>
      </c>
      <c r="AM16" s="85" t="s">
        <v>1194</v>
      </c>
      <c r="AN16" s="81"/>
      <c r="AO16" s="83">
        <v>40388.891875</v>
      </c>
      <c r="AP16" s="85" t="s">
        <v>1252</v>
      </c>
      <c r="AQ16" s="81" t="b">
        <v>0</v>
      </c>
      <c r="AR16" s="81" t="b">
        <v>0</v>
      </c>
      <c r="AS16" s="81" t="b">
        <v>1</v>
      </c>
      <c r="AT16" s="81" t="s">
        <v>914</v>
      </c>
      <c r="AU16" s="81">
        <v>1333</v>
      </c>
      <c r="AV16" s="85" t="s">
        <v>1313</v>
      </c>
      <c r="AW16" s="81" t="b">
        <v>1</v>
      </c>
      <c r="AX16" s="81" t="s">
        <v>1366</v>
      </c>
      <c r="AY16" s="85" t="s">
        <v>1374</v>
      </c>
      <c r="AZ16" s="81" t="s">
        <v>65</v>
      </c>
      <c r="BA16" s="81" t="str">
        <f>REPLACE(INDEX(GroupVertices[Group],MATCH(Vertices[[#This Row],[Vertex]],GroupVertices[Vertex],0)),1,1,"")</f>
        <v>2</v>
      </c>
      <c r="BB16" s="48"/>
      <c r="BC16" s="49"/>
      <c r="BD16" s="48"/>
      <c r="BE16" s="49"/>
      <c r="BF16" s="48"/>
      <c r="BG16" s="49"/>
      <c r="BH16" s="48"/>
      <c r="BI16" s="49"/>
      <c r="BJ16" s="48"/>
      <c r="BK16" s="48"/>
      <c r="BL16" s="48"/>
      <c r="BM16" s="48"/>
      <c r="BN16" s="48"/>
      <c r="BO16" s="48"/>
      <c r="BP16" s="49"/>
      <c r="BQ16" s="48"/>
      <c r="BR16" s="48"/>
      <c r="BS16" s="48"/>
      <c r="BT16" s="48"/>
      <c r="BU16" s="48"/>
      <c r="BV16" s="48"/>
      <c r="BW16" s="48"/>
      <c r="BX16" s="48"/>
      <c r="BY16" s="48"/>
      <c r="BZ16" s="48"/>
      <c r="CA16" s="2"/>
      <c r="CB16" s="3"/>
      <c r="CC16" s="3"/>
      <c r="CD16" s="3"/>
      <c r="CE16" s="3"/>
    </row>
    <row r="17" spans="1:83" ht="41.45" customHeight="1">
      <c r="A17" s="66" t="s">
        <v>277</v>
      </c>
      <c r="C17" s="67"/>
      <c r="D17" s="67" t="s">
        <v>64</v>
      </c>
      <c r="E17" s="68">
        <v>767.8364116094987</v>
      </c>
      <c r="F17" s="70">
        <v>98.34958231926811</v>
      </c>
      <c r="G17" s="104" t="s">
        <v>1327</v>
      </c>
      <c r="H17" s="67"/>
      <c r="I17" s="71" t="s">
        <v>277</v>
      </c>
      <c r="J17" s="72"/>
      <c r="K17" s="72"/>
      <c r="L17" s="71" t="s">
        <v>277</v>
      </c>
      <c r="M17" s="75">
        <v>551.0291990652504</v>
      </c>
      <c r="N17" s="76">
        <v>4609.4970703125</v>
      </c>
      <c r="O17" s="76">
        <v>2324.025390625</v>
      </c>
      <c r="P17" s="77"/>
      <c r="Q17" s="78"/>
      <c r="R17" s="78"/>
      <c r="S17" s="89"/>
      <c r="T17" s="48">
        <v>1</v>
      </c>
      <c r="U17" s="48">
        <v>0</v>
      </c>
      <c r="V17" s="49">
        <v>0</v>
      </c>
      <c r="W17" s="49">
        <v>0.005128</v>
      </c>
      <c r="X17" s="49">
        <v>0.004448</v>
      </c>
      <c r="Y17" s="49">
        <v>0.515432</v>
      </c>
      <c r="Z17" s="49">
        <v>0</v>
      </c>
      <c r="AA17" s="49">
        <v>0</v>
      </c>
      <c r="AB17" s="73">
        <v>17</v>
      </c>
      <c r="AC17" s="73"/>
      <c r="AD17" s="74"/>
      <c r="AE17" s="81" t="s">
        <v>993</v>
      </c>
      <c r="AF17" s="81">
        <v>1009</v>
      </c>
      <c r="AG17" s="81">
        <v>164683</v>
      </c>
      <c r="AH17" s="81">
        <v>7315</v>
      </c>
      <c r="AI17" s="81">
        <v>1600</v>
      </c>
      <c r="AJ17" s="81"/>
      <c r="AK17" s="81" t="s">
        <v>1069</v>
      </c>
      <c r="AL17" s="81" t="s">
        <v>1138</v>
      </c>
      <c r="AM17" s="85" t="s">
        <v>1195</v>
      </c>
      <c r="AN17" s="81"/>
      <c r="AO17" s="83">
        <v>39931.11116898148</v>
      </c>
      <c r="AP17" s="85" t="s">
        <v>1253</v>
      </c>
      <c r="AQ17" s="81" t="b">
        <v>0</v>
      </c>
      <c r="AR17" s="81" t="b">
        <v>0</v>
      </c>
      <c r="AS17" s="81" t="b">
        <v>1</v>
      </c>
      <c r="AT17" s="81" t="s">
        <v>914</v>
      </c>
      <c r="AU17" s="81">
        <v>1888</v>
      </c>
      <c r="AV17" s="85" t="s">
        <v>1312</v>
      </c>
      <c r="AW17" s="81" t="b">
        <v>1</v>
      </c>
      <c r="AX17" s="81" t="s">
        <v>1366</v>
      </c>
      <c r="AY17" s="85" t="s">
        <v>1375</v>
      </c>
      <c r="AZ17" s="81" t="s">
        <v>65</v>
      </c>
      <c r="BA17" s="81" t="str">
        <f>REPLACE(INDEX(GroupVertices[Group],MATCH(Vertices[[#This Row],[Vertex]],GroupVertices[Vertex],0)),1,1,"")</f>
        <v>2</v>
      </c>
      <c r="BB17" s="48"/>
      <c r="BC17" s="49"/>
      <c r="BD17" s="48"/>
      <c r="BE17" s="49"/>
      <c r="BF17" s="48"/>
      <c r="BG17" s="49"/>
      <c r="BH17" s="48"/>
      <c r="BI17" s="49"/>
      <c r="BJ17" s="48"/>
      <c r="BK17" s="48"/>
      <c r="BL17" s="48"/>
      <c r="BM17" s="48"/>
      <c r="BN17" s="48"/>
      <c r="BO17" s="48"/>
      <c r="BP17" s="49"/>
      <c r="BQ17" s="48"/>
      <c r="BR17" s="48"/>
      <c r="BS17" s="48"/>
      <c r="BT17" s="48"/>
      <c r="BU17" s="48"/>
      <c r="BV17" s="48"/>
      <c r="BW17" s="48"/>
      <c r="BX17" s="48"/>
      <c r="BY17" s="48"/>
      <c r="BZ17" s="48"/>
      <c r="CA17" s="2"/>
      <c r="CB17" s="3"/>
      <c r="CC17" s="3"/>
      <c r="CD17" s="3"/>
      <c r="CE17" s="3"/>
    </row>
    <row r="18" spans="1:83" ht="41.45" customHeight="1">
      <c r="A18" s="66" t="s">
        <v>278</v>
      </c>
      <c r="C18" s="67"/>
      <c r="D18" s="67" t="s">
        <v>64</v>
      </c>
      <c r="E18" s="68">
        <v>853.487318848533</v>
      </c>
      <c r="F18" s="70">
        <v>98.11625238239209</v>
      </c>
      <c r="G18" s="104" t="s">
        <v>1328</v>
      </c>
      <c r="H18" s="67"/>
      <c r="I18" s="71" t="s">
        <v>278</v>
      </c>
      <c r="J18" s="72"/>
      <c r="K18" s="72"/>
      <c r="L18" s="71" t="s">
        <v>278</v>
      </c>
      <c r="M18" s="75">
        <v>628.7902893614605</v>
      </c>
      <c r="N18" s="76">
        <v>5601.3701171875</v>
      </c>
      <c r="O18" s="76">
        <v>6624.24560546875</v>
      </c>
      <c r="P18" s="77"/>
      <c r="Q18" s="78"/>
      <c r="R18" s="78"/>
      <c r="S18" s="89"/>
      <c r="T18" s="48">
        <v>1</v>
      </c>
      <c r="U18" s="48">
        <v>0</v>
      </c>
      <c r="V18" s="49">
        <v>0</v>
      </c>
      <c r="W18" s="49">
        <v>0.005128</v>
      </c>
      <c r="X18" s="49">
        <v>0.004448</v>
      </c>
      <c r="Y18" s="49">
        <v>0.515432</v>
      </c>
      <c r="Z18" s="49">
        <v>0</v>
      </c>
      <c r="AA18" s="49">
        <v>0</v>
      </c>
      <c r="AB18" s="73">
        <v>18</v>
      </c>
      <c r="AC18" s="73"/>
      <c r="AD18" s="74"/>
      <c r="AE18" s="81" t="s">
        <v>994</v>
      </c>
      <c r="AF18" s="81">
        <v>1683</v>
      </c>
      <c r="AG18" s="81">
        <v>187964</v>
      </c>
      <c r="AH18" s="81">
        <v>11022</v>
      </c>
      <c r="AI18" s="81">
        <v>1487</v>
      </c>
      <c r="AJ18" s="81"/>
      <c r="AK18" s="81" t="s">
        <v>1070</v>
      </c>
      <c r="AL18" s="81" t="s">
        <v>1139</v>
      </c>
      <c r="AM18" s="85" t="s">
        <v>1196</v>
      </c>
      <c r="AN18" s="81"/>
      <c r="AO18" s="83">
        <v>39857.95277777778</v>
      </c>
      <c r="AP18" s="85" t="s">
        <v>1254</v>
      </c>
      <c r="AQ18" s="81" t="b">
        <v>0</v>
      </c>
      <c r="AR18" s="81" t="b">
        <v>0</v>
      </c>
      <c r="AS18" s="81" t="b">
        <v>1</v>
      </c>
      <c r="AT18" s="81" t="s">
        <v>914</v>
      </c>
      <c r="AU18" s="81">
        <v>2630</v>
      </c>
      <c r="AV18" s="85" t="s">
        <v>1312</v>
      </c>
      <c r="AW18" s="81" t="b">
        <v>1</v>
      </c>
      <c r="AX18" s="81" t="s">
        <v>1366</v>
      </c>
      <c r="AY18" s="85" t="s">
        <v>1376</v>
      </c>
      <c r="AZ18" s="81" t="s">
        <v>65</v>
      </c>
      <c r="BA18" s="81" t="str">
        <f>REPLACE(INDEX(GroupVertices[Group],MATCH(Vertices[[#This Row],[Vertex]],GroupVertices[Vertex],0)),1,1,"")</f>
        <v>2</v>
      </c>
      <c r="BB18" s="48"/>
      <c r="BC18" s="49"/>
      <c r="BD18" s="48"/>
      <c r="BE18" s="49"/>
      <c r="BF18" s="48"/>
      <c r="BG18" s="49"/>
      <c r="BH18" s="48"/>
      <c r="BI18" s="49"/>
      <c r="BJ18" s="48"/>
      <c r="BK18" s="48"/>
      <c r="BL18" s="48"/>
      <c r="BM18" s="48"/>
      <c r="BN18" s="48"/>
      <c r="BO18" s="48"/>
      <c r="BP18" s="49"/>
      <c r="BQ18" s="48"/>
      <c r="BR18" s="48"/>
      <c r="BS18" s="48"/>
      <c r="BT18" s="48"/>
      <c r="BU18" s="48"/>
      <c r="BV18" s="48"/>
      <c r="BW18" s="48"/>
      <c r="BX18" s="48"/>
      <c r="BY18" s="48"/>
      <c r="BZ18" s="48"/>
      <c r="CA18" s="2"/>
      <c r="CB18" s="3"/>
      <c r="CC18" s="3"/>
      <c r="CD18" s="3"/>
      <c r="CE18" s="3"/>
    </row>
    <row r="19" spans="1:83" ht="41.45" customHeight="1">
      <c r="A19" s="66" t="s">
        <v>279</v>
      </c>
      <c r="C19" s="67"/>
      <c r="D19" s="67" t="s">
        <v>64</v>
      </c>
      <c r="E19" s="68">
        <v>1000</v>
      </c>
      <c r="F19" s="70">
        <v>97.71712298906063</v>
      </c>
      <c r="G19" s="104" t="s">
        <v>1329</v>
      </c>
      <c r="H19" s="67"/>
      <c r="I19" s="71" t="s">
        <v>279</v>
      </c>
      <c r="J19" s="72"/>
      <c r="K19" s="72"/>
      <c r="L19" s="71" t="s">
        <v>279</v>
      </c>
      <c r="M19" s="75">
        <v>761.8068118457296</v>
      </c>
      <c r="N19" s="76">
        <v>4153.26123046875</v>
      </c>
      <c r="O19" s="76">
        <v>1010.6685791015625</v>
      </c>
      <c r="P19" s="77"/>
      <c r="Q19" s="78"/>
      <c r="R19" s="78"/>
      <c r="S19" s="89"/>
      <c r="T19" s="48">
        <v>1</v>
      </c>
      <c r="U19" s="48">
        <v>0</v>
      </c>
      <c r="V19" s="49">
        <v>0</v>
      </c>
      <c r="W19" s="49">
        <v>0.005128</v>
      </c>
      <c r="X19" s="49">
        <v>0.004448</v>
      </c>
      <c r="Y19" s="49">
        <v>0.515432</v>
      </c>
      <c r="Z19" s="49">
        <v>0</v>
      </c>
      <c r="AA19" s="49">
        <v>0</v>
      </c>
      <c r="AB19" s="73">
        <v>19</v>
      </c>
      <c r="AC19" s="73"/>
      <c r="AD19" s="74"/>
      <c r="AE19" s="81" t="s">
        <v>995</v>
      </c>
      <c r="AF19" s="81">
        <v>1881</v>
      </c>
      <c r="AG19" s="81">
        <v>227788</v>
      </c>
      <c r="AH19" s="81">
        <v>23922</v>
      </c>
      <c r="AI19" s="81">
        <v>11683</v>
      </c>
      <c r="AJ19" s="81"/>
      <c r="AK19" s="81" t="s">
        <v>1071</v>
      </c>
      <c r="AL19" s="81" t="s">
        <v>1140</v>
      </c>
      <c r="AM19" s="85" t="s">
        <v>1197</v>
      </c>
      <c r="AN19" s="81"/>
      <c r="AO19" s="83">
        <v>40276.36586805555</v>
      </c>
      <c r="AP19" s="85" t="s">
        <v>1255</v>
      </c>
      <c r="AQ19" s="81" t="b">
        <v>0</v>
      </c>
      <c r="AR19" s="81" t="b">
        <v>0</v>
      </c>
      <c r="AS19" s="81" t="b">
        <v>1</v>
      </c>
      <c r="AT19" s="81" t="s">
        <v>914</v>
      </c>
      <c r="AU19" s="81">
        <v>805</v>
      </c>
      <c r="AV19" s="85" t="s">
        <v>1312</v>
      </c>
      <c r="AW19" s="81" t="b">
        <v>1</v>
      </c>
      <c r="AX19" s="81" t="s">
        <v>1366</v>
      </c>
      <c r="AY19" s="85" t="s">
        <v>1377</v>
      </c>
      <c r="AZ19" s="81" t="s">
        <v>65</v>
      </c>
      <c r="BA19" s="81" t="str">
        <f>REPLACE(INDEX(GroupVertices[Group],MATCH(Vertices[[#This Row],[Vertex]],GroupVertices[Vertex],0)),1,1,"")</f>
        <v>2</v>
      </c>
      <c r="BB19" s="48"/>
      <c r="BC19" s="49"/>
      <c r="BD19" s="48"/>
      <c r="BE19" s="49"/>
      <c r="BF19" s="48"/>
      <c r="BG19" s="49"/>
      <c r="BH19" s="48"/>
      <c r="BI19" s="49"/>
      <c r="BJ19" s="48"/>
      <c r="BK19" s="48"/>
      <c r="BL19" s="48"/>
      <c r="BM19" s="48"/>
      <c r="BN19" s="48"/>
      <c r="BO19" s="48"/>
      <c r="BP19" s="49"/>
      <c r="BQ19" s="48"/>
      <c r="BR19" s="48"/>
      <c r="BS19" s="48"/>
      <c r="BT19" s="48"/>
      <c r="BU19" s="48"/>
      <c r="BV19" s="48"/>
      <c r="BW19" s="48"/>
      <c r="BX19" s="48"/>
      <c r="BY19" s="48"/>
      <c r="BZ19" s="48"/>
      <c r="CA19" s="2"/>
      <c r="CB19" s="3"/>
      <c r="CC19" s="3"/>
      <c r="CD19" s="3"/>
      <c r="CE19" s="3"/>
    </row>
    <row r="20" spans="1:83" ht="41.45" customHeight="1">
      <c r="A20" s="66" t="s">
        <v>280</v>
      </c>
      <c r="C20" s="67"/>
      <c r="D20" s="67" t="s">
        <v>64</v>
      </c>
      <c r="E20" s="68">
        <v>752.4103451152214</v>
      </c>
      <c r="F20" s="70">
        <v>98.39160596195188</v>
      </c>
      <c r="G20" s="104" t="s">
        <v>1330</v>
      </c>
      <c r="H20" s="67"/>
      <c r="I20" s="71" t="s">
        <v>280</v>
      </c>
      <c r="J20" s="72"/>
      <c r="K20" s="72"/>
      <c r="L20" s="71" t="s">
        <v>280</v>
      </c>
      <c r="M20" s="75">
        <v>537.0241197468358</v>
      </c>
      <c r="N20" s="76">
        <v>5487.40234375</v>
      </c>
      <c r="O20" s="76">
        <v>2323.285400390625</v>
      </c>
      <c r="P20" s="77"/>
      <c r="Q20" s="78"/>
      <c r="R20" s="78"/>
      <c r="S20" s="89"/>
      <c r="T20" s="48">
        <v>1</v>
      </c>
      <c r="U20" s="48">
        <v>0</v>
      </c>
      <c r="V20" s="49">
        <v>0</v>
      </c>
      <c r="W20" s="49">
        <v>0.005128</v>
      </c>
      <c r="X20" s="49">
        <v>0.004448</v>
      </c>
      <c r="Y20" s="49">
        <v>0.515432</v>
      </c>
      <c r="Z20" s="49">
        <v>0</v>
      </c>
      <c r="AA20" s="49">
        <v>0</v>
      </c>
      <c r="AB20" s="73">
        <v>20</v>
      </c>
      <c r="AC20" s="73"/>
      <c r="AD20" s="74"/>
      <c r="AE20" s="81" t="s">
        <v>996</v>
      </c>
      <c r="AF20" s="81">
        <v>2340</v>
      </c>
      <c r="AG20" s="81">
        <v>160490</v>
      </c>
      <c r="AH20" s="81">
        <v>7973</v>
      </c>
      <c r="AI20" s="81">
        <v>4667</v>
      </c>
      <c r="AJ20" s="81"/>
      <c r="AK20" s="81" t="s">
        <v>1072</v>
      </c>
      <c r="AL20" s="81" t="s">
        <v>1141</v>
      </c>
      <c r="AM20" s="85" t="s">
        <v>1198</v>
      </c>
      <c r="AN20" s="81"/>
      <c r="AO20" s="83">
        <v>40294.52459490741</v>
      </c>
      <c r="AP20" s="85" t="s">
        <v>1256</v>
      </c>
      <c r="AQ20" s="81" t="b">
        <v>0</v>
      </c>
      <c r="AR20" s="81" t="b">
        <v>0</v>
      </c>
      <c r="AS20" s="81" t="b">
        <v>1</v>
      </c>
      <c r="AT20" s="81" t="s">
        <v>914</v>
      </c>
      <c r="AU20" s="81">
        <v>1127</v>
      </c>
      <c r="AV20" s="85" t="s">
        <v>1312</v>
      </c>
      <c r="AW20" s="81" t="b">
        <v>1</v>
      </c>
      <c r="AX20" s="81" t="s">
        <v>1366</v>
      </c>
      <c r="AY20" s="85" t="s">
        <v>1378</v>
      </c>
      <c r="AZ20" s="81" t="s">
        <v>65</v>
      </c>
      <c r="BA20" s="81" t="str">
        <f>REPLACE(INDEX(GroupVertices[Group],MATCH(Vertices[[#This Row],[Vertex]],GroupVertices[Vertex],0)),1,1,"")</f>
        <v>2</v>
      </c>
      <c r="BB20" s="48"/>
      <c r="BC20" s="49"/>
      <c r="BD20" s="48"/>
      <c r="BE20" s="49"/>
      <c r="BF20" s="48"/>
      <c r="BG20" s="49"/>
      <c r="BH20" s="48"/>
      <c r="BI20" s="49"/>
      <c r="BJ20" s="48"/>
      <c r="BK20" s="48"/>
      <c r="BL20" s="48"/>
      <c r="BM20" s="48"/>
      <c r="BN20" s="48"/>
      <c r="BO20" s="48"/>
      <c r="BP20" s="49"/>
      <c r="BQ20" s="48"/>
      <c r="BR20" s="48"/>
      <c r="BS20" s="48"/>
      <c r="BT20" s="48"/>
      <c r="BU20" s="48"/>
      <c r="BV20" s="48"/>
      <c r="BW20" s="48"/>
      <c r="BX20" s="48"/>
      <c r="BY20" s="48"/>
      <c r="BZ20" s="48"/>
      <c r="CA20" s="2"/>
      <c r="CB20" s="3"/>
      <c r="CC20" s="3"/>
      <c r="CD20" s="3"/>
      <c r="CE20" s="3"/>
    </row>
    <row r="21" spans="1:83" ht="41.45" customHeight="1">
      <c r="A21" s="66" t="s">
        <v>281</v>
      </c>
      <c r="C21" s="67"/>
      <c r="D21" s="67" t="s">
        <v>64</v>
      </c>
      <c r="E21" s="68">
        <v>408.4565214528117</v>
      </c>
      <c r="F21" s="70">
        <v>99.3286039057032</v>
      </c>
      <c r="G21" s="104" t="s">
        <v>1331</v>
      </c>
      <c r="H21" s="67"/>
      <c r="I21" s="71" t="s">
        <v>281</v>
      </c>
      <c r="J21" s="72"/>
      <c r="K21" s="72"/>
      <c r="L21" s="71" t="s">
        <v>281</v>
      </c>
      <c r="M21" s="75">
        <v>224.75393835931067</v>
      </c>
      <c r="N21" s="76">
        <v>4298.7607421875</v>
      </c>
      <c r="O21" s="76">
        <v>7396.65234375</v>
      </c>
      <c r="P21" s="77"/>
      <c r="Q21" s="78"/>
      <c r="R21" s="78"/>
      <c r="S21" s="89"/>
      <c r="T21" s="48">
        <v>1</v>
      </c>
      <c r="U21" s="48">
        <v>0</v>
      </c>
      <c r="V21" s="49">
        <v>0</v>
      </c>
      <c r="W21" s="49">
        <v>0.005128</v>
      </c>
      <c r="X21" s="49">
        <v>0.004448</v>
      </c>
      <c r="Y21" s="49">
        <v>0.515432</v>
      </c>
      <c r="Z21" s="49">
        <v>0</v>
      </c>
      <c r="AA21" s="49">
        <v>0</v>
      </c>
      <c r="AB21" s="73">
        <v>21</v>
      </c>
      <c r="AC21" s="73"/>
      <c r="AD21" s="74"/>
      <c r="AE21" s="81" t="s">
        <v>997</v>
      </c>
      <c r="AF21" s="81">
        <v>4969</v>
      </c>
      <c r="AG21" s="81">
        <v>66999</v>
      </c>
      <c r="AH21" s="81">
        <v>7884</v>
      </c>
      <c r="AI21" s="81">
        <v>1312</v>
      </c>
      <c r="AJ21" s="81"/>
      <c r="AK21" s="81" t="s">
        <v>1073</v>
      </c>
      <c r="AL21" s="81" t="s">
        <v>1142</v>
      </c>
      <c r="AM21" s="85" t="s">
        <v>1199</v>
      </c>
      <c r="AN21" s="81"/>
      <c r="AO21" s="83">
        <v>40777.683020833334</v>
      </c>
      <c r="AP21" s="85" t="s">
        <v>1257</v>
      </c>
      <c r="AQ21" s="81" t="b">
        <v>0</v>
      </c>
      <c r="AR21" s="81" t="b">
        <v>0</v>
      </c>
      <c r="AS21" s="81" t="b">
        <v>1</v>
      </c>
      <c r="AT21" s="81" t="s">
        <v>914</v>
      </c>
      <c r="AU21" s="81">
        <v>1038</v>
      </c>
      <c r="AV21" s="85" t="s">
        <v>1312</v>
      </c>
      <c r="AW21" s="81" t="b">
        <v>1</v>
      </c>
      <c r="AX21" s="81" t="s">
        <v>1366</v>
      </c>
      <c r="AY21" s="85" t="s">
        <v>1379</v>
      </c>
      <c r="AZ21" s="81" t="s">
        <v>65</v>
      </c>
      <c r="BA21" s="81" t="str">
        <f>REPLACE(INDEX(GroupVertices[Group],MATCH(Vertices[[#This Row],[Vertex]],GroupVertices[Vertex],0)),1,1,"")</f>
        <v>2</v>
      </c>
      <c r="BB21" s="48"/>
      <c r="BC21" s="49"/>
      <c r="BD21" s="48"/>
      <c r="BE21" s="49"/>
      <c r="BF21" s="48"/>
      <c r="BG21" s="49"/>
      <c r="BH21" s="48"/>
      <c r="BI21" s="49"/>
      <c r="BJ21" s="48"/>
      <c r="BK21" s="48"/>
      <c r="BL21" s="48"/>
      <c r="BM21" s="48"/>
      <c r="BN21" s="48"/>
      <c r="BO21" s="48"/>
      <c r="BP21" s="49"/>
      <c r="BQ21" s="48"/>
      <c r="BR21" s="48"/>
      <c r="BS21" s="48"/>
      <c r="BT21" s="48"/>
      <c r="BU21" s="48"/>
      <c r="BV21" s="48"/>
      <c r="BW21" s="48"/>
      <c r="BX21" s="48"/>
      <c r="BY21" s="48"/>
      <c r="BZ21" s="48"/>
      <c r="CA21" s="2"/>
      <c r="CB21" s="3"/>
      <c r="CC21" s="3"/>
      <c r="CD21" s="3"/>
      <c r="CE21" s="3"/>
    </row>
    <row r="22" spans="1:83" ht="41.45" customHeight="1">
      <c r="A22" s="66" t="s">
        <v>282</v>
      </c>
      <c r="C22" s="67"/>
      <c r="D22" s="67" t="s">
        <v>64</v>
      </c>
      <c r="E22" s="68">
        <v>162.48930761834936</v>
      </c>
      <c r="F22" s="70">
        <v>99.99866702969784</v>
      </c>
      <c r="G22" s="104" t="s">
        <v>1332</v>
      </c>
      <c r="H22" s="67"/>
      <c r="I22" s="71" t="s">
        <v>282</v>
      </c>
      <c r="J22" s="72"/>
      <c r="K22" s="72"/>
      <c r="L22" s="71" t="s">
        <v>282</v>
      </c>
      <c r="M22" s="75">
        <v>1.4442345693654026</v>
      </c>
      <c r="N22" s="76">
        <v>4660.25830078125</v>
      </c>
      <c r="O22" s="76">
        <v>314.1047058105469</v>
      </c>
      <c r="P22" s="77"/>
      <c r="Q22" s="78"/>
      <c r="R22" s="78"/>
      <c r="S22" s="89"/>
      <c r="T22" s="48">
        <v>1</v>
      </c>
      <c r="U22" s="48">
        <v>0</v>
      </c>
      <c r="V22" s="49">
        <v>0</v>
      </c>
      <c r="W22" s="49">
        <v>0.005128</v>
      </c>
      <c r="X22" s="49">
        <v>0.004448</v>
      </c>
      <c r="Y22" s="49">
        <v>0.515432</v>
      </c>
      <c r="Z22" s="49">
        <v>0</v>
      </c>
      <c r="AA22" s="49">
        <v>0</v>
      </c>
      <c r="AB22" s="73">
        <v>22</v>
      </c>
      <c r="AC22" s="73"/>
      <c r="AD22" s="74"/>
      <c r="AE22" s="81" t="s">
        <v>998</v>
      </c>
      <c r="AF22" s="81">
        <v>278</v>
      </c>
      <c r="AG22" s="81">
        <v>142</v>
      </c>
      <c r="AH22" s="81">
        <v>416</v>
      </c>
      <c r="AI22" s="81">
        <v>3</v>
      </c>
      <c r="AJ22" s="81"/>
      <c r="AK22" s="81" t="s">
        <v>1074</v>
      </c>
      <c r="AL22" s="81" t="s">
        <v>1143</v>
      </c>
      <c r="AM22" s="85" t="s">
        <v>1200</v>
      </c>
      <c r="AN22" s="81"/>
      <c r="AO22" s="83">
        <v>42409.74606481481</v>
      </c>
      <c r="AP22" s="85" t="s">
        <v>1258</v>
      </c>
      <c r="AQ22" s="81" t="b">
        <v>1</v>
      </c>
      <c r="AR22" s="81" t="b">
        <v>0</v>
      </c>
      <c r="AS22" s="81" t="b">
        <v>0</v>
      </c>
      <c r="AT22" s="81" t="s">
        <v>914</v>
      </c>
      <c r="AU22" s="81">
        <v>5</v>
      </c>
      <c r="AV22" s="81"/>
      <c r="AW22" s="81" t="b">
        <v>0</v>
      </c>
      <c r="AX22" s="81" t="s">
        <v>1366</v>
      </c>
      <c r="AY22" s="85" t="s">
        <v>1380</v>
      </c>
      <c r="AZ22" s="81" t="s">
        <v>65</v>
      </c>
      <c r="BA22" s="81" t="str">
        <f>REPLACE(INDEX(GroupVertices[Group],MATCH(Vertices[[#This Row],[Vertex]],GroupVertices[Vertex],0)),1,1,"")</f>
        <v>2</v>
      </c>
      <c r="BB22" s="48"/>
      <c r="BC22" s="49"/>
      <c r="BD22" s="48"/>
      <c r="BE22" s="49"/>
      <c r="BF22" s="48"/>
      <c r="BG22" s="49"/>
      <c r="BH22" s="48"/>
      <c r="BI22" s="49"/>
      <c r="BJ22" s="48"/>
      <c r="BK22" s="48"/>
      <c r="BL22" s="48"/>
      <c r="BM22" s="48"/>
      <c r="BN22" s="48"/>
      <c r="BO22" s="48"/>
      <c r="BP22" s="49"/>
      <c r="BQ22" s="48"/>
      <c r="BR22" s="48"/>
      <c r="BS22" s="48"/>
      <c r="BT22" s="48"/>
      <c r="BU22" s="48"/>
      <c r="BV22" s="48"/>
      <c r="BW22" s="48"/>
      <c r="BX22" s="48"/>
      <c r="BY22" s="48"/>
      <c r="BZ22" s="48"/>
      <c r="CA22" s="2"/>
      <c r="CB22" s="3"/>
      <c r="CC22" s="3"/>
      <c r="CD22" s="3"/>
      <c r="CE22" s="3"/>
    </row>
    <row r="23" spans="1:83" ht="41.45" customHeight="1">
      <c r="A23" s="66" t="s">
        <v>283</v>
      </c>
      <c r="C23" s="67"/>
      <c r="D23" s="67" t="s">
        <v>64</v>
      </c>
      <c r="E23" s="68">
        <v>164.84019158921586</v>
      </c>
      <c r="F23" s="70">
        <v>99.99226275884763</v>
      </c>
      <c r="G23" s="104" t="s">
        <v>1333</v>
      </c>
      <c r="H23" s="67"/>
      <c r="I23" s="71" t="s">
        <v>283</v>
      </c>
      <c r="J23" s="72"/>
      <c r="K23" s="72"/>
      <c r="L23" s="71" t="s">
        <v>283</v>
      </c>
      <c r="M23" s="75">
        <v>3.5785645680457954</v>
      </c>
      <c r="N23" s="76">
        <v>3943.482421875</v>
      </c>
      <c r="O23" s="76">
        <v>8681.4658203125</v>
      </c>
      <c r="P23" s="77"/>
      <c r="Q23" s="78"/>
      <c r="R23" s="78"/>
      <c r="S23" s="89"/>
      <c r="T23" s="48">
        <v>1</v>
      </c>
      <c r="U23" s="48">
        <v>0</v>
      </c>
      <c r="V23" s="49">
        <v>0</v>
      </c>
      <c r="W23" s="49">
        <v>0.005128</v>
      </c>
      <c r="X23" s="49">
        <v>0.004448</v>
      </c>
      <c r="Y23" s="49">
        <v>0.515432</v>
      </c>
      <c r="Z23" s="49">
        <v>0</v>
      </c>
      <c r="AA23" s="49">
        <v>0</v>
      </c>
      <c r="AB23" s="73">
        <v>23</v>
      </c>
      <c r="AC23" s="73"/>
      <c r="AD23" s="74"/>
      <c r="AE23" s="81" t="s">
        <v>999</v>
      </c>
      <c r="AF23" s="81">
        <v>428</v>
      </c>
      <c r="AG23" s="81">
        <v>781</v>
      </c>
      <c r="AH23" s="81">
        <v>1316</v>
      </c>
      <c r="AI23" s="81">
        <v>873</v>
      </c>
      <c r="AJ23" s="81"/>
      <c r="AK23" s="81" t="s">
        <v>1075</v>
      </c>
      <c r="AL23" s="81" t="s">
        <v>1144</v>
      </c>
      <c r="AM23" s="85" t="s">
        <v>1201</v>
      </c>
      <c r="AN23" s="81"/>
      <c r="AO23" s="83">
        <v>42732.874236111114</v>
      </c>
      <c r="AP23" s="85" t="s">
        <v>1259</v>
      </c>
      <c r="AQ23" s="81" t="b">
        <v>0</v>
      </c>
      <c r="AR23" s="81" t="b">
        <v>0</v>
      </c>
      <c r="AS23" s="81" t="b">
        <v>1</v>
      </c>
      <c r="AT23" s="81" t="s">
        <v>914</v>
      </c>
      <c r="AU23" s="81">
        <v>13</v>
      </c>
      <c r="AV23" s="85" t="s">
        <v>1312</v>
      </c>
      <c r="AW23" s="81" t="b">
        <v>0</v>
      </c>
      <c r="AX23" s="81" t="s">
        <v>1366</v>
      </c>
      <c r="AY23" s="85" t="s">
        <v>1381</v>
      </c>
      <c r="AZ23" s="81" t="s">
        <v>65</v>
      </c>
      <c r="BA23" s="81" t="str">
        <f>REPLACE(INDEX(GroupVertices[Group],MATCH(Vertices[[#This Row],[Vertex]],GroupVertices[Vertex],0)),1,1,"")</f>
        <v>2</v>
      </c>
      <c r="BB23" s="48"/>
      <c r="BC23" s="49"/>
      <c r="BD23" s="48"/>
      <c r="BE23" s="49"/>
      <c r="BF23" s="48"/>
      <c r="BG23" s="49"/>
      <c r="BH23" s="48"/>
      <c r="BI23" s="49"/>
      <c r="BJ23" s="48"/>
      <c r="BK23" s="48"/>
      <c r="BL23" s="48"/>
      <c r="BM23" s="48"/>
      <c r="BN23" s="48"/>
      <c r="BO23" s="48"/>
      <c r="BP23" s="49"/>
      <c r="BQ23" s="48"/>
      <c r="BR23" s="48"/>
      <c r="BS23" s="48"/>
      <c r="BT23" s="48"/>
      <c r="BU23" s="48"/>
      <c r="BV23" s="48"/>
      <c r="BW23" s="48"/>
      <c r="BX23" s="48"/>
      <c r="BY23" s="48"/>
      <c r="BZ23" s="48"/>
      <c r="CA23" s="2"/>
      <c r="CB23" s="3"/>
      <c r="CC23" s="3"/>
      <c r="CD23" s="3"/>
      <c r="CE23" s="3"/>
    </row>
    <row r="24" spans="1:83" ht="41.45" customHeight="1">
      <c r="A24" s="66" t="s">
        <v>284</v>
      </c>
      <c r="C24" s="67"/>
      <c r="D24" s="67" t="s">
        <v>64</v>
      </c>
      <c r="E24" s="68">
        <v>162.3899744928198</v>
      </c>
      <c r="F24" s="70">
        <v>99.99893763269151</v>
      </c>
      <c r="G24" s="104" t="s">
        <v>1334</v>
      </c>
      <c r="H24" s="67"/>
      <c r="I24" s="71" t="s">
        <v>284</v>
      </c>
      <c r="J24" s="72"/>
      <c r="K24" s="72"/>
      <c r="L24" s="71" t="s">
        <v>284</v>
      </c>
      <c r="M24" s="75">
        <v>1.3540516116746817</v>
      </c>
      <c r="N24" s="76">
        <v>5219.96240234375</v>
      </c>
      <c r="O24" s="76">
        <v>4219.9873046875</v>
      </c>
      <c r="P24" s="77"/>
      <c r="Q24" s="78"/>
      <c r="R24" s="78"/>
      <c r="S24" s="89"/>
      <c r="T24" s="48">
        <v>1</v>
      </c>
      <c r="U24" s="48">
        <v>0</v>
      </c>
      <c r="V24" s="49">
        <v>0</v>
      </c>
      <c r="W24" s="49">
        <v>0.005128</v>
      </c>
      <c r="X24" s="49">
        <v>0.004448</v>
      </c>
      <c r="Y24" s="49">
        <v>0.515432</v>
      </c>
      <c r="Z24" s="49">
        <v>0</v>
      </c>
      <c r="AA24" s="49">
        <v>0</v>
      </c>
      <c r="AB24" s="73">
        <v>24</v>
      </c>
      <c r="AC24" s="73"/>
      <c r="AD24" s="74"/>
      <c r="AE24" s="81" t="s">
        <v>1000</v>
      </c>
      <c r="AF24" s="81">
        <v>390</v>
      </c>
      <c r="AG24" s="81">
        <v>115</v>
      </c>
      <c r="AH24" s="81">
        <v>464</v>
      </c>
      <c r="AI24" s="81">
        <v>86</v>
      </c>
      <c r="AJ24" s="81"/>
      <c r="AK24" s="81" t="s">
        <v>1076</v>
      </c>
      <c r="AL24" s="81" t="s">
        <v>1145</v>
      </c>
      <c r="AM24" s="85" t="s">
        <v>1202</v>
      </c>
      <c r="AN24" s="81"/>
      <c r="AO24" s="83">
        <v>39859.12384259259</v>
      </c>
      <c r="AP24" s="85" t="s">
        <v>1260</v>
      </c>
      <c r="AQ24" s="81" t="b">
        <v>0</v>
      </c>
      <c r="AR24" s="81" t="b">
        <v>0</v>
      </c>
      <c r="AS24" s="81" t="b">
        <v>1</v>
      </c>
      <c r="AT24" s="81" t="s">
        <v>914</v>
      </c>
      <c r="AU24" s="81">
        <v>3</v>
      </c>
      <c r="AV24" s="85" t="s">
        <v>1314</v>
      </c>
      <c r="AW24" s="81" t="b">
        <v>0</v>
      </c>
      <c r="AX24" s="81" t="s">
        <v>1366</v>
      </c>
      <c r="AY24" s="85" t="s">
        <v>1382</v>
      </c>
      <c r="AZ24" s="81" t="s">
        <v>65</v>
      </c>
      <c r="BA24" s="81" t="str">
        <f>REPLACE(INDEX(GroupVertices[Group],MATCH(Vertices[[#This Row],[Vertex]],GroupVertices[Vertex],0)),1,1,"")</f>
        <v>2</v>
      </c>
      <c r="BB24" s="48"/>
      <c r="BC24" s="49"/>
      <c r="BD24" s="48"/>
      <c r="BE24" s="49"/>
      <c r="BF24" s="48"/>
      <c r="BG24" s="49"/>
      <c r="BH24" s="48"/>
      <c r="BI24" s="49"/>
      <c r="BJ24" s="48"/>
      <c r="BK24" s="48"/>
      <c r="BL24" s="48"/>
      <c r="BM24" s="48"/>
      <c r="BN24" s="48"/>
      <c r="BO24" s="48"/>
      <c r="BP24" s="49"/>
      <c r="BQ24" s="48"/>
      <c r="BR24" s="48"/>
      <c r="BS24" s="48"/>
      <c r="BT24" s="48"/>
      <c r="BU24" s="48"/>
      <c r="BV24" s="48"/>
      <c r="BW24" s="48"/>
      <c r="BX24" s="48"/>
      <c r="BY24" s="48"/>
      <c r="BZ24" s="48"/>
      <c r="CA24" s="2"/>
      <c r="CB24" s="3"/>
      <c r="CC24" s="3"/>
      <c r="CD24" s="3"/>
      <c r="CE24" s="3"/>
    </row>
    <row r="25" spans="1:83" ht="41.45" customHeight="1">
      <c r="A25" s="66" t="s">
        <v>285</v>
      </c>
      <c r="C25" s="67"/>
      <c r="D25" s="67" t="s">
        <v>64</v>
      </c>
      <c r="E25" s="68">
        <v>162.09197511623108</v>
      </c>
      <c r="F25" s="70">
        <v>99.99974944167252</v>
      </c>
      <c r="G25" s="104" t="s">
        <v>1335</v>
      </c>
      <c r="H25" s="67"/>
      <c r="I25" s="71" t="s">
        <v>285</v>
      </c>
      <c r="J25" s="72"/>
      <c r="K25" s="72"/>
      <c r="L25" s="71" t="s">
        <v>285</v>
      </c>
      <c r="M25" s="75">
        <v>1.0835027386025193</v>
      </c>
      <c r="N25" s="76">
        <v>3702.783203125</v>
      </c>
      <c r="O25" s="76">
        <v>6786.50146484375</v>
      </c>
      <c r="P25" s="77"/>
      <c r="Q25" s="78"/>
      <c r="R25" s="78"/>
      <c r="S25" s="89"/>
      <c r="T25" s="48">
        <v>1</v>
      </c>
      <c r="U25" s="48">
        <v>0</v>
      </c>
      <c r="V25" s="49">
        <v>0</v>
      </c>
      <c r="W25" s="49">
        <v>0.005128</v>
      </c>
      <c r="X25" s="49">
        <v>0.004448</v>
      </c>
      <c r="Y25" s="49">
        <v>0.515432</v>
      </c>
      <c r="Z25" s="49">
        <v>0</v>
      </c>
      <c r="AA25" s="49">
        <v>0</v>
      </c>
      <c r="AB25" s="73">
        <v>25</v>
      </c>
      <c r="AC25" s="73"/>
      <c r="AD25" s="74"/>
      <c r="AE25" s="81" t="s">
        <v>1001</v>
      </c>
      <c r="AF25" s="81">
        <v>1</v>
      </c>
      <c r="AG25" s="81">
        <v>34</v>
      </c>
      <c r="AH25" s="81">
        <v>1</v>
      </c>
      <c r="AI25" s="81">
        <v>0</v>
      </c>
      <c r="AJ25" s="81"/>
      <c r="AK25" s="81" t="s">
        <v>1077</v>
      </c>
      <c r="AL25" s="81"/>
      <c r="AM25" s="81"/>
      <c r="AN25" s="81"/>
      <c r="AO25" s="83">
        <v>39478.5150462963</v>
      </c>
      <c r="AP25" s="81"/>
      <c r="AQ25" s="81" t="b">
        <v>0</v>
      </c>
      <c r="AR25" s="81" t="b">
        <v>0</v>
      </c>
      <c r="AS25" s="81" t="b">
        <v>0</v>
      </c>
      <c r="AT25" s="81" t="s">
        <v>914</v>
      </c>
      <c r="AU25" s="81">
        <v>5</v>
      </c>
      <c r="AV25" s="85" t="s">
        <v>1312</v>
      </c>
      <c r="AW25" s="81" t="b">
        <v>0</v>
      </c>
      <c r="AX25" s="81" t="s">
        <v>1366</v>
      </c>
      <c r="AY25" s="85" t="s">
        <v>1383</v>
      </c>
      <c r="AZ25" s="81" t="s">
        <v>65</v>
      </c>
      <c r="BA25" s="81" t="str">
        <f>REPLACE(INDEX(GroupVertices[Group],MATCH(Vertices[[#This Row],[Vertex]],GroupVertices[Vertex],0)),1,1,"")</f>
        <v>2</v>
      </c>
      <c r="BB25" s="48"/>
      <c r="BC25" s="49"/>
      <c r="BD25" s="48"/>
      <c r="BE25" s="49"/>
      <c r="BF25" s="48"/>
      <c r="BG25" s="49"/>
      <c r="BH25" s="48"/>
      <c r="BI25" s="49"/>
      <c r="BJ25" s="48"/>
      <c r="BK25" s="48"/>
      <c r="BL25" s="48"/>
      <c r="BM25" s="48"/>
      <c r="BN25" s="48"/>
      <c r="BO25" s="48"/>
      <c r="BP25" s="49"/>
      <c r="BQ25" s="48"/>
      <c r="BR25" s="48"/>
      <c r="BS25" s="48"/>
      <c r="BT25" s="48"/>
      <c r="BU25" s="48"/>
      <c r="BV25" s="48"/>
      <c r="BW25" s="48"/>
      <c r="BX25" s="48"/>
      <c r="BY25" s="48"/>
      <c r="BZ25" s="48"/>
      <c r="CA25" s="2"/>
      <c r="CB25" s="3"/>
      <c r="CC25" s="3"/>
      <c r="CD25" s="3"/>
      <c r="CE25" s="3"/>
    </row>
    <row r="26" spans="1:83" ht="41.45" customHeight="1">
      <c r="A26" s="66" t="s">
        <v>286</v>
      </c>
      <c r="C26" s="67"/>
      <c r="D26" s="67" t="s">
        <v>64</v>
      </c>
      <c r="E26" s="68">
        <v>172.08047273892677</v>
      </c>
      <c r="F26" s="70">
        <v>99.97253880730895</v>
      </c>
      <c r="G26" s="104" t="s">
        <v>1336</v>
      </c>
      <c r="H26" s="67"/>
      <c r="I26" s="71" t="s">
        <v>286</v>
      </c>
      <c r="J26" s="72"/>
      <c r="K26" s="72"/>
      <c r="L26" s="71" t="s">
        <v>286</v>
      </c>
      <c r="M26" s="75">
        <v>10.151900150836113</v>
      </c>
      <c r="N26" s="76">
        <v>3597.298583984375</v>
      </c>
      <c r="O26" s="76">
        <v>4723.96142578125</v>
      </c>
      <c r="P26" s="77"/>
      <c r="Q26" s="78"/>
      <c r="R26" s="78"/>
      <c r="S26" s="89"/>
      <c r="T26" s="48">
        <v>1</v>
      </c>
      <c r="U26" s="48">
        <v>0</v>
      </c>
      <c r="V26" s="49">
        <v>0</v>
      </c>
      <c r="W26" s="49">
        <v>0.005128</v>
      </c>
      <c r="X26" s="49">
        <v>0.004448</v>
      </c>
      <c r="Y26" s="49">
        <v>0.515432</v>
      </c>
      <c r="Z26" s="49">
        <v>0</v>
      </c>
      <c r="AA26" s="49">
        <v>0</v>
      </c>
      <c r="AB26" s="73">
        <v>26</v>
      </c>
      <c r="AC26" s="73"/>
      <c r="AD26" s="74"/>
      <c r="AE26" s="81" t="s">
        <v>1002</v>
      </c>
      <c r="AF26" s="81">
        <v>115</v>
      </c>
      <c r="AG26" s="81">
        <v>2749</v>
      </c>
      <c r="AH26" s="81">
        <v>5562</v>
      </c>
      <c r="AI26" s="81">
        <v>1415</v>
      </c>
      <c r="AJ26" s="81"/>
      <c r="AK26" s="81" t="s">
        <v>1078</v>
      </c>
      <c r="AL26" s="81" t="s">
        <v>1146</v>
      </c>
      <c r="AM26" s="85" t="s">
        <v>1203</v>
      </c>
      <c r="AN26" s="81"/>
      <c r="AO26" s="83">
        <v>39840.66888888889</v>
      </c>
      <c r="AP26" s="85" t="s">
        <v>1261</v>
      </c>
      <c r="AQ26" s="81" t="b">
        <v>0</v>
      </c>
      <c r="AR26" s="81" t="b">
        <v>0</v>
      </c>
      <c r="AS26" s="81" t="b">
        <v>0</v>
      </c>
      <c r="AT26" s="81" t="s">
        <v>914</v>
      </c>
      <c r="AU26" s="81">
        <v>95</v>
      </c>
      <c r="AV26" s="85" t="s">
        <v>1312</v>
      </c>
      <c r="AW26" s="81" t="b">
        <v>0</v>
      </c>
      <c r="AX26" s="81" t="s">
        <v>1366</v>
      </c>
      <c r="AY26" s="85" t="s">
        <v>1384</v>
      </c>
      <c r="AZ26" s="81" t="s">
        <v>65</v>
      </c>
      <c r="BA26" s="81" t="str">
        <f>REPLACE(INDEX(GroupVertices[Group],MATCH(Vertices[[#This Row],[Vertex]],GroupVertices[Vertex],0)),1,1,"")</f>
        <v>2</v>
      </c>
      <c r="BB26" s="48"/>
      <c r="BC26" s="49"/>
      <c r="BD26" s="48"/>
      <c r="BE26" s="49"/>
      <c r="BF26" s="48"/>
      <c r="BG26" s="49"/>
      <c r="BH26" s="48"/>
      <c r="BI26" s="49"/>
      <c r="BJ26" s="48"/>
      <c r="BK26" s="48"/>
      <c r="BL26" s="48"/>
      <c r="BM26" s="48"/>
      <c r="BN26" s="48"/>
      <c r="BO26" s="48"/>
      <c r="BP26" s="49"/>
      <c r="BQ26" s="48"/>
      <c r="BR26" s="48"/>
      <c r="BS26" s="48"/>
      <c r="BT26" s="48"/>
      <c r="BU26" s="48"/>
      <c r="BV26" s="48"/>
      <c r="BW26" s="48"/>
      <c r="BX26" s="48"/>
      <c r="BY26" s="48"/>
      <c r="BZ26" s="48"/>
      <c r="CA26" s="2"/>
      <c r="CB26" s="3"/>
      <c r="CC26" s="3"/>
      <c r="CD26" s="3"/>
      <c r="CE26" s="3"/>
    </row>
    <row r="27" spans="1:83" ht="41.45" customHeight="1">
      <c r="A27" s="66" t="s">
        <v>287</v>
      </c>
      <c r="C27" s="67"/>
      <c r="D27" s="67" t="s">
        <v>64</v>
      </c>
      <c r="E27" s="68">
        <v>169.8509959214853</v>
      </c>
      <c r="F27" s="70">
        <v>99.9786123411669</v>
      </c>
      <c r="G27" s="104" t="s">
        <v>1337</v>
      </c>
      <c r="H27" s="67"/>
      <c r="I27" s="71" t="s">
        <v>287</v>
      </c>
      <c r="J27" s="72"/>
      <c r="K27" s="72"/>
      <c r="L27" s="71" t="s">
        <v>287</v>
      </c>
      <c r="M27" s="75">
        <v>8.127793767111045</v>
      </c>
      <c r="N27" s="76">
        <v>5382.8115234375</v>
      </c>
      <c r="O27" s="76">
        <v>8544.0361328125</v>
      </c>
      <c r="P27" s="77"/>
      <c r="Q27" s="78"/>
      <c r="R27" s="78"/>
      <c r="S27" s="89"/>
      <c r="T27" s="48">
        <v>1</v>
      </c>
      <c r="U27" s="48">
        <v>0</v>
      </c>
      <c r="V27" s="49">
        <v>0</v>
      </c>
      <c r="W27" s="49">
        <v>0.005128</v>
      </c>
      <c r="X27" s="49">
        <v>0.004448</v>
      </c>
      <c r="Y27" s="49">
        <v>0.515432</v>
      </c>
      <c r="Z27" s="49">
        <v>0</v>
      </c>
      <c r="AA27" s="49">
        <v>0</v>
      </c>
      <c r="AB27" s="73">
        <v>27</v>
      </c>
      <c r="AC27" s="73"/>
      <c r="AD27" s="74"/>
      <c r="AE27" s="81" t="s">
        <v>1003</v>
      </c>
      <c r="AF27" s="81">
        <v>130</v>
      </c>
      <c r="AG27" s="81">
        <v>2143</v>
      </c>
      <c r="AH27" s="81">
        <v>3471</v>
      </c>
      <c r="AI27" s="81">
        <v>229</v>
      </c>
      <c r="AJ27" s="81"/>
      <c r="AK27" s="81" t="s">
        <v>1079</v>
      </c>
      <c r="AL27" s="81" t="s">
        <v>1135</v>
      </c>
      <c r="AM27" s="85" t="s">
        <v>1204</v>
      </c>
      <c r="AN27" s="81"/>
      <c r="AO27" s="83">
        <v>39841.64082175926</v>
      </c>
      <c r="AP27" s="85" t="s">
        <v>1262</v>
      </c>
      <c r="AQ27" s="81" t="b">
        <v>0</v>
      </c>
      <c r="AR27" s="81" t="b">
        <v>0</v>
      </c>
      <c r="AS27" s="81" t="b">
        <v>1</v>
      </c>
      <c r="AT27" s="81" t="s">
        <v>914</v>
      </c>
      <c r="AU27" s="81">
        <v>69</v>
      </c>
      <c r="AV27" s="85" t="s">
        <v>1312</v>
      </c>
      <c r="AW27" s="81" t="b">
        <v>0</v>
      </c>
      <c r="AX27" s="81" t="s">
        <v>1366</v>
      </c>
      <c r="AY27" s="85" t="s">
        <v>1385</v>
      </c>
      <c r="AZ27" s="81" t="s">
        <v>65</v>
      </c>
      <c r="BA27" s="81" t="str">
        <f>REPLACE(INDEX(GroupVertices[Group],MATCH(Vertices[[#This Row],[Vertex]],GroupVertices[Vertex],0)),1,1,"")</f>
        <v>2</v>
      </c>
      <c r="BB27" s="48"/>
      <c r="BC27" s="49"/>
      <c r="BD27" s="48"/>
      <c r="BE27" s="49"/>
      <c r="BF27" s="48"/>
      <c r="BG27" s="49"/>
      <c r="BH27" s="48"/>
      <c r="BI27" s="49"/>
      <c r="BJ27" s="48"/>
      <c r="BK27" s="48"/>
      <c r="BL27" s="48"/>
      <c r="BM27" s="48"/>
      <c r="BN27" s="48"/>
      <c r="BO27" s="48"/>
      <c r="BP27" s="49"/>
      <c r="BQ27" s="48"/>
      <c r="BR27" s="48"/>
      <c r="BS27" s="48"/>
      <c r="BT27" s="48"/>
      <c r="BU27" s="48"/>
      <c r="BV27" s="48"/>
      <c r="BW27" s="48"/>
      <c r="BX27" s="48"/>
      <c r="BY27" s="48"/>
      <c r="BZ27" s="48"/>
      <c r="CA27" s="2"/>
      <c r="CB27" s="3"/>
      <c r="CC27" s="3"/>
      <c r="CD27" s="3"/>
      <c r="CE27" s="3"/>
    </row>
    <row r="28" spans="1:83" ht="41.45" customHeight="1">
      <c r="A28" s="66" t="s">
        <v>288</v>
      </c>
      <c r="C28" s="67"/>
      <c r="D28" s="67" t="s">
        <v>64</v>
      </c>
      <c r="E28" s="68">
        <v>191.12667980805958</v>
      </c>
      <c r="F28" s="70">
        <v>99.92065318885584</v>
      </c>
      <c r="G28" s="104" t="s">
        <v>1338</v>
      </c>
      <c r="H28" s="67"/>
      <c r="I28" s="71" t="s">
        <v>288</v>
      </c>
      <c r="J28" s="72"/>
      <c r="K28" s="72"/>
      <c r="L28" s="71" t="s">
        <v>288</v>
      </c>
      <c r="M28" s="75">
        <v>27.443647260645808</v>
      </c>
      <c r="N28" s="76">
        <v>4429.4072265625</v>
      </c>
      <c r="O28" s="76">
        <v>9684.8955078125</v>
      </c>
      <c r="P28" s="77"/>
      <c r="Q28" s="78"/>
      <c r="R28" s="78"/>
      <c r="S28" s="89"/>
      <c r="T28" s="48">
        <v>1</v>
      </c>
      <c r="U28" s="48">
        <v>0</v>
      </c>
      <c r="V28" s="49">
        <v>0</v>
      </c>
      <c r="W28" s="49">
        <v>0.005128</v>
      </c>
      <c r="X28" s="49">
        <v>0.004448</v>
      </c>
      <c r="Y28" s="49">
        <v>0.515432</v>
      </c>
      <c r="Z28" s="49">
        <v>0</v>
      </c>
      <c r="AA28" s="49">
        <v>0</v>
      </c>
      <c r="AB28" s="73">
        <v>28</v>
      </c>
      <c r="AC28" s="73"/>
      <c r="AD28" s="74"/>
      <c r="AE28" s="81" t="s">
        <v>1004</v>
      </c>
      <c r="AF28" s="81">
        <v>587</v>
      </c>
      <c r="AG28" s="81">
        <v>7926</v>
      </c>
      <c r="AH28" s="81">
        <v>2457</v>
      </c>
      <c r="AI28" s="81">
        <v>437</v>
      </c>
      <c r="AJ28" s="81"/>
      <c r="AK28" s="81" t="s">
        <v>1080</v>
      </c>
      <c r="AL28" s="81" t="s">
        <v>1147</v>
      </c>
      <c r="AM28" s="85" t="s">
        <v>1205</v>
      </c>
      <c r="AN28" s="81"/>
      <c r="AO28" s="83">
        <v>39898.91869212963</v>
      </c>
      <c r="AP28" s="85" t="s">
        <v>1263</v>
      </c>
      <c r="AQ28" s="81" t="b">
        <v>0</v>
      </c>
      <c r="AR28" s="81" t="b">
        <v>0</v>
      </c>
      <c r="AS28" s="81" t="b">
        <v>0</v>
      </c>
      <c r="AT28" s="81" t="s">
        <v>914</v>
      </c>
      <c r="AU28" s="81">
        <v>114</v>
      </c>
      <c r="AV28" s="85" t="s">
        <v>1312</v>
      </c>
      <c r="AW28" s="81" t="b">
        <v>0</v>
      </c>
      <c r="AX28" s="81" t="s">
        <v>1366</v>
      </c>
      <c r="AY28" s="85" t="s">
        <v>1386</v>
      </c>
      <c r="AZ28" s="81" t="s">
        <v>65</v>
      </c>
      <c r="BA28" s="81" t="str">
        <f>REPLACE(INDEX(GroupVertices[Group],MATCH(Vertices[[#This Row],[Vertex]],GroupVertices[Vertex],0)),1,1,"")</f>
        <v>2</v>
      </c>
      <c r="BB28" s="48"/>
      <c r="BC28" s="49"/>
      <c r="BD28" s="48"/>
      <c r="BE28" s="49"/>
      <c r="BF28" s="48"/>
      <c r="BG28" s="49"/>
      <c r="BH28" s="48"/>
      <c r="BI28" s="49"/>
      <c r="BJ28" s="48"/>
      <c r="BK28" s="48"/>
      <c r="BL28" s="48"/>
      <c r="BM28" s="48"/>
      <c r="BN28" s="48"/>
      <c r="BO28" s="48"/>
      <c r="BP28" s="49"/>
      <c r="BQ28" s="48"/>
      <c r="BR28" s="48"/>
      <c r="BS28" s="48"/>
      <c r="BT28" s="48"/>
      <c r="BU28" s="48"/>
      <c r="BV28" s="48"/>
      <c r="BW28" s="48"/>
      <c r="BX28" s="48"/>
      <c r="BY28" s="48"/>
      <c r="BZ28" s="48"/>
      <c r="CA28" s="2"/>
      <c r="CB28" s="3"/>
      <c r="CC28" s="3"/>
      <c r="CD28" s="3"/>
      <c r="CE28" s="3"/>
    </row>
    <row r="29" spans="1:83" ht="41.45" customHeight="1">
      <c r="A29" s="66" t="s">
        <v>253</v>
      </c>
      <c r="C29" s="67"/>
      <c r="D29" s="67" t="s">
        <v>64</v>
      </c>
      <c r="E29" s="68">
        <v>202.23727384877446</v>
      </c>
      <c r="F29" s="70">
        <v>99.8903857428971</v>
      </c>
      <c r="G29" s="104" t="s">
        <v>1339</v>
      </c>
      <c r="H29" s="67"/>
      <c r="I29" s="71" t="s">
        <v>253</v>
      </c>
      <c r="J29" s="72"/>
      <c r="K29" s="72"/>
      <c r="L29" s="71" t="s">
        <v>253</v>
      </c>
      <c r="M29" s="75">
        <v>37.530778083830135</v>
      </c>
      <c r="N29" s="76">
        <v>5127.79833984375</v>
      </c>
      <c r="O29" s="76">
        <v>1068.6385498046875</v>
      </c>
      <c r="P29" s="77"/>
      <c r="Q29" s="78"/>
      <c r="R29" s="78"/>
      <c r="S29" s="89"/>
      <c r="T29" s="48">
        <v>3</v>
      </c>
      <c r="U29" s="48">
        <v>1</v>
      </c>
      <c r="V29" s="49">
        <v>0</v>
      </c>
      <c r="W29" s="49">
        <v>0.006803</v>
      </c>
      <c r="X29" s="49">
        <v>0.025438</v>
      </c>
      <c r="Y29" s="49">
        <v>1.085935</v>
      </c>
      <c r="Z29" s="49">
        <v>0.5</v>
      </c>
      <c r="AA29" s="49">
        <v>0</v>
      </c>
      <c r="AB29" s="73">
        <v>29</v>
      </c>
      <c r="AC29" s="73"/>
      <c r="AD29" s="74"/>
      <c r="AE29" s="81" t="s">
        <v>1005</v>
      </c>
      <c r="AF29" s="81">
        <v>381</v>
      </c>
      <c r="AG29" s="81">
        <v>10946</v>
      </c>
      <c r="AH29" s="81">
        <v>3058</v>
      </c>
      <c r="AI29" s="81">
        <v>687</v>
      </c>
      <c r="AJ29" s="81"/>
      <c r="AK29" s="81" t="s">
        <v>1081</v>
      </c>
      <c r="AL29" s="81" t="s">
        <v>1136</v>
      </c>
      <c r="AM29" s="85" t="s">
        <v>1206</v>
      </c>
      <c r="AN29" s="81"/>
      <c r="AO29" s="83">
        <v>39909.849953703706</v>
      </c>
      <c r="AP29" s="85" t="s">
        <v>1264</v>
      </c>
      <c r="AQ29" s="81" t="b">
        <v>0</v>
      </c>
      <c r="AR29" s="81" t="b">
        <v>0</v>
      </c>
      <c r="AS29" s="81" t="b">
        <v>0</v>
      </c>
      <c r="AT29" s="81" t="s">
        <v>914</v>
      </c>
      <c r="AU29" s="81">
        <v>193</v>
      </c>
      <c r="AV29" s="85" t="s">
        <v>1312</v>
      </c>
      <c r="AW29" s="81" t="b">
        <v>0</v>
      </c>
      <c r="AX29" s="81" t="s">
        <v>1366</v>
      </c>
      <c r="AY29" s="85" t="s">
        <v>1387</v>
      </c>
      <c r="AZ29" s="81" t="s">
        <v>66</v>
      </c>
      <c r="BA29" s="81" t="str">
        <f>REPLACE(INDEX(GroupVertices[Group],MATCH(Vertices[[#This Row],[Vertex]],GroupVertices[Vertex],0)),1,1,"")</f>
        <v>2</v>
      </c>
      <c r="BB29" s="48">
        <v>2</v>
      </c>
      <c r="BC29" s="49">
        <v>5</v>
      </c>
      <c r="BD29" s="48">
        <v>0</v>
      </c>
      <c r="BE29" s="49">
        <v>0</v>
      </c>
      <c r="BF29" s="48"/>
      <c r="BG29" s="49"/>
      <c r="BH29" s="48">
        <v>38</v>
      </c>
      <c r="BI29" s="49">
        <v>95</v>
      </c>
      <c r="BJ29" s="48">
        <v>40</v>
      </c>
      <c r="BK29" s="125" t="s">
        <v>879</v>
      </c>
      <c r="BL29" s="125" t="s">
        <v>879</v>
      </c>
      <c r="BM29" s="125" t="s">
        <v>879</v>
      </c>
      <c r="BN29" s="125" t="s">
        <v>879</v>
      </c>
      <c r="BO29" s="125">
        <v>0</v>
      </c>
      <c r="BP29" s="145">
        <v>0</v>
      </c>
      <c r="BQ29" s="125" t="s">
        <v>453</v>
      </c>
      <c r="BR29" s="125" t="s">
        <v>453</v>
      </c>
      <c r="BS29" s="125" t="s">
        <v>483</v>
      </c>
      <c r="BT29" s="125" t="s">
        <v>483</v>
      </c>
      <c r="BU29" s="125" t="s">
        <v>504</v>
      </c>
      <c r="BV29" s="125" t="s">
        <v>504</v>
      </c>
      <c r="BW29" s="125" t="s">
        <v>2505</v>
      </c>
      <c r="BX29" s="125" t="s">
        <v>2505</v>
      </c>
      <c r="BY29" s="125" t="s">
        <v>2581</v>
      </c>
      <c r="BZ29" s="125" t="s">
        <v>2581</v>
      </c>
      <c r="CA29" s="2"/>
      <c r="CB29" s="3"/>
      <c r="CC29" s="3"/>
      <c r="CD29" s="3"/>
      <c r="CE29" s="3"/>
    </row>
    <row r="30" spans="1:83" ht="41.45" customHeight="1">
      <c r="A30" s="66" t="s">
        <v>289</v>
      </c>
      <c r="C30" s="67"/>
      <c r="D30" s="67" t="s">
        <v>64</v>
      </c>
      <c r="E30" s="68">
        <v>167.8128273458045</v>
      </c>
      <c r="F30" s="70">
        <v>99.9841647137037</v>
      </c>
      <c r="G30" s="104" t="s">
        <v>1340</v>
      </c>
      <c r="H30" s="67"/>
      <c r="I30" s="71" t="s">
        <v>289</v>
      </c>
      <c r="J30" s="72"/>
      <c r="K30" s="72"/>
      <c r="L30" s="71" t="s">
        <v>1445</v>
      </c>
      <c r="M30" s="75">
        <v>6.277373079679219</v>
      </c>
      <c r="N30" s="76">
        <v>9839.357421875</v>
      </c>
      <c r="O30" s="76">
        <v>9684.8955078125</v>
      </c>
      <c r="P30" s="77"/>
      <c r="Q30" s="78"/>
      <c r="R30" s="78"/>
      <c r="S30" s="89"/>
      <c r="T30" s="48">
        <v>1</v>
      </c>
      <c r="U30" s="48">
        <v>0</v>
      </c>
      <c r="V30" s="49">
        <v>0</v>
      </c>
      <c r="W30" s="49">
        <v>0.002915</v>
      </c>
      <c r="X30" s="49">
        <v>6.2E-05</v>
      </c>
      <c r="Y30" s="49">
        <v>0.516334</v>
      </c>
      <c r="Z30" s="49">
        <v>0</v>
      </c>
      <c r="AA30" s="49">
        <v>0</v>
      </c>
      <c r="AB30" s="73">
        <v>30</v>
      </c>
      <c r="AC30" s="73"/>
      <c r="AD30" s="74"/>
      <c r="AE30" s="81" t="s">
        <v>1008</v>
      </c>
      <c r="AF30" s="81">
        <v>1464</v>
      </c>
      <c r="AG30" s="81">
        <v>1589</v>
      </c>
      <c r="AH30" s="81">
        <v>340</v>
      </c>
      <c r="AI30" s="81">
        <v>1</v>
      </c>
      <c r="AJ30" s="81"/>
      <c r="AK30" s="81" t="s">
        <v>1084</v>
      </c>
      <c r="AL30" s="81" t="s">
        <v>1149</v>
      </c>
      <c r="AM30" s="85" t="s">
        <v>1209</v>
      </c>
      <c r="AN30" s="81"/>
      <c r="AO30" s="83">
        <v>41933.803298611114</v>
      </c>
      <c r="AP30" s="85" t="s">
        <v>1265</v>
      </c>
      <c r="AQ30" s="81" t="b">
        <v>0</v>
      </c>
      <c r="AR30" s="81" t="b">
        <v>0</v>
      </c>
      <c r="AS30" s="81" t="b">
        <v>0</v>
      </c>
      <c r="AT30" s="81" t="s">
        <v>914</v>
      </c>
      <c r="AU30" s="81">
        <v>20</v>
      </c>
      <c r="AV30" s="85" t="s">
        <v>1312</v>
      </c>
      <c r="AW30" s="81" t="b">
        <v>0</v>
      </c>
      <c r="AX30" s="81" t="s">
        <v>1366</v>
      </c>
      <c r="AY30" s="85" t="s">
        <v>1390</v>
      </c>
      <c r="AZ30" s="81" t="s">
        <v>65</v>
      </c>
      <c r="BA30" s="81" t="str">
        <f>REPLACE(INDEX(GroupVertices[Group],MATCH(Vertices[[#This Row],[Vertex]],GroupVertices[Vertex],0)),1,1,"")</f>
        <v>4</v>
      </c>
      <c r="BB30" s="48"/>
      <c r="BC30" s="49"/>
      <c r="BD30" s="48"/>
      <c r="BE30" s="49"/>
      <c r="BF30" s="48"/>
      <c r="BG30" s="49"/>
      <c r="BH30" s="48"/>
      <c r="BI30" s="49"/>
      <c r="BJ30" s="48"/>
      <c r="BK30" s="48"/>
      <c r="BL30" s="48"/>
      <c r="BM30" s="48"/>
      <c r="BN30" s="48"/>
      <c r="BO30" s="48"/>
      <c r="BP30" s="49"/>
      <c r="BQ30" s="48"/>
      <c r="BR30" s="48"/>
      <c r="BS30" s="48"/>
      <c r="BT30" s="48"/>
      <c r="BU30" s="48"/>
      <c r="BV30" s="48"/>
      <c r="BW30" s="48"/>
      <c r="BX30" s="48"/>
      <c r="BY30" s="48"/>
      <c r="BZ30" s="48"/>
      <c r="CA30" s="2"/>
      <c r="CB30" s="3"/>
      <c r="CC30" s="3"/>
      <c r="CD30" s="3"/>
      <c r="CE30" s="3"/>
    </row>
    <row r="31" spans="1:83" ht="41.45" customHeight="1">
      <c r="A31" s="66" t="s">
        <v>290</v>
      </c>
      <c r="C31" s="67"/>
      <c r="D31" s="67" t="s">
        <v>64</v>
      </c>
      <c r="E31" s="68">
        <v>184.98274204382318</v>
      </c>
      <c r="F31" s="70">
        <v>99.93739048513103</v>
      </c>
      <c r="G31" s="104" t="s">
        <v>1341</v>
      </c>
      <c r="H31" s="67"/>
      <c r="I31" s="71" t="s">
        <v>290</v>
      </c>
      <c r="J31" s="72"/>
      <c r="K31" s="72"/>
      <c r="L31" s="71" t="s">
        <v>1446</v>
      </c>
      <c r="M31" s="75">
        <v>21.865664321997517</v>
      </c>
      <c r="N31" s="76">
        <v>8843.314453125</v>
      </c>
      <c r="O31" s="76">
        <v>7579.845703125</v>
      </c>
      <c r="P31" s="77"/>
      <c r="Q31" s="78"/>
      <c r="R31" s="78"/>
      <c r="S31" s="89"/>
      <c r="T31" s="48">
        <v>3</v>
      </c>
      <c r="U31" s="48">
        <v>0</v>
      </c>
      <c r="V31" s="49">
        <v>378</v>
      </c>
      <c r="W31" s="49">
        <v>0.00463</v>
      </c>
      <c r="X31" s="49">
        <v>0.002623</v>
      </c>
      <c r="Y31" s="49">
        <v>1.200294</v>
      </c>
      <c r="Z31" s="49">
        <v>0.3333333333333333</v>
      </c>
      <c r="AA31" s="49">
        <v>0</v>
      </c>
      <c r="AB31" s="73">
        <v>31</v>
      </c>
      <c r="AC31" s="73"/>
      <c r="AD31" s="74"/>
      <c r="AE31" s="81" t="s">
        <v>1009</v>
      </c>
      <c r="AF31" s="81">
        <v>0</v>
      </c>
      <c r="AG31" s="81">
        <v>6256</v>
      </c>
      <c r="AH31" s="81">
        <v>0</v>
      </c>
      <c r="AI31" s="81">
        <v>0</v>
      </c>
      <c r="AJ31" s="81"/>
      <c r="AK31" s="81" t="s">
        <v>1085</v>
      </c>
      <c r="AL31" s="81" t="s">
        <v>1150</v>
      </c>
      <c r="AM31" s="85" t="s">
        <v>1210</v>
      </c>
      <c r="AN31" s="81"/>
      <c r="AO31" s="83">
        <v>39842.19207175926</v>
      </c>
      <c r="AP31" s="81"/>
      <c r="AQ31" s="81" t="b">
        <v>0</v>
      </c>
      <c r="AR31" s="81" t="b">
        <v>0</v>
      </c>
      <c r="AS31" s="81" t="b">
        <v>0</v>
      </c>
      <c r="AT31" s="81" t="s">
        <v>914</v>
      </c>
      <c r="AU31" s="81">
        <v>113</v>
      </c>
      <c r="AV31" s="85" t="s">
        <v>1312</v>
      </c>
      <c r="AW31" s="81" t="b">
        <v>0</v>
      </c>
      <c r="AX31" s="81" t="s">
        <v>1366</v>
      </c>
      <c r="AY31" s="85" t="s">
        <v>1391</v>
      </c>
      <c r="AZ31" s="81" t="s">
        <v>65</v>
      </c>
      <c r="BA31" s="81" t="str">
        <f>REPLACE(INDEX(GroupVertices[Group],MATCH(Vertices[[#This Row],[Vertex]],GroupVertices[Vertex],0)),1,1,"")</f>
        <v>4</v>
      </c>
      <c r="BB31" s="48"/>
      <c r="BC31" s="49"/>
      <c r="BD31" s="48"/>
      <c r="BE31" s="49"/>
      <c r="BF31" s="48"/>
      <c r="BG31" s="49"/>
      <c r="BH31" s="48"/>
      <c r="BI31" s="49"/>
      <c r="BJ31" s="48"/>
      <c r="BK31" s="48"/>
      <c r="BL31" s="48"/>
      <c r="BM31" s="48"/>
      <c r="BN31" s="48"/>
      <c r="BO31" s="48"/>
      <c r="BP31" s="49"/>
      <c r="BQ31" s="48"/>
      <c r="BR31" s="48"/>
      <c r="BS31" s="48"/>
      <c r="BT31" s="48"/>
      <c r="BU31" s="48"/>
      <c r="BV31" s="48"/>
      <c r="BW31" s="48"/>
      <c r="BX31" s="48"/>
      <c r="BY31" s="48"/>
      <c r="BZ31" s="48"/>
      <c r="CA31" s="2"/>
      <c r="CB31" s="3"/>
      <c r="CC31" s="3"/>
      <c r="CD31" s="3"/>
      <c r="CE31" s="3"/>
    </row>
    <row r="32" spans="1:83" ht="41.45" customHeight="1">
      <c r="A32" s="66" t="s">
        <v>291</v>
      </c>
      <c r="C32" s="67"/>
      <c r="D32" s="67" t="s">
        <v>64</v>
      </c>
      <c r="E32" s="68">
        <v>165.35525224010993</v>
      </c>
      <c r="F32" s="70">
        <v>99.99085963221378</v>
      </c>
      <c r="G32" s="104" t="s">
        <v>1342</v>
      </c>
      <c r="H32" s="67"/>
      <c r="I32" s="71" t="s">
        <v>291</v>
      </c>
      <c r="J32" s="72"/>
      <c r="K32" s="72"/>
      <c r="L32" s="71" t="s">
        <v>1706</v>
      </c>
      <c r="M32" s="75">
        <v>4.046179904219903</v>
      </c>
      <c r="N32" s="76">
        <v>9503.482421875</v>
      </c>
      <c r="O32" s="76">
        <v>6952.18408203125</v>
      </c>
      <c r="P32" s="77"/>
      <c r="Q32" s="78"/>
      <c r="R32" s="78"/>
      <c r="S32" s="89"/>
      <c r="T32" s="48">
        <v>1</v>
      </c>
      <c r="U32" s="48">
        <v>2</v>
      </c>
      <c r="V32" s="49">
        <v>0</v>
      </c>
      <c r="W32" s="49">
        <v>0.003584</v>
      </c>
      <c r="X32" s="49">
        <v>0.000431</v>
      </c>
      <c r="Y32" s="49">
        <v>0.856417</v>
      </c>
      <c r="Z32" s="49">
        <v>0.5</v>
      </c>
      <c r="AA32" s="49">
        <v>0.5</v>
      </c>
      <c r="AB32" s="73">
        <v>32</v>
      </c>
      <c r="AC32" s="73"/>
      <c r="AD32" s="74"/>
      <c r="AE32" s="81" t="s">
        <v>1010</v>
      </c>
      <c r="AF32" s="81">
        <v>1013</v>
      </c>
      <c r="AG32" s="81">
        <v>921</v>
      </c>
      <c r="AH32" s="81">
        <v>2876</v>
      </c>
      <c r="AI32" s="81">
        <v>4931</v>
      </c>
      <c r="AJ32" s="81"/>
      <c r="AK32" s="81" t="s">
        <v>1086</v>
      </c>
      <c r="AL32" s="81" t="s">
        <v>1151</v>
      </c>
      <c r="AM32" s="85" t="s">
        <v>1211</v>
      </c>
      <c r="AN32" s="81"/>
      <c r="AO32" s="83">
        <v>42405.62305555555</v>
      </c>
      <c r="AP32" s="81"/>
      <c r="AQ32" s="81" t="b">
        <v>1</v>
      </c>
      <c r="AR32" s="81" t="b">
        <v>0</v>
      </c>
      <c r="AS32" s="81" t="b">
        <v>1</v>
      </c>
      <c r="AT32" s="81" t="s">
        <v>914</v>
      </c>
      <c r="AU32" s="81">
        <v>8</v>
      </c>
      <c r="AV32" s="81"/>
      <c r="AW32" s="81" t="b">
        <v>0</v>
      </c>
      <c r="AX32" s="81" t="s">
        <v>1366</v>
      </c>
      <c r="AY32" s="85" t="s">
        <v>1392</v>
      </c>
      <c r="AZ32" s="81" t="s">
        <v>66</v>
      </c>
      <c r="BA32" s="81" t="str">
        <f>REPLACE(INDEX(GroupVertices[Group],MATCH(Vertices[[#This Row],[Vertex]],GroupVertices[Vertex],0)),1,1,"")</f>
        <v>4</v>
      </c>
      <c r="BB32" s="48">
        <v>2</v>
      </c>
      <c r="BC32" s="49">
        <v>6.25</v>
      </c>
      <c r="BD32" s="48">
        <v>0</v>
      </c>
      <c r="BE32" s="49">
        <v>0</v>
      </c>
      <c r="BF32" s="48"/>
      <c r="BG32" s="49"/>
      <c r="BH32" s="48">
        <v>30</v>
      </c>
      <c r="BI32" s="49">
        <v>93.75</v>
      </c>
      <c r="BJ32" s="48">
        <v>32</v>
      </c>
      <c r="BK32" s="48"/>
      <c r="BL32" s="48"/>
      <c r="BM32" s="48"/>
      <c r="BN32" s="48"/>
      <c r="BO32" s="48">
        <v>0</v>
      </c>
      <c r="BP32" s="49">
        <v>0</v>
      </c>
      <c r="BQ32" s="48"/>
      <c r="BR32" s="48"/>
      <c r="BS32" s="48"/>
      <c r="BT32" s="48"/>
      <c r="BU32" s="48"/>
      <c r="BV32" s="48"/>
      <c r="BW32" s="125" t="s">
        <v>2506</v>
      </c>
      <c r="BX32" s="125" t="s">
        <v>2506</v>
      </c>
      <c r="BY32" s="125" t="s">
        <v>2582</v>
      </c>
      <c r="BZ32" s="125" t="s">
        <v>2582</v>
      </c>
      <c r="CA32" s="2"/>
      <c r="CB32" s="3"/>
      <c r="CC32" s="3"/>
      <c r="CD32" s="3"/>
      <c r="CE32" s="3"/>
    </row>
    <row r="33" spans="1:83" ht="41.45" customHeight="1">
      <c r="A33" s="66" t="s">
        <v>235</v>
      </c>
      <c r="C33" s="67"/>
      <c r="D33" s="67" t="s">
        <v>64</v>
      </c>
      <c r="E33" s="68">
        <v>162</v>
      </c>
      <c r="F33" s="70">
        <v>100</v>
      </c>
      <c r="G33" s="104" t="s">
        <v>557</v>
      </c>
      <c r="H33" s="67"/>
      <c r="I33" s="71" t="s">
        <v>235</v>
      </c>
      <c r="J33" s="72"/>
      <c r="K33" s="72"/>
      <c r="L33" s="71" t="s">
        <v>235</v>
      </c>
      <c r="M33" s="75">
        <v>1</v>
      </c>
      <c r="N33" s="76">
        <v>6154.25439453125</v>
      </c>
      <c r="O33" s="76">
        <v>5886.84619140625</v>
      </c>
      <c r="P33" s="77"/>
      <c r="Q33" s="78"/>
      <c r="R33" s="78"/>
      <c r="S33" s="89"/>
      <c r="T33" s="48">
        <v>1</v>
      </c>
      <c r="U33" s="48">
        <v>1</v>
      </c>
      <c r="V33" s="49">
        <v>0</v>
      </c>
      <c r="W33" s="49">
        <v>0</v>
      </c>
      <c r="X33" s="49">
        <v>0</v>
      </c>
      <c r="Y33" s="49">
        <v>0.999994</v>
      </c>
      <c r="Z33" s="49">
        <v>0</v>
      </c>
      <c r="AA33" s="49" t="s">
        <v>1516</v>
      </c>
      <c r="AB33" s="73">
        <v>33</v>
      </c>
      <c r="AC33" s="73"/>
      <c r="AD33" s="74"/>
      <c r="AE33" s="81" t="s">
        <v>1011</v>
      </c>
      <c r="AF33" s="81">
        <v>45</v>
      </c>
      <c r="AG33" s="81">
        <v>9</v>
      </c>
      <c r="AH33" s="81">
        <v>419</v>
      </c>
      <c r="AI33" s="81">
        <v>7</v>
      </c>
      <c r="AJ33" s="81"/>
      <c r="AK33" s="81"/>
      <c r="AL33" s="81"/>
      <c r="AM33" s="81"/>
      <c r="AN33" s="81"/>
      <c r="AO33" s="83">
        <v>42269.50883101852</v>
      </c>
      <c r="AP33" s="81"/>
      <c r="AQ33" s="81" t="b">
        <v>1</v>
      </c>
      <c r="AR33" s="81" t="b">
        <v>1</v>
      </c>
      <c r="AS33" s="81" t="b">
        <v>0</v>
      </c>
      <c r="AT33" s="81" t="s">
        <v>914</v>
      </c>
      <c r="AU33" s="81">
        <v>0</v>
      </c>
      <c r="AV33" s="85" t="s">
        <v>1312</v>
      </c>
      <c r="AW33" s="81" t="b">
        <v>0</v>
      </c>
      <c r="AX33" s="81" t="s">
        <v>1366</v>
      </c>
      <c r="AY33" s="85" t="s">
        <v>1393</v>
      </c>
      <c r="AZ33" s="81" t="s">
        <v>66</v>
      </c>
      <c r="BA33" s="81" t="str">
        <f>REPLACE(INDEX(GroupVertices[Group],MATCH(Vertices[[#This Row],[Vertex]],GroupVertices[Vertex],0)),1,1,"")</f>
        <v>7</v>
      </c>
      <c r="BB33" s="48">
        <v>0</v>
      </c>
      <c r="BC33" s="49">
        <v>0</v>
      </c>
      <c r="BD33" s="48">
        <v>0</v>
      </c>
      <c r="BE33" s="49">
        <v>0</v>
      </c>
      <c r="BF33" s="48"/>
      <c r="BG33" s="49"/>
      <c r="BH33" s="48">
        <v>13</v>
      </c>
      <c r="BI33" s="49">
        <v>100</v>
      </c>
      <c r="BJ33" s="48">
        <v>13</v>
      </c>
      <c r="BK33" s="125" t="s">
        <v>879</v>
      </c>
      <c r="BL33" s="125" t="s">
        <v>879</v>
      </c>
      <c r="BM33" s="125" t="s">
        <v>879</v>
      </c>
      <c r="BN33" s="125" t="s">
        <v>879</v>
      </c>
      <c r="BO33" s="125">
        <v>0</v>
      </c>
      <c r="BP33" s="145">
        <v>0</v>
      </c>
      <c r="BQ33" s="125"/>
      <c r="BR33" s="125"/>
      <c r="BS33" s="125"/>
      <c r="BT33" s="125"/>
      <c r="BU33" s="125"/>
      <c r="BV33" s="125"/>
      <c r="BW33" s="125" t="s">
        <v>2507</v>
      </c>
      <c r="BX33" s="125" t="s">
        <v>2507</v>
      </c>
      <c r="BY33" s="125" t="s">
        <v>2583</v>
      </c>
      <c r="BZ33" s="125" t="s">
        <v>2583</v>
      </c>
      <c r="CA33" s="2"/>
      <c r="CB33" s="3"/>
      <c r="CC33" s="3"/>
      <c r="CD33" s="3"/>
      <c r="CE33" s="3"/>
    </row>
    <row r="34" spans="1:83" ht="41.45" customHeight="1">
      <c r="A34" s="66" t="s">
        <v>236</v>
      </c>
      <c r="C34" s="67"/>
      <c r="D34" s="67" t="s">
        <v>64</v>
      </c>
      <c r="E34" s="68">
        <v>164.0639216082255</v>
      </c>
      <c r="F34" s="70">
        <v>99.9943774711315</v>
      </c>
      <c r="G34" s="104" t="s">
        <v>558</v>
      </c>
      <c r="H34" s="67"/>
      <c r="I34" s="71" t="s">
        <v>236</v>
      </c>
      <c r="J34" s="72"/>
      <c r="K34" s="72"/>
      <c r="L34" s="71" t="s">
        <v>236</v>
      </c>
      <c r="M34" s="75">
        <v>2.8738014542405326</v>
      </c>
      <c r="N34" s="76">
        <v>7705.4560546875</v>
      </c>
      <c r="O34" s="76">
        <v>1633.344482421875</v>
      </c>
      <c r="P34" s="77"/>
      <c r="Q34" s="78"/>
      <c r="R34" s="78"/>
      <c r="S34" s="89"/>
      <c r="T34" s="48">
        <v>1</v>
      </c>
      <c r="U34" s="48">
        <v>2</v>
      </c>
      <c r="V34" s="49">
        <v>0</v>
      </c>
      <c r="W34" s="49">
        <v>1</v>
      </c>
      <c r="X34" s="49">
        <v>0</v>
      </c>
      <c r="Y34" s="49">
        <v>1.298238</v>
      </c>
      <c r="Z34" s="49">
        <v>0</v>
      </c>
      <c r="AA34" s="49">
        <v>0</v>
      </c>
      <c r="AB34" s="73">
        <v>34</v>
      </c>
      <c r="AC34" s="73"/>
      <c r="AD34" s="74"/>
      <c r="AE34" s="81" t="s">
        <v>1012</v>
      </c>
      <c r="AF34" s="81">
        <v>0</v>
      </c>
      <c r="AG34" s="81">
        <v>570</v>
      </c>
      <c r="AH34" s="81">
        <v>1185</v>
      </c>
      <c r="AI34" s="81">
        <v>88</v>
      </c>
      <c r="AJ34" s="81"/>
      <c r="AK34" s="81"/>
      <c r="AL34" s="81" t="s">
        <v>1152</v>
      </c>
      <c r="AM34" s="85" t="s">
        <v>1212</v>
      </c>
      <c r="AN34" s="81"/>
      <c r="AO34" s="83">
        <v>39995.323912037034</v>
      </c>
      <c r="AP34" s="85" t="s">
        <v>1266</v>
      </c>
      <c r="AQ34" s="81" t="b">
        <v>0</v>
      </c>
      <c r="AR34" s="81" t="b">
        <v>0</v>
      </c>
      <c r="AS34" s="81" t="b">
        <v>0</v>
      </c>
      <c r="AT34" s="81" t="s">
        <v>916</v>
      </c>
      <c r="AU34" s="81">
        <v>25</v>
      </c>
      <c r="AV34" s="85" t="s">
        <v>1312</v>
      </c>
      <c r="AW34" s="81" t="b">
        <v>0</v>
      </c>
      <c r="AX34" s="81" t="s">
        <v>1366</v>
      </c>
      <c r="AY34" s="85" t="s">
        <v>1394</v>
      </c>
      <c r="AZ34" s="81" t="s">
        <v>66</v>
      </c>
      <c r="BA34" s="81" t="str">
        <f>REPLACE(INDEX(GroupVertices[Group],MATCH(Vertices[[#This Row],[Vertex]],GroupVertices[Vertex],0)),1,1,"")</f>
        <v>13</v>
      </c>
      <c r="BB34" s="48">
        <v>0</v>
      </c>
      <c r="BC34" s="49">
        <v>0</v>
      </c>
      <c r="BD34" s="48">
        <v>1</v>
      </c>
      <c r="BE34" s="49">
        <v>1.5625</v>
      </c>
      <c r="BF34" s="48"/>
      <c r="BG34" s="49"/>
      <c r="BH34" s="48">
        <v>63</v>
      </c>
      <c r="BI34" s="49">
        <v>98.4375</v>
      </c>
      <c r="BJ34" s="48">
        <v>64</v>
      </c>
      <c r="BK34" s="125" t="s">
        <v>879</v>
      </c>
      <c r="BL34" s="125" t="s">
        <v>879</v>
      </c>
      <c r="BM34" s="125" t="s">
        <v>879</v>
      </c>
      <c r="BN34" s="125" t="s">
        <v>879</v>
      </c>
      <c r="BO34" s="125">
        <v>0</v>
      </c>
      <c r="BP34" s="145">
        <v>0</v>
      </c>
      <c r="BQ34" s="125" t="s">
        <v>2273</v>
      </c>
      <c r="BR34" s="125" t="s">
        <v>2273</v>
      </c>
      <c r="BS34" s="125" t="s">
        <v>2290</v>
      </c>
      <c r="BT34" s="125" t="s">
        <v>2290</v>
      </c>
      <c r="BU34" s="125" t="s">
        <v>495</v>
      </c>
      <c r="BV34" s="125" t="s">
        <v>495</v>
      </c>
      <c r="BW34" s="125" t="s">
        <v>2508</v>
      </c>
      <c r="BX34" s="125" t="s">
        <v>2556</v>
      </c>
      <c r="BY34" s="125" t="s">
        <v>2584</v>
      </c>
      <c r="BZ34" s="125" t="s">
        <v>2584</v>
      </c>
      <c r="CA34" s="2"/>
      <c r="CB34" s="3"/>
      <c r="CC34" s="3"/>
      <c r="CD34" s="3"/>
      <c r="CE34" s="3"/>
    </row>
    <row r="35" spans="1:83" ht="41.45" customHeight="1">
      <c r="A35" s="66" t="s">
        <v>292</v>
      </c>
      <c r="C35" s="67"/>
      <c r="D35" s="67" t="s">
        <v>64</v>
      </c>
      <c r="E35" s="68">
        <v>164.13014369191188</v>
      </c>
      <c r="F35" s="70">
        <v>99.99419706913572</v>
      </c>
      <c r="G35" s="104" t="s">
        <v>1343</v>
      </c>
      <c r="H35" s="67"/>
      <c r="I35" s="71" t="s">
        <v>292</v>
      </c>
      <c r="J35" s="72"/>
      <c r="K35" s="72"/>
      <c r="L35" s="71" t="s">
        <v>292</v>
      </c>
      <c r="M35" s="75">
        <v>2.9339234260343465</v>
      </c>
      <c r="N35" s="76">
        <v>7705.4560546875</v>
      </c>
      <c r="O35" s="76">
        <v>753.851318359375</v>
      </c>
      <c r="P35" s="77"/>
      <c r="Q35" s="78"/>
      <c r="R35" s="78"/>
      <c r="S35" s="89"/>
      <c r="T35" s="48">
        <v>1</v>
      </c>
      <c r="U35" s="48">
        <v>0</v>
      </c>
      <c r="V35" s="49">
        <v>0</v>
      </c>
      <c r="W35" s="49">
        <v>1</v>
      </c>
      <c r="X35" s="49">
        <v>0</v>
      </c>
      <c r="Y35" s="49">
        <v>0.70175</v>
      </c>
      <c r="Z35" s="49">
        <v>0</v>
      </c>
      <c r="AA35" s="49">
        <v>0</v>
      </c>
      <c r="AB35" s="73">
        <v>35</v>
      </c>
      <c r="AC35" s="73"/>
      <c r="AD35" s="74"/>
      <c r="AE35" s="81" t="s">
        <v>1013</v>
      </c>
      <c r="AF35" s="81">
        <v>237</v>
      </c>
      <c r="AG35" s="81">
        <v>588</v>
      </c>
      <c r="AH35" s="81">
        <v>743</v>
      </c>
      <c r="AI35" s="81">
        <v>19</v>
      </c>
      <c r="AJ35" s="81"/>
      <c r="AK35" s="81" t="s">
        <v>1087</v>
      </c>
      <c r="AL35" s="81" t="s">
        <v>1153</v>
      </c>
      <c r="AM35" s="85" t="s">
        <v>1213</v>
      </c>
      <c r="AN35" s="81"/>
      <c r="AO35" s="83">
        <v>40584.438252314816</v>
      </c>
      <c r="AP35" s="85" t="s">
        <v>1267</v>
      </c>
      <c r="AQ35" s="81" t="b">
        <v>0</v>
      </c>
      <c r="AR35" s="81" t="b">
        <v>0</v>
      </c>
      <c r="AS35" s="81" t="b">
        <v>0</v>
      </c>
      <c r="AT35" s="81" t="s">
        <v>916</v>
      </c>
      <c r="AU35" s="81">
        <v>18</v>
      </c>
      <c r="AV35" s="85" t="s">
        <v>1311</v>
      </c>
      <c r="AW35" s="81" t="b">
        <v>0</v>
      </c>
      <c r="AX35" s="81" t="s">
        <v>1366</v>
      </c>
      <c r="AY35" s="85" t="s">
        <v>1395</v>
      </c>
      <c r="AZ35" s="81" t="s">
        <v>65</v>
      </c>
      <c r="BA35" s="81" t="str">
        <f>REPLACE(INDEX(GroupVertices[Group],MATCH(Vertices[[#This Row],[Vertex]],GroupVertices[Vertex],0)),1,1,"")</f>
        <v>13</v>
      </c>
      <c r="BB35" s="48"/>
      <c r="BC35" s="49"/>
      <c r="BD35" s="48"/>
      <c r="BE35" s="49"/>
      <c r="BF35" s="48"/>
      <c r="BG35" s="49"/>
      <c r="BH35" s="48"/>
      <c r="BI35" s="49"/>
      <c r="BJ35" s="48"/>
      <c r="BK35" s="48"/>
      <c r="BL35" s="48"/>
      <c r="BM35" s="48"/>
      <c r="BN35" s="48"/>
      <c r="BO35" s="48"/>
      <c r="BP35" s="49"/>
      <c r="BQ35" s="48"/>
      <c r="BR35" s="48"/>
      <c r="BS35" s="48"/>
      <c r="BT35" s="48"/>
      <c r="BU35" s="48"/>
      <c r="BV35" s="48"/>
      <c r="BW35" s="48"/>
      <c r="BX35" s="48"/>
      <c r="BY35" s="48"/>
      <c r="BZ35" s="48"/>
      <c r="CA35" s="2"/>
      <c r="CB35" s="3"/>
      <c r="CC35" s="3"/>
      <c r="CD35" s="3"/>
      <c r="CE35" s="3"/>
    </row>
    <row r="36" spans="1:83" ht="41.45" customHeight="1">
      <c r="A36" s="66" t="s">
        <v>237</v>
      </c>
      <c r="C36" s="67"/>
      <c r="D36" s="67" t="s">
        <v>64</v>
      </c>
      <c r="E36" s="68">
        <v>162.8829611158184</v>
      </c>
      <c r="F36" s="70">
        <v>99.99759464005626</v>
      </c>
      <c r="G36" s="104" t="s">
        <v>559</v>
      </c>
      <c r="H36" s="67"/>
      <c r="I36" s="71" t="s">
        <v>237</v>
      </c>
      <c r="J36" s="72"/>
      <c r="K36" s="72"/>
      <c r="L36" s="71" t="s">
        <v>237</v>
      </c>
      <c r="M36" s="75">
        <v>1.801626290584185</v>
      </c>
      <c r="N36" s="76">
        <v>7705.4560546875</v>
      </c>
      <c r="O36" s="76">
        <v>3706.435546875</v>
      </c>
      <c r="P36" s="77"/>
      <c r="Q36" s="78"/>
      <c r="R36" s="78"/>
      <c r="S36" s="89"/>
      <c r="T36" s="48">
        <v>0</v>
      </c>
      <c r="U36" s="48">
        <v>1</v>
      </c>
      <c r="V36" s="49">
        <v>0</v>
      </c>
      <c r="W36" s="49">
        <v>1</v>
      </c>
      <c r="X36" s="49">
        <v>0</v>
      </c>
      <c r="Y36" s="49">
        <v>0.70175</v>
      </c>
      <c r="Z36" s="49">
        <v>0</v>
      </c>
      <c r="AA36" s="49">
        <v>0</v>
      </c>
      <c r="AB36" s="73">
        <v>36</v>
      </c>
      <c r="AC36" s="73"/>
      <c r="AD36" s="74"/>
      <c r="AE36" s="81" t="s">
        <v>1014</v>
      </c>
      <c r="AF36" s="81">
        <v>310</v>
      </c>
      <c r="AG36" s="81">
        <v>249</v>
      </c>
      <c r="AH36" s="81">
        <v>4735</v>
      </c>
      <c r="AI36" s="81">
        <v>1331</v>
      </c>
      <c r="AJ36" s="81"/>
      <c r="AK36" s="81" t="s">
        <v>1088</v>
      </c>
      <c r="AL36" s="81" t="s">
        <v>943</v>
      </c>
      <c r="AM36" s="85" t="s">
        <v>1214</v>
      </c>
      <c r="AN36" s="81"/>
      <c r="AO36" s="83">
        <v>39943.78255787037</v>
      </c>
      <c r="AP36" s="81"/>
      <c r="AQ36" s="81" t="b">
        <v>0</v>
      </c>
      <c r="AR36" s="81" t="b">
        <v>0</v>
      </c>
      <c r="AS36" s="81" t="b">
        <v>0</v>
      </c>
      <c r="AT36" s="81" t="s">
        <v>914</v>
      </c>
      <c r="AU36" s="81">
        <v>8</v>
      </c>
      <c r="AV36" s="85" t="s">
        <v>1313</v>
      </c>
      <c r="AW36" s="81" t="b">
        <v>0</v>
      </c>
      <c r="AX36" s="81" t="s">
        <v>1366</v>
      </c>
      <c r="AY36" s="85" t="s">
        <v>1396</v>
      </c>
      <c r="AZ36" s="81" t="s">
        <v>66</v>
      </c>
      <c r="BA36" s="81" t="str">
        <f>REPLACE(INDEX(GroupVertices[Group],MATCH(Vertices[[#This Row],[Vertex]],GroupVertices[Vertex],0)),1,1,"")</f>
        <v>12</v>
      </c>
      <c r="BB36" s="48">
        <v>0</v>
      </c>
      <c r="BC36" s="49">
        <v>0</v>
      </c>
      <c r="BD36" s="48">
        <v>0</v>
      </c>
      <c r="BE36" s="49">
        <v>0</v>
      </c>
      <c r="BF36" s="48"/>
      <c r="BG36" s="49"/>
      <c r="BH36" s="48">
        <v>14</v>
      </c>
      <c r="BI36" s="49">
        <v>100</v>
      </c>
      <c r="BJ36" s="48">
        <v>14</v>
      </c>
      <c r="BK36" s="125" t="s">
        <v>879</v>
      </c>
      <c r="BL36" s="125" t="s">
        <v>879</v>
      </c>
      <c r="BM36" s="125" t="s">
        <v>879</v>
      </c>
      <c r="BN36" s="125" t="s">
        <v>879</v>
      </c>
      <c r="BO36" s="125">
        <v>0</v>
      </c>
      <c r="BP36" s="145">
        <v>0</v>
      </c>
      <c r="BQ36" s="125"/>
      <c r="BR36" s="125"/>
      <c r="BS36" s="125"/>
      <c r="BT36" s="125"/>
      <c r="BU36" s="125" t="s">
        <v>496</v>
      </c>
      <c r="BV36" s="125" t="s">
        <v>496</v>
      </c>
      <c r="BW36" s="125" t="s">
        <v>2509</v>
      </c>
      <c r="BX36" s="125" t="s">
        <v>2509</v>
      </c>
      <c r="BY36" s="125" t="s">
        <v>2585</v>
      </c>
      <c r="BZ36" s="125" t="s">
        <v>2585</v>
      </c>
      <c r="CA36" s="2"/>
      <c r="CB36" s="3"/>
      <c r="CC36" s="3"/>
      <c r="CD36" s="3"/>
      <c r="CE36" s="3"/>
    </row>
    <row r="37" spans="1:83" ht="41.45" customHeight="1">
      <c r="A37" s="66" t="s">
        <v>293</v>
      </c>
      <c r="C37" s="67"/>
      <c r="D37" s="67" t="s">
        <v>64</v>
      </c>
      <c r="E37" s="68">
        <v>166.80110106726258</v>
      </c>
      <c r="F37" s="70">
        <v>99.98692085530591</v>
      </c>
      <c r="G37" s="104" t="s">
        <v>1344</v>
      </c>
      <c r="H37" s="67"/>
      <c r="I37" s="71" t="s">
        <v>293</v>
      </c>
      <c r="J37" s="72"/>
      <c r="K37" s="72"/>
      <c r="L37" s="71" t="s">
        <v>1707</v>
      </c>
      <c r="M37" s="75">
        <v>5.358842955051506</v>
      </c>
      <c r="N37" s="76">
        <v>7705.4560546875</v>
      </c>
      <c r="O37" s="76">
        <v>2826.9423828125</v>
      </c>
      <c r="P37" s="77"/>
      <c r="Q37" s="78"/>
      <c r="R37" s="78"/>
      <c r="S37" s="89"/>
      <c r="T37" s="48">
        <v>2</v>
      </c>
      <c r="U37" s="48">
        <v>1</v>
      </c>
      <c r="V37" s="49">
        <v>0</v>
      </c>
      <c r="W37" s="49">
        <v>1</v>
      </c>
      <c r="X37" s="49">
        <v>0</v>
      </c>
      <c r="Y37" s="49">
        <v>1.298238</v>
      </c>
      <c r="Z37" s="49">
        <v>0</v>
      </c>
      <c r="AA37" s="49">
        <v>0</v>
      </c>
      <c r="AB37" s="73">
        <v>37</v>
      </c>
      <c r="AC37" s="73"/>
      <c r="AD37" s="74"/>
      <c r="AE37" s="81" t="s">
        <v>1015</v>
      </c>
      <c r="AF37" s="81">
        <v>556</v>
      </c>
      <c r="AG37" s="81">
        <v>1314</v>
      </c>
      <c r="AH37" s="81">
        <v>4858</v>
      </c>
      <c r="AI37" s="81">
        <v>7464</v>
      </c>
      <c r="AJ37" s="81"/>
      <c r="AK37" s="81" t="s">
        <v>1089</v>
      </c>
      <c r="AL37" s="81"/>
      <c r="AM37" s="81"/>
      <c r="AN37" s="81"/>
      <c r="AO37" s="83">
        <v>42964.47508101852</v>
      </c>
      <c r="AP37" s="81"/>
      <c r="AQ37" s="81" t="b">
        <v>1</v>
      </c>
      <c r="AR37" s="81" t="b">
        <v>0</v>
      </c>
      <c r="AS37" s="81" t="b">
        <v>0</v>
      </c>
      <c r="AT37" s="81" t="s">
        <v>914</v>
      </c>
      <c r="AU37" s="81">
        <v>10</v>
      </c>
      <c r="AV37" s="81"/>
      <c r="AW37" s="81" t="b">
        <v>0</v>
      </c>
      <c r="AX37" s="81" t="s">
        <v>1366</v>
      </c>
      <c r="AY37" s="85" t="s">
        <v>1397</v>
      </c>
      <c r="AZ37" s="81" t="s">
        <v>66</v>
      </c>
      <c r="BA37" s="81" t="str">
        <f>REPLACE(INDEX(GroupVertices[Group],MATCH(Vertices[[#This Row],[Vertex]],GroupVertices[Vertex],0)),1,1,"")</f>
        <v>12</v>
      </c>
      <c r="BB37" s="48">
        <v>0</v>
      </c>
      <c r="BC37" s="49">
        <v>0</v>
      </c>
      <c r="BD37" s="48">
        <v>0</v>
      </c>
      <c r="BE37" s="49">
        <v>0</v>
      </c>
      <c r="BF37" s="48"/>
      <c r="BG37" s="49"/>
      <c r="BH37" s="48">
        <v>15</v>
      </c>
      <c r="BI37" s="49">
        <v>100</v>
      </c>
      <c r="BJ37" s="48">
        <v>15</v>
      </c>
      <c r="BK37" s="48"/>
      <c r="BL37" s="48"/>
      <c r="BM37" s="48"/>
      <c r="BN37" s="48"/>
      <c r="BO37" s="48">
        <v>0</v>
      </c>
      <c r="BP37" s="49">
        <v>0</v>
      </c>
      <c r="BQ37" s="48"/>
      <c r="BR37" s="48"/>
      <c r="BS37" s="48"/>
      <c r="BT37" s="48"/>
      <c r="BU37" s="48" t="s">
        <v>1602</v>
      </c>
      <c r="BV37" s="48" t="s">
        <v>1602</v>
      </c>
      <c r="BW37" s="125" t="s">
        <v>2510</v>
      </c>
      <c r="BX37" s="125" t="s">
        <v>2510</v>
      </c>
      <c r="BY37" s="125" t="s">
        <v>2586</v>
      </c>
      <c r="BZ37" s="125" t="s">
        <v>2586</v>
      </c>
      <c r="CA37" s="2"/>
      <c r="CB37" s="3"/>
      <c r="CC37" s="3"/>
      <c r="CD37" s="3"/>
      <c r="CE37" s="3"/>
    </row>
    <row r="38" spans="1:83" ht="41.45" customHeight="1">
      <c r="A38" s="66" t="s">
        <v>238</v>
      </c>
      <c r="C38" s="67"/>
      <c r="D38" s="67" t="s">
        <v>64</v>
      </c>
      <c r="E38" s="68">
        <v>180.97262697614792</v>
      </c>
      <c r="F38" s="70">
        <v>99.94831482820886</v>
      </c>
      <c r="G38" s="104" t="s">
        <v>560</v>
      </c>
      <c r="H38" s="67"/>
      <c r="I38" s="71" t="s">
        <v>238</v>
      </c>
      <c r="J38" s="72"/>
      <c r="K38" s="72"/>
      <c r="L38" s="71" t="s">
        <v>238</v>
      </c>
      <c r="M38" s="75">
        <v>18.224944918927676</v>
      </c>
      <c r="N38" s="76">
        <v>1507.5345458984375</v>
      </c>
      <c r="O38" s="76">
        <v>487.6259765625</v>
      </c>
      <c r="P38" s="77"/>
      <c r="Q38" s="78"/>
      <c r="R38" s="78"/>
      <c r="S38" s="89"/>
      <c r="T38" s="48">
        <v>0</v>
      </c>
      <c r="U38" s="48">
        <v>1</v>
      </c>
      <c r="V38" s="49">
        <v>0</v>
      </c>
      <c r="W38" s="49">
        <v>0.006061</v>
      </c>
      <c r="X38" s="49">
        <v>0.017412</v>
      </c>
      <c r="Y38" s="49">
        <v>0.412821</v>
      </c>
      <c r="Z38" s="49">
        <v>0</v>
      </c>
      <c r="AA38" s="49">
        <v>0</v>
      </c>
      <c r="AB38" s="73">
        <v>38</v>
      </c>
      <c r="AC38" s="73"/>
      <c r="AD38" s="74"/>
      <c r="AE38" s="81" t="s">
        <v>1016</v>
      </c>
      <c r="AF38" s="81">
        <v>5314</v>
      </c>
      <c r="AG38" s="81">
        <v>5166</v>
      </c>
      <c r="AH38" s="81">
        <v>29738</v>
      </c>
      <c r="AI38" s="81">
        <v>47063</v>
      </c>
      <c r="AJ38" s="81"/>
      <c r="AK38" s="81" t="s">
        <v>1090</v>
      </c>
      <c r="AL38" s="81" t="s">
        <v>1154</v>
      </c>
      <c r="AM38" s="85" t="s">
        <v>1215</v>
      </c>
      <c r="AN38" s="81"/>
      <c r="AO38" s="83">
        <v>40654.30501157408</v>
      </c>
      <c r="AP38" s="85" t="s">
        <v>1268</v>
      </c>
      <c r="AQ38" s="81" t="b">
        <v>0</v>
      </c>
      <c r="AR38" s="81" t="b">
        <v>0</v>
      </c>
      <c r="AS38" s="81" t="b">
        <v>1</v>
      </c>
      <c r="AT38" s="81" t="s">
        <v>914</v>
      </c>
      <c r="AU38" s="81">
        <v>41</v>
      </c>
      <c r="AV38" s="85" t="s">
        <v>1311</v>
      </c>
      <c r="AW38" s="81" t="b">
        <v>0</v>
      </c>
      <c r="AX38" s="81" t="s">
        <v>1366</v>
      </c>
      <c r="AY38" s="85" t="s">
        <v>1398</v>
      </c>
      <c r="AZ38" s="81" t="s">
        <v>66</v>
      </c>
      <c r="BA38" s="81" t="str">
        <f>REPLACE(INDEX(GroupVertices[Group],MATCH(Vertices[[#This Row],[Vertex]],GroupVertices[Vertex],0)),1,1,"")</f>
        <v>1</v>
      </c>
      <c r="BB38" s="48">
        <v>5</v>
      </c>
      <c r="BC38" s="49">
        <v>10.869565217391305</v>
      </c>
      <c r="BD38" s="48">
        <v>0</v>
      </c>
      <c r="BE38" s="49">
        <v>0</v>
      </c>
      <c r="BF38" s="48"/>
      <c r="BG38" s="49"/>
      <c r="BH38" s="48">
        <v>41</v>
      </c>
      <c r="BI38" s="49">
        <v>89.1304347826087</v>
      </c>
      <c r="BJ38" s="48">
        <v>46</v>
      </c>
      <c r="BK38" s="125" t="s">
        <v>879</v>
      </c>
      <c r="BL38" s="125" t="s">
        <v>879</v>
      </c>
      <c r="BM38" s="125" t="s">
        <v>879</v>
      </c>
      <c r="BN38" s="125" t="s">
        <v>879</v>
      </c>
      <c r="BO38" s="125">
        <v>0</v>
      </c>
      <c r="BP38" s="145">
        <v>0</v>
      </c>
      <c r="BQ38" s="125"/>
      <c r="BR38" s="125"/>
      <c r="BS38" s="125"/>
      <c r="BT38" s="125"/>
      <c r="BU38" s="125"/>
      <c r="BV38" s="125"/>
      <c r="BW38" s="125" t="s">
        <v>2511</v>
      </c>
      <c r="BX38" s="125" t="s">
        <v>2511</v>
      </c>
      <c r="BY38" s="125" t="s">
        <v>2587</v>
      </c>
      <c r="BZ38" s="125" t="s">
        <v>2587</v>
      </c>
      <c r="CA38" s="2"/>
      <c r="CB38" s="3"/>
      <c r="CC38" s="3"/>
      <c r="CD38" s="3"/>
      <c r="CE38" s="3"/>
    </row>
    <row r="39" spans="1:83" ht="41.45" customHeight="1">
      <c r="A39" s="66" t="s">
        <v>239</v>
      </c>
      <c r="C39" s="67"/>
      <c r="D39" s="67" t="s">
        <v>64</v>
      </c>
      <c r="E39" s="68">
        <v>424.3608585514907</v>
      </c>
      <c r="F39" s="70">
        <v>99.28527735971657</v>
      </c>
      <c r="G39" s="104" t="s">
        <v>1345</v>
      </c>
      <c r="H39" s="67"/>
      <c r="I39" s="71" t="s">
        <v>239</v>
      </c>
      <c r="J39" s="72"/>
      <c r="K39" s="72"/>
      <c r="L39" s="71" t="s">
        <v>239</v>
      </c>
      <c r="M39" s="75">
        <v>239.1932319184583</v>
      </c>
      <c r="N39" s="76">
        <v>6766.22021484375</v>
      </c>
      <c r="O39" s="76">
        <v>4384.37841796875</v>
      </c>
      <c r="P39" s="77"/>
      <c r="Q39" s="78"/>
      <c r="R39" s="78"/>
      <c r="S39" s="89"/>
      <c r="T39" s="48">
        <v>1</v>
      </c>
      <c r="U39" s="48">
        <v>1</v>
      </c>
      <c r="V39" s="49">
        <v>0</v>
      </c>
      <c r="W39" s="49">
        <v>0</v>
      </c>
      <c r="X39" s="49">
        <v>0</v>
      </c>
      <c r="Y39" s="49">
        <v>0.999994</v>
      </c>
      <c r="Z39" s="49">
        <v>0</v>
      </c>
      <c r="AA39" s="49" t="s">
        <v>1516</v>
      </c>
      <c r="AB39" s="73">
        <v>39</v>
      </c>
      <c r="AC39" s="73"/>
      <c r="AD39" s="74"/>
      <c r="AE39" s="81" t="s">
        <v>1017</v>
      </c>
      <c r="AF39" s="81">
        <v>189</v>
      </c>
      <c r="AG39" s="81">
        <v>71322</v>
      </c>
      <c r="AH39" s="81">
        <v>53551</v>
      </c>
      <c r="AI39" s="81">
        <v>474</v>
      </c>
      <c r="AJ39" s="81"/>
      <c r="AK39" s="81" t="s">
        <v>1091</v>
      </c>
      <c r="AL39" s="81" t="s">
        <v>1155</v>
      </c>
      <c r="AM39" s="85" t="s">
        <v>1216</v>
      </c>
      <c r="AN39" s="81"/>
      <c r="AO39" s="83">
        <v>39947.34542824074</v>
      </c>
      <c r="AP39" s="85" t="s">
        <v>1269</v>
      </c>
      <c r="AQ39" s="81" t="b">
        <v>0</v>
      </c>
      <c r="AR39" s="81" t="b">
        <v>0</v>
      </c>
      <c r="AS39" s="81" t="b">
        <v>1</v>
      </c>
      <c r="AT39" s="81" t="s">
        <v>914</v>
      </c>
      <c r="AU39" s="81">
        <v>311</v>
      </c>
      <c r="AV39" s="85" t="s">
        <v>1312</v>
      </c>
      <c r="AW39" s="81" t="b">
        <v>1</v>
      </c>
      <c r="AX39" s="81" t="s">
        <v>1366</v>
      </c>
      <c r="AY39" s="85" t="s">
        <v>1399</v>
      </c>
      <c r="AZ39" s="81" t="s">
        <v>66</v>
      </c>
      <c r="BA39" s="81" t="str">
        <f>REPLACE(INDEX(GroupVertices[Group],MATCH(Vertices[[#This Row],[Vertex]],GroupVertices[Vertex],0)),1,1,"")</f>
        <v>7</v>
      </c>
      <c r="BB39" s="48">
        <v>0</v>
      </c>
      <c r="BC39" s="49">
        <v>0</v>
      </c>
      <c r="BD39" s="48">
        <v>0</v>
      </c>
      <c r="BE39" s="49">
        <v>0</v>
      </c>
      <c r="BF39" s="48"/>
      <c r="BG39" s="49"/>
      <c r="BH39" s="48">
        <v>32</v>
      </c>
      <c r="BI39" s="49">
        <v>100</v>
      </c>
      <c r="BJ39" s="48">
        <v>32</v>
      </c>
      <c r="BK39" s="125" t="s">
        <v>879</v>
      </c>
      <c r="BL39" s="125" t="s">
        <v>879</v>
      </c>
      <c r="BM39" s="125" t="s">
        <v>879</v>
      </c>
      <c r="BN39" s="125" t="s">
        <v>879</v>
      </c>
      <c r="BO39" s="125">
        <v>0</v>
      </c>
      <c r="BP39" s="145">
        <v>0</v>
      </c>
      <c r="BQ39" s="125" t="s">
        <v>443</v>
      </c>
      <c r="BR39" s="125" t="s">
        <v>443</v>
      </c>
      <c r="BS39" s="125" t="s">
        <v>477</v>
      </c>
      <c r="BT39" s="125" t="s">
        <v>477</v>
      </c>
      <c r="BU39" s="125" t="s">
        <v>497</v>
      </c>
      <c r="BV39" s="125" t="s">
        <v>497</v>
      </c>
      <c r="BW39" s="125" t="s">
        <v>2512</v>
      </c>
      <c r="BX39" s="125" t="s">
        <v>2512</v>
      </c>
      <c r="BY39" s="125" t="s">
        <v>2588</v>
      </c>
      <c r="BZ39" s="125" t="s">
        <v>2588</v>
      </c>
      <c r="CA39" s="2"/>
      <c r="CB39" s="3"/>
      <c r="CC39" s="3"/>
      <c r="CD39" s="3"/>
      <c r="CE39" s="3"/>
    </row>
    <row r="40" spans="1:83" ht="41.45" customHeight="1">
      <c r="A40" s="66" t="s">
        <v>240</v>
      </c>
      <c r="C40" s="67"/>
      <c r="D40" s="67" t="s">
        <v>64</v>
      </c>
      <c r="E40" s="68">
        <v>286.6152454791706</v>
      </c>
      <c r="F40" s="70">
        <v>99.6605235332733</v>
      </c>
      <c r="G40" s="104" t="s">
        <v>561</v>
      </c>
      <c r="H40" s="67"/>
      <c r="I40" s="71" t="s">
        <v>240</v>
      </c>
      <c r="J40" s="72"/>
      <c r="K40" s="72"/>
      <c r="L40" s="71" t="s">
        <v>240</v>
      </c>
      <c r="M40" s="75">
        <v>114.13619047778133</v>
      </c>
      <c r="N40" s="76">
        <v>3306.405029296875</v>
      </c>
      <c r="O40" s="76">
        <v>3120.2314453125</v>
      </c>
      <c r="P40" s="77"/>
      <c r="Q40" s="78"/>
      <c r="R40" s="78"/>
      <c r="S40" s="89"/>
      <c r="T40" s="48">
        <v>0</v>
      </c>
      <c r="U40" s="48">
        <v>1</v>
      </c>
      <c r="V40" s="49">
        <v>0</v>
      </c>
      <c r="W40" s="49">
        <v>0.006061</v>
      </c>
      <c r="X40" s="49">
        <v>0.017412</v>
      </c>
      <c r="Y40" s="49">
        <v>0.412821</v>
      </c>
      <c r="Z40" s="49">
        <v>0</v>
      </c>
      <c r="AA40" s="49">
        <v>0</v>
      </c>
      <c r="AB40" s="73">
        <v>40</v>
      </c>
      <c r="AC40" s="73"/>
      <c r="AD40" s="74"/>
      <c r="AE40" s="81" t="s">
        <v>1018</v>
      </c>
      <c r="AF40" s="81">
        <v>2764</v>
      </c>
      <c r="AG40" s="81">
        <v>33881</v>
      </c>
      <c r="AH40" s="81">
        <v>45736</v>
      </c>
      <c r="AI40" s="81">
        <v>2412</v>
      </c>
      <c r="AJ40" s="81"/>
      <c r="AK40" s="81" t="s">
        <v>1092</v>
      </c>
      <c r="AL40" s="81" t="s">
        <v>1156</v>
      </c>
      <c r="AM40" s="85" t="s">
        <v>1217</v>
      </c>
      <c r="AN40" s="81"/>
      <c r="AO40" s="83">
        <v>39378.021840277775</v>
      </c>
      <c r="AP40" s="85" t="s">
        <v>1270</v>
      </c>
      <c r="AQ40" s="81" t="b">
        <v>0</v>
      </c>
      <c r="AR40" s="81" t="b">
        <v>0</v>
      </c>
      <c r="AS40" s="81" t="b">
        <v>1</v>
      </c>
      <c r="AT40" s="81" t="s">
        <v>914</v>
      </c>
      <c r="AU40" s="81">
        <v>875</v>
      </c>
      <c r="AV40" s="85" t="s">
        <v>1315</v>
      </c>
      <c r="AW40" s="81" t="b">
        <v>0</v>
      </c>
      <c r="AX40" s="81" t="s">
        <v>1366</v>
      </c>
      <c r="AY40" s="85" t="s">
        <v>1400</v>
      </c>
      <c r="AZ40" s="81" t="s">
        <v>66</v>
      </c>
      <c r="BA40" s="81" t="str">
        <f>REPLACE(INDEX(GroupVertices[Group],MATCH(Vertices[[#This Row],[Vertex]],GroupVertices[Vertex],0)),1,1,"")</f>
        <v>1</v>
      </c>
      <c r="BB40" s="48">
        <v>0</v>
      </c>
      <c r="BC40" s="49">
        <v>0</v>
      </c>
      <c r="BD40" s="48">
        <v>0</v>
      </c>
      <c r="BE40" s="49">
        <v>0</v>
      </c>
      <c r="BF40" s="48"/>
      <c r="BG40" s="49"/>
      <c r="BH40" s="48">
        <v>28</v>
      </c>
      <c r="BI40" s="49">
        <v>100</v>
      </c>
      <c r="BJ40" s="48">
        <v>28</v>
      </c>
      <c r="BK40" s="125" t="s">
        <v>879</v>
      </c>
      <c r="BL40" s="125" t="s">
        <v>879</v>
      </c>
      <c r="BM40" s="125" t="s">
        <v>879</v>
      </c>
      <c r="BN40" s="125" t="s">
        <v>879</v>
      </c>
      <c r="BO40" s="125">
        <v>0</v>
      </c>
      <c r="BP40" s="145">
        <v>0</v>
      </c>
      <c r="BQ40" s="125" t="s">
        <v>444</v>
      </c>
      <c r="BR40" s="125" t="s">
        <v>444</v>
      </c>
      <c r="BS40" s="125" t="s">
        <v>478</v>
      </c>
      <c r="BT40" s="125" t="s">
        <v>478</v>
      </c>
      <c r="BU40" s="125"/>
      <c r="BV40" s="125"/>
      <c r="BW40" s="125" t="s">
        <v>2513</v>
      </c>
      <c r="BX40" s="125" t="s">
        <v>2513</v>
      </c>
      <c r="BY40" s="125" t="s">
        <v>2589</v>
      </c>
      <c r="BZ40" s="125" t="s">
        <v>2589</v>
      </c>
      <c r="CA40" s="2"/>
      <c r="CB40" s="3"/>
      <c r="CC40" s="3"/>
      <c r="CD40" s="3"/>
      <c r="CE40" s="3"/>
    </row>
    <row r="41" spans="1:83" ht="41.45" customHeight="1">
      <c r="A41" s="66" t="s">
        <v>294</v>
      </c>
      <c r="C41" s="67"/>
      <c r="D41" s="67" t="s">
        <v>64</v>
      </c>
      <c r="E41" s="68">
        <v>164.26258785928465</v>
      </c>
      <c r="F41" s="70">
        <v>99.99383626514417</v>
      </c>
      <c r="G41" s="104" t="s">
        <v>1346</v>
      </c>
      <c r="H41" s="67"/>
      <c r="I41" s="71" t="s">
        <v>294</v>
      </c>
      <c r="J41" s="72"/>
      <c r="K41" s="72"/>
      <c r="L41" s="71" t="s">
        <v>294</v>
      </c>
      <c r="M41" s="75">
        <v>3.0541673696219744</v>
      </c>
      <c r="N41" s="76">
        <v>9458.873046875</v>
      </c>
      <c r="O41" s="76">
        <v>5004.73486328125</v>
      </c>
      <c r="P41" s="77"/>
      <c r="Q41" s="78"/>
      <c r="R41" s="78"/>
      <c r="S41" s="89"/>
      <c r="T41" s="48">
        <v>1</v>
      </c>
      <c r="U41" s="48">
        <v>0</v>
      </c>
      <c r="V41" s="49">
        <v>0</v>
      </c>
      <c r="W41" s="49">
        <v>0.004386</v>
      </c>
      <c r="X41" s="49">
        <v>0.002498</v>
      </c>
      <c r="Y41" s="49">
        <v>0.509509</v>
      </c>
      <c r="Z41" s="49">
        <v>0</v>
      </c>
      <c r="AA41" s="49">
        <v>0</v>
      </c>
      <c r="AB41" s="73">
        <v>41</v>
      </c>
      <c r="AC41" s="73"/>
      <c r="AD41" s="74"/>
      <c r="AE41" s="81" t="s">
        <v>1020</v>
      </c>
      <c r="AF41" s="81">
        <v>404</v>
      </c>
      <c r="AG41" s="81">
        <v>624</v>
      </c>
      <c r="AH41" s="81">
        <v>1316</v>
      </c>
      <c r="AI41" s="81">
        <v>51</v>
      </c>
      <c r="AJ41" s="81"/>
      <c r="AK41" s="81" t="s">
        <v>1093</v>
      </c>
      <c r="AL41" s="81" t="s">
        <v>1157</v>
      </c>
      <c r="AM41" s="85" t="s">
        <v>1218</v>
      </c>
      <c r="AN41" s="81"/>
      <c r="AO41" s="83">
        <v>39967.51412037037</v>
      </c>
      <c r="AP41" s="85" t="s">
        <v>1272</v>
      </c>
      <c r="AQ41" s="81" t="b">
        <v>0</v>
      </c>
      <c r="AR41" s="81" t="b">
        <v>0</v>
      </c>
      <c r="AS41" s="81" t="b">
        <v>0</v>
      </c>
      <c r="AT41" s="81" t="s">
        <v>914</v>
      </c>
      <c r="AU41" s="81">
        <v>41</v>
      </c>
      <c r="AV41" s="85" t="s">
        <v>1312</v>
      </c>
      <c r="AW41" s="81" t="b">
        <v>0</v>
      </c>
      <c r="AX41" s="81" t="s">
        <v>1366</v>
      </c>
      <c r="AY41" s="85" t="s">
        <v>1402</v>
      </c>
      <c r="AZ41" s="81" t="s">
        <v>65</v>
      </c>
      <c r="BA41" s="81" t="str">
        <f>REPLACE(INDEX(GroupVertices[Group],MATCH(Vertices[[#This Row],[Vertex]],GroupVertices[Vertex],0)),1,1,"")</f>
        <v>11</v>
      </c>
      <c r="BB41" s="48"/>
      <c r="BC41" s="49"/>
      <c r="BD41" s="48"/>
      <c r="BE41" s="49"/>
      <c r="BF41" s="48"/>
      <c r="BG41" s="49"/>
      <c r="BH41" s="48"/>
      <c r="BI41" s="49"/>
      <c r="BJ41" s="48"/>
      <c r="BK41" s="48"/>
      <c r="BL41" s="48"/>
      <c r="BM41" s="48"/>
      <c r="BN41" s="48"/>
      <c r="BO41" s="48"/>
      <c r="BP41" s="49"/>
      <c r="BQ41" s="48"/>
      <c r="BR41" s="48"/>
      <c r="BS41" s="48"/>
      <c r="BT41" s="48"/>
      <c r="BU41" s="48"/>
      <c r="BV41" s="48"/>
      <c r="BW41" s="48"/>
      <c r="BX41" s="48"/>
      <c r="BY41" s="48"/>
      <c r="BZ41" s="48"/>
      <c r="CA41" s="2"/>
      <c r="CB41" s="3"/>
      <c r="CC41" s="3"/>
      <c r="CD41" s="3"/>
      <c r="CE41" s="3"/>
    </row>
    <row r="42" spans="1:83" ht="41.45" customHeight="1">
      <c r="A42" s="66" t="s">
        <v>242</v>
      </c>
      <c r="C42" s="67"/>
      <c r="D42" s="67" t="s">
        <v>64</v>
      </c>
      <c r="E42" s="68">
        <v>163.37594773881702</v>
      </c>
      <c r="F42" s="70">
        <v>99.996251647421</v>
      </c>
      <c r="G42" s="104" t="s">
        <v>563</v>
      </c>
      <c r="H42" s="67"/>
      <c r="I42" s="71" t="s">
        <v>242</v>
      </c>
      <c r="J42" s="72"/>
      <c r="K42" s="72"/>
      <c r="L42" s="71" t="s">
        <v>242</v>
      </c>
      <c r="M42" s="75">
        <v>2.2492009694936885</v>
      </c>
      <c r="N42" s="76">
        <v>8713.8701171875</v>
      </c>
      <c r="O42" s="76">
        <v>848.0827026367188</v>
      </c>
      <c r="P42" s="77"/>
      <c r="Q42" s="78"/>
      <c r="R42" s="78"/>
      <c r="S42" s="89"/>
      <c r="T42" s="48">
        <v>0</v>
      </c>
      <c r="U42" s="48">
        <v>1</v>
      </c>
      <c r="V42" s="49">
        <v>0</v>
      </c>
      <c r="W42" s="49">
        <v>1</v>
      </c>
      <c r="X42" s="49">
        <v>0</v>
      </c>
      <c r="Y42" s="49">
        <v>0.70175</v>
      </c>
      <c r="Z42" s="49">
        <v>0</v>
      </c>
      <c r="AA42" s="49">
        <v>0</v>
      </c>
      <c r="AB42" s="73">
        <v>42</v>
      </c>
      <c r="AC42" s="73"/>
      <c r="AD42" s="74"/>
      <c r="AE42" s="81" t="s">
        <v>1021</v>
      </c>
      <c r="AF42" s="81">
        <v>3293</v>
      </c>
      <c r="AG42" s="81">
        <v>383</v>
      </c>
      <c r="AH42" s="81">
        <v>8510</v>
      </c>
      <c r="AI42" s="81">
        <v>5258</v>
      </c>
      <c r="AJ42" s="81"/>
      <c r="AK42" s="81" t="s">
        <v>1094</v>
      </c>
      <c r="AL42" s="81" t="s">
        <v>1158</v>
      </c>
      <c r="AM42" s="81"/>
      <c r="AN42" s="81"/>
      <c r="AO42" s="83">
        <v>40920.05877314815</v>
      </c>
      <c r="AP42" s="85" t="s">
        <v>1273</v>
      </c>
      <c r="AQ42" s="81" t="b">
        <v>1</v>
      </c>
      <c r="AR42" s="81" t="b">
        <v>0</v>
      </c>
      <c r="AS42" s="81" t="b">
        <v>0</v>
      </c>
      <c r="AT42" s="81" t="s">
        <v>920</v>
      </c>
      <c r="AU42" s="81">
        <v>2</v>
      </c>
      <c r="AV42" s="85" t="s">
        <v>1312</v>
      </c>
      <c r="AW42" s="81" t="b">
        <v>0</v>
      </c>
      <c r="AX42" s="81" t="s">
        <v>1366</v>
      </c>
      <c r="AY42" s="85" t="s">
        <v>1403</v>
      </c>
      <c r="AZ42" s="81" t="s">
        <v>66</v>
      </c>
      <c r="BA42" s="81" t="str">
        <f>REPLACE(INDEX(GroupVertices[Group],MATCH(Vertices[[#This Row],[Vertex]],GroupVertices[Vertex],0)),1,1,"")</f>
        <v>10</v>
      </c>
      <c r="BB42" s="48">
        <v>1</v>
      </c>
      <c r="BC42" s="49">
        <v>6.25</v>
      </c>
      <c r="BD42" s="48">
        <v>0</v>
      </c>
      <c r="BE42" s="49">
        <v>0</v>
      </c>
      <c r="BF42" s="48"/>
      <c r="BG42" s="49"/>
      <c r="BH42" s="48">
        <v>15</v>
      </c>
      <c r="BI42" s="49">
        <v>93.75</v>
      </c>
      <c r="BJ42" s="48">
        <v>16</v>
      </c>
      <c r="BK42" s="125" t="s">
        <v>879</v>
      </c>
      <c r="BL42" s="125" t="s">
        <v>879</v>
      </c>
      <c r="BM42" s="125" t="s">
        <v>879</v>
      </c>
      <c r="BN42" s="125" t="s">
        <v>879</v>
      </c>
      <c r="BO42" s="125">
        <v>0</v>
      </c>
      <c r="BP42" s="145">
        <v>0</v>
      </c>
      <c r="BQ42" s="125"/>
      <c r="BR42" s="125"/>
      <c r="BS42" s="125"/>
      <c r="BT42" s="125"/>
      <c r="BU42" s="125"/>
      <c r="BV42" s="125"/>
      <c r="BW42" s="125" t="s">
        <v>2514</v>
      </c>
      <c r="BX42" s="125" t="s">
        <v>2514</v>
      </c>
      <c r="BY42" s="125" t="s">
        <v>2590</v>
      </c>
      <c r="BZ42" s="125" t="s">
        <v>2590</v>
      </c>
      <c r="CA42" s="2"/>
      <c r="CB42" s="3"/>
      <c r="CC42" s="3"/>
      <c r="CD42" s="3"/>
      <c r="CE42" s="3"/>
    </row>
    <row r="43" spans="1:83" ht="41.45" customHeight="1">
      <c r="A43" s="66" t="s">
        <v>295</v>
      </c>
      <c r="C43" s="67"/>
      <c r="D43" s="67" t="s">
        <v>64</v>
      </c>
      <c r="E43" s="68">
        <v>1000</v>
      </c>
      <c r="F43" s="70">
        <v>70</v>
      </c>
      <c r="G43" s="104" t="s">
        <v>1347</v>
      </c>
      <c r="H43" s="67"/>
      <c r="I43" s="71" t="s">
        <v>295</v>
      </c>
      <c r="J43" s="72"/>
      <c r="K43" s="72"/>
      <c r="L43" s="71" t="s">
        <v>1708</v>
      </c>
      <c r="M43" s="75">
        <v>9999</v>
      </c>
      <c r="N43" s="76">
        <v>9464.1943359375</v>
      </c>
      <c r="O43" s="76">
        <v>848.0827026367188</v>
      </c>
      <c r="P43" s="77"/>
      <c r="Q43" s="78"/>
      <c r="R43" s="78"/>
      <c r="S43" s="89"/>
      <c r="T43" s="48">
        <v>2</v>
      </c>
      <c r="U43" s="48">
        <v>1</v>
      </c>
      <c r="V43" s="49">
        <v>0</v>
      </c>
      <c r="W43" s="49">
        <v>1</v>
      </c>
      <c r="X43" s="49">
        <v>0</v>
      </c>
      <c r="Y43" s="49">
        <v>1.298238</v>
      </c>
      <c r="Z43" s="49">
        <v>0</v>
      </c>
      <c r="AA43" s="49">
        <v>0</v>
      </c>
      <c r="AB43" s="73">
        <v>43</v>
      </c>
      <c r="AC43" s="73"/>
      <c r="AD43" s="74"/>
      <c r="AE43" s="81" t="s">
        <v>1022</v>
      </c>
      <c r="AF43" s="81">
        <v>3170</v>
      </c>
      <c r="AG43" s="81">
        <v>2993324</v>
      </c>
      <c r="AH43" s="81">
        <v>162468</v>
      </c>
      <c r="AI43" s="81">
        <v>2745</v>
      </c>
      <c r="AJ43" s="81"/>
      <c r="AK43" s="81" t="s">
        <v>1095</v>
      </c>
      <c r="AL43" s="81" t="s">
        <v>1159</v>
      </c>
      <c r="AM43" s="85" t="s">
        <v>1219</v>
      </c>
      <c r="AN43" s="81"/>
      <c r="AO43" s="83">
        <v>39175.887719907405</v>
      </c>
      <c r="AP43" s="85" t="s">
        <v>1274</v>
      </c>
      <c r="AQ43" s="81" t="b">
        <v>0</v>
      </c>
      <c r="AR43" s="81" t="b">
        <v>0</v>
      </c>
      <c r="AS43" s="81" t="b">
        <v>1</v>
      </c>
      <c r="AT43" s="81" t="s">
        <v>914</v>
      </c>
      <c r="AU43" s="81">
        <v>6614</v>
      </c>
      <c r="AV43" s="85" t="s">
        <v>1312</v>
      </c>
      <c r="AW43" s="81" t="b">
        <v>1</v>
      </c>
      <c r="AX43" s="81" t="s">
        <v>1366</v>
      </c>
      <c r="AY43" s="85" t="s">
        <v>1404</v>
      </c>
      <c r="AZ43" s="81" t="s">
        <v>66</v>
      </c>
      <c r="BA43" s="81" t="str">
        <f>REPLACE(INDEX(GroupVertices[Group],MATCH(Vertices[[#This Row],[Vertex]],GroupVertices[Vertex],0)),1,1,"")</f>
        <v>10</v>
      </c>
      <c r="BB43" s="48">
        <v>0</v>
      </c>
      <c r="BC43" s="49">
        <v>0</v>
      </c>
      <c r="BD43" s="48">
        <v>0</v>
      </c>
      <c r="BE43" s="49">
        <v>0</v>
      </c>
      <c r="BF43" s="48"/>
      <c r="BG43" s="49"/>
      <c r="BH43" s="48">
        <v>4</v>
      </c>
      <c r="BI43" s="49">
        <v>100</v>
      </c>
      <c r="BJ43" s="48">
        <v>4</v>
      </c>
      <c r="BK43" s="48"/>
      <c r="BL43" s="48"/>
      <c r="BM43" s="48"/>
      <c r="BN43" s="48"/>
      <c r="BO43" s="48">
        <v>0</v>
      </c>
      <c r="BP43" s="49">
        <v>0</v>
      </c>
      <c r="BQ43" s="48"/>
      <c r="BR43" s="48"/>
      <c r="BS43" s="48"/>
      <c r="BT43" s="48"/>
      <c r="BU43" s="48"/>
      <c r="BV43" s="48"/>
      <c r="BW43" s="125" t="s">
        <v>2515</v>
      </c>
      <c r="BX43" s="125" t="s">
        <v>2515</v>
      </c>
      <c r="BY43" s="125" t="s">
        <v>2591</v>
      </c>
      <c r="BZ43" s="125" t="s">
        <v>2591</v>
      </c>
      <c r="CA43" s="2"/>
      <c r="CB43" s="3"/>
      <c r="CC43" s="3"/>
      <c r="CD43" s="3"/>
      <c r="CE43" s="3"/>
    </row>
    <row r="44" spans="1:83" ht="41.45" customHeight="1">
      <c r="A44" s="66" t="s">
        <v>296</v>
      </c>
      <c r="C44" s="67"/>
      <c r="D44" s="67" t="s">
        <v>64</v>
      </c>
      <c r="E44" s="68">
        <v>196.8144209957898</v>
      </c>
      <c r="F44" s="70">
        <v>99.9051586618849</v>
      </c>
      <c r="G44" s="104" t="s">
        <v>1348</v>
      </c>
      <c r="H44" s="67"/>
      <c r="I44" s="71" t="s">
        <v>296</v>
      </c>
      <c r="J44" s="72"/>
      <c r="K44" s="72"/>
      <c r="L44" s="71" t="s">
        <v>1447</v>
      </c>
      <c r="M44" s="75">
        <v>32.6074566158256</v>
      </c>
      <c r="N44" s="76">
        <v>5848.27099609375</v>
      </c>
      <c r="O44" s="76">
        <v>3148.1015625</v>
      </c>
      <c r="P44" s="77"/>
      <c r="Q44" s="78"/>
      <c r="R44" s="78"/>
      <c r="S44" s="89"/>
      <c r="T44" s="48">
        <v>3</v>
      </c>
      <c r="U44" s="48">
        <v>0</v>
      </c>
      <c r="V44" s="49">
        <v>0</v>
      </c>
      <c r="W44" s="49">
        <v>0.004484</v>
      </c>
      <c r="X44" s="49">
        <v>0.008232</v>
      </c>
      <c r="Y44" s="49">
        <v>0.879943</v>
      </c>
      <c r="Z44" s="49">
        <v>1</v>
      </c>
      <c r="AA44" s="49">
        <v>0</v>
      </c>
      <c r="AB44" s="73">
        <v>44</v>
      </c>
      <c r="AC44" s="73"/>
      <c r="AD44" s="74"/>
      <c r="AE44" s="81" t="s">
        <v>1024</v>
      </c>
      <c r="AF44" s="81">
        <v>2403</v>
      </c>
      <c r="AG44" s="81">
        <v>9472</v>
      </c>
      <c r="AH44" s="81">
        <v>102074</v>
      </c>
      <c r="AI44" s="81">
        <v>2009</v>
      </c>
      <c r="AJ44" s="81"/>
      <c r="AK44" s="81" t="s">
        <v>1097</v>
      </c>
      <c r="AL44" s="81" t="s">
        <v>1161</v>
      </c>
      <c r="AM44" s="85" t="s">
        <v>1221</v>
      </c>
      <c r="AN44" s="81"/>
      <c r="AO44" s="83">
        <v>39786.26063657407</v>
      </c>
      <c r="AP44" s="85" t="s">
        <v>1275</v>
      </c>
      <c r="AQ44" s="81" t="b">
        <v>0</v>
      </c>
      <c r="AR44" s="81" t="b">
        <v>0</v>
      </c>
      <c r="AS44" s="81" t="b">
        <v>0</v>
      </c>
      <c r="AT44" s="81" t="s">
        <v>914</v>
      </c>
      <c r="AU44" s="81">
        <v>382</v>
      </c>
      <c r="AV44" s="85" t="s">
        <v>1316</v>
      </c>
      <c r="AW44" s="81" t="b">
        <v>0</v>
      </c>
      <c r="AX44" s="81" t="s">
        <v>1366</v>
      </c>
      <c r="AY44" s="85" t="s">
        <v>1406</v>
      </c>
      <c r="AZ44" s="81" t="s">
        <v>65</v>
      </c>
      <c r="BA44" s="81" t="str">
        <f>REPLACE(INDEX(GroupVertices[Group],MATCH(Vertices[[#This Row],[Vertex]],GroupVertices[Vertex],0)),1,1,"")</f>
        <v>6</v>
      </c>
      <c r="BB44" s="48"/>
      <c r="BC44" s="49"/>
      <c r="BD44" s="48"/>
      <c r="BE44" s="49"/>
      <c r="BF44" s="48"/>
      <c r="BG44" s="49"/>
      <c r="BH44" s="48"/>
      <c r="BI44" s="49"/>
      <c r="BJ44" s="48"/>
      <c r="BK44" s="48"/>
      <c r="BL44" s="48"/>
      <c r="BM44" s="48"/>
      <c r="BN44" s="48"/>
      <c r="BO44" s="48"/>
      <c r="BP44" s="49"/>
      <c r="BQ44" s="48"/>
      <c r="BR44" s="48"/>
      <c r="BS44" s="48"/>
      <c r="BT44" s="48"/>
      <c r="BU44" s="48"/>
      <c r="BV44" s="48"/>
      <c r="BW44" s="48"/>
      <c r="BX44" s="48"/>
      <c r="BY44" s="48"/>
      <c r="BZ44" s="48"/>
      <c r="CA44" s="2"/>
      <c r="CB44" s="3"/>
      <c r="CC44" s="3"/>
      <c r="CD44" s="3"/>
      <c r="CE44" s="3"/>
    </row>
    <row r="45" spans="1:83" ht="41.45" customHeight="1">
      <c r="A45" s="66" t="s">
        <v>297</v>
      </c>
      <c r="C45" s="67"/>
      <c r="D45" s="67" t="s">
        <v>64</v>
      </c>
      <c r="E45" s="68">
        <v>162.46355458580467</v>
      </c>
      <c r="F45" s="70">
        <v>99.99873718602953</v>
      </c>
      <c r="G45" s="104" t="s">
        <v>1349</v>
      </c>
      <c r="H45" s="67"/>
      <c r="I45" s="71" t="s">
        <v>297</v>
      </c>
      <c r="J45" s="72"/>
      <c r="K45" s="72"/>
      <c r="L45" s="71" t="s">
        <v>1709</v>
      </c>
      <c r="M45" s="75">
        <v>1.4208538025566972</v>
      </c>
      <c r="N45" s="76">
        <v>7002.57958984375</v>
      </c>
      <c r="O45" s="76">
        <v>3319.039794921875</v>
      </c>
      <c r="P45" s="77"/>
      <c r="Q45" s="78"/>
      <c r="R45" s="78"/>
      <c r="S45" s="89"/>
      <c r="T45" s="48">
        <v>2</v>
      </c>
      <c r="U45" s="48">
        <v>3</v>
      </c>
      <c r="V45" s="49">
        <v>0</v>
      </c>
      <c r="W45" s="49">
        <v>0.004484</v>
      </c>
      <c r="X45" s="49">
        <v>0.008232</v>
      </c>
      <c r="Y45" s="49">
        <v>0.879943</v>
      </c>
      <c r="Z45" s="49">
        <v>0.6666666666666666</v>
      </c>
      <c r="AA45" s="49">
        <v>0.6666666666666666</v>
      </c>
      <c r="AB45" s="73">
        <v>45</v>
      </c>
      <c r="AC45" s="73"/>
      <c r="AD45" s="74"/>
      <c r="AE45" s="81" t="s">
        <v>1026</v>
      </c>
      <c r="AF45" s="81">
        <v>221</v>
      </c>
      <c r="AG45" s="81">
        <v>135</v>
      </c>
      <c r="AH45" s="81">
        <v>2124</v>
      </c>
      <c r="AI45" s="81">
        <v>7929</v>
      </c>
      <c r="AJ45" s="81"/>
      <c r="AK45" s="81" t="s">
        <v>1099</v>
      </c>
      <c r="AL45" s="81" t="s">
        <v>946</v>
      </c>
      <c r="AM45" s="81"/>
      <c r="AN45" s="81"/>
      <c r="AO45" s="83">
        <v>40553.066030092596</v>
      </c>
      <c r="AP45" s="81"/>
      <c r="AQ45" s="81" t="b">
        <v>0</v>
      </c>
      <c r="AR45" s="81" t="b">
        <v>0</v>
      </c>
      <c r="AS45" s="81" t="b">
        <v>0</v>
      </c>
      <c r="AT45" s="81" t="s">
        <v>914</v>
      </c>
      <c r="AU45" s="81">
        <v>2</v>
      </c>
      <c r="AV45" s="85" t="s">
        <v>1312</v>
      </c>
      <c r="AW45" s="81" t="b">
        <v>0</v>
      </c>
      <c r="AX45" s="81" t="s">
        <v>1366</v>
      </c>
      <c r="AY45" s="85" t="s">
        <v>1408</v>
      </c>
      <c r="AZ45" s="81" t="s">
        <v>66</v>
      </c>
      <c r="BA45" s="81" t="str">
        <f>REPLACE(INDEX(GroupVertices[Group],MATCH(Vertices[[#This Row],[Vertex]],GroupVertices[Vertex],0)),1,1,"")</f>
        <v>6</v>
      </c>
      <c r="BB45" s="48">
        <v>1</v>
      </c>
      <c r="BC45" s="49">
        <v>2.7027027027027026</v>
      </c>
      <c r="BD45" s="48">
        <v>0</v>
      </c>
      <c r="BE45" s="49">
        <v>0</v>
      </c>
      <c r="BF45" s="48"/>
      <c r="BG45" s="49"/>
      <c r="BH45" s="48">
        <v>36</v>
      </c>
      <c r="BI45" s="49">
        <v>97.29729729729729</v>
      </c>
      <c r="BJ45" s="48">
        <v>37</v>
      </c>
      <c r="BK45" s="48"/>
      <c r="BL45" s="48"/>
      <c r="BM45" s="48"/>
      <c r="BN45" s="48"/>
      <c r="BO45" s="48">
        <v>0</v>
      </c>
      <c r="BP45" s="49">
        <v>0</v>
      </c>
      <c r="BQ45" s="48"/>
      <c r="BR45" s="48"/>
      <c r="BS45" s="48"/>
      <c r="BT45" s="48"/>
      <c r="BU45" s="48"/>
      <c r="BV45" s="48"/>
      <c r="BW45" s="125" t="s">
        <v>2516</v>
      </c>
      <c r="BX45" s="125" t="s">
        <v>2516</v>
      </c>
      <c r="BY45" s="125" t="s">
        <v>2592</v>
      </c>
      <c r="BZ45" s="125" t="s">
        <v>2592</v>
      </c>
      <c r="CA45" s="2"/>
      <c r="CB45" s="3"/>
      <c r="CC45" s="3"/>
      <c r="CD45" s="3"/>
      <c r="CE45" s="3"/>
    </row>
    <row r="46" spans="1:83" ht="41.45" customHeight="1">
      <c r="A46" s="66" t="s">
        <v>245</v>
      </c>
      <c r="C46" s="67"/>
      <c r="D46" s="67" t="s">
        <v>64</v>
      </c>
      <c r="E46" s="68">
        <v>162.17659222316368</v>
      </c>
      <c r="F46" s="70">
        <v>99.99951892801126</v>
      </c>
      <c r="G46" s="104" t="s">
        <v>566</v>
      </c>
      <c r="H46" s="67"/>
      <c r="I46" s="71" t="s">
        <v>245</v>
      </c>
      <c r="J46" s="72"/>
      <c r="K46" s="72"/>
      <c r="L46" s="71" t="s">
        <v>245</v>
      </c>
      <c r="M46" s="75">
        <v>1.160325258116837</v>
      </c>
      <c r="N46" s="76">
        <v>9504.10546875</v>
      </c>
      <c r="O46" s="76">
        <v>3533.677978515625</v>
      </c>
      <c r="P46" s="77"/>
      <c r="Q46" s="78"/>
      <c r="R46" s="78"/>
      <c r="S46" s="89"/>
      <c r="T46" s="48">
        <v>1</v>
      </c>
      <c r="U46" s="48">
        <v>1</v>
      </c>
      <c r="V46" s="49">
        <v>0</v>
      </c>
      <c r="W46" s="49">
        <v>1</v>
      </c>
      <c r="X46" s="49">
        <v>0</v>
      </c>
      <c r="Y46" s="49">
        <v>0.70175</v>
      </c>
      <c r="Z46" s="49">
        <v>0</v>
      </c>
      <c r="AA46" s="49">
        <v>1</v>
      </c>
      <c r="AB46" s="73">
        <v>46</v>
      </c>
      <c r="AC46" s="73"/>
      <c r="AD46" s="74"/>
      <c r="AE46" s="81" t="s">
        <v>1027</v>
      </c>
      <c r="AF46" s="81">
        <v>223</v>
      </c>
      <c r="AG46" s="81">
        <v>57</v>
      </c>
      <c r="AH46" s="81">
        <v>5896</v>
      </c>
      <c r="AI46" s="81">
        <v>3379</v>
      </c>
      <c r="AJ46" s="81"/>
      <c r="AK46" s="81" t="s">
        <v>1100</v>
      </c>
      <c r="AL46" s="81" t="s">
        <v>1163</v>
      </c>
      <c r="AM46" s="81"/>
      <c r="AN46" s="81"/>
      <c r="AO46" s="83">
        <v>40454.91585648148</v>
      </c>
      <c r="AP46" s="85" t="s">
        <v>1277</v>
      </c>
      <c r="AQ46" s="81" t="b">
        <v>0</v>
      </c>
      <c r="AR46" s="81" t="b">
        <v>0</v>
      </c>
      <c r="AS46" s="81" t="b">
        <v>1</v>
      </c>
      <c r="AT46" s="81" t="s">
        <v>919</v>
      </c>
      <c r="AU46" s="81">
        <v>4</v>
      </c>
      <c r="AV46" s="85" t="s">
        <v>1316</v>
      </c>
      <c r="AW46" s="81" t="b">
        <v>0</v>
      </c>
      <c r="AX46" s="81" t="s">
        <v>1366</v>
      </c>
      <c r="AY46" s="85" t="s">
        <v>1409</v>
      </c>
      <c r="AZ46" s="81" t="s">
        <v>66</v>
      </c>
      <c r="BA46" s="81" t="str">
        <f>REPLACE(INDEX(GroupVertices[Group],MATCH(Vertices[[#This Row],[Vertex]],GroupVertices[Vertex],0)),1,1,"")</f>
        <v>9</v>
      </c>
      <c r="BB46" s="48">
        <v>2</v>
      </c>
      <c r="BC46" s="49">
        <v>2.4096385542168677</v>
      </c>
      <c r="BD46" s="48">
        <v>1</v>
      </c>
      <c r="BE46" s="49">
        <v>1.2048192771084338</v>
      </c>
      <c r="BF46" s="48"/>
      <c r="BG46" s="49"/>
      <c r="BH46" s="48">
        <v>80</v>
      </c>
      <c r="BI46" s="49">
        <v>96.3855421686747</v>
      </c>
      <c r="BJ46" s="48">
        <v>83</v>
      </c>
      <c r="BK46" s="125" t="s">
        <v>879</v>
      </c>
      <c r="BL46" s="125" t="s">
        <v>879</v>
      </c>
      <c r="BM46" s="125" t="s">
        <v>879</v>
      </c>
      <c r="BN46" s="125" t="s">
        <v>879</v>
      </c>
      <c r="BO46" s="125">
        <v>0</v>
      </c>
      <c r="BP46" s="145">
        <v>0</v>
      </c>
      <c r="BQ46" s="125"/>
      <c r="BR46" s="125"/>
      <c r="BS46" s="125"/>
      <c r="BT46" s="125"/>
      <c r="BU46" s="125"/>
      <c r="BV46" s="125"/>
      <c r="BW46" s="125" t="s">
        <v>2517</v>
      </c>
      <c r="BX46" s="125" t="s">
        <v>2557</v>
      </c>
      <c r="BY46" s="125" t="s">
        <v>2593</v>
      </c>
      <c r="BZ46" s="125" t="s">
        <v>2632</v>
      </c>
      <c r="CA46" s="2"/>
      <c r="CB46" s="3"/>
      <c r="CC46" s="3"/>
      <c r="CD46" s="3"/>
      <c r="CE46" s="3"/>
    </row>
    <row r="47" spans="1:83" ht="41.45" customHeight="1">
      <c r="A47" s="66" t="s">
        <v>246</v>
      </c>
      <c r="C47" s="67"/>
      <c r="D47" s="67" t="s">
        <v>64</v>
      </c>
      <c r="E47" s="68">
        <v>167.32719873210436</v>
      </c>
      <c r="F47" s="70">
        <v>99.98548766167276</v>
      </c>
      <c r="G47" s="104" t="s">
        <v>567</v>
      </c>
      <c r="H47" s="67"/>
      <c r="I47" s="71" t="s">
        <v>246</v>
      </c>
      <c r="J47" s="72"/>
      <c r="K47" s="72"/>
      <c r="L47" s="71" t="s">
        <v>246</v>
      </c>
      <c r="M47" s="75">
        <v>5.836478619857917</v>
      </c>
      <c r="N47" s="76">
        <v>9504.10546875</v>
      </c>
      <c r="O47" s="76">
        <v>2308.669677734375</v>
      </c>
      <c r="P47" s="77"/>
      <c r="Q47" s="78"/>
      <c r="R47" s="78"/>
      <c r="S47" s="89"/>
      <c r="T47" s="48">
        <v>2</v>
      </c>
      <c r="U47" s="48">
        <v>2</v>
      </c>
      <c r="V47" s="49">
        <v>0</v>
      </c>
      <c r="W47" s="49">
        <v>1</v>
      </c>
      <c r="X47" s="49">
        <v>0</v>
      </c>
      <c r="Y47" s="49">
        <v>1.298238</v>
      </c>
      <c r="Z47" s="49">
        <v>0</v>
      </c>
      <c r="AA47" s="49">
        <v>1</v>
      </c>
      <c r="AB47" s="73">
        <v>47</v>
      </c>
      <c r="AC47" s="73"/>
      <c r="AD47" s="74"/>
      <c r="AE47" s="81" t="s">
        <v>1028</v>
      </c>
      <c r="AF47" s="81">
        <v>4970</v>
      </c>
      <c r="AG47" s="81">
        <v>1457</v>
      </c>
      <c r="AH47" s="81">
        <v>1143</v>
      </c>
      <c r="AI47" s="81">
        <v>156</v>
      </c>
      <c r="AJ47" s="81"/>
      <c r="AK47" s="81" t="s">
        <v>1101</v>
      </c>
      <c r="AL47" s="81" t="s">
        <v>1164</v>
      </c>
      <c r="AM47" s="85" t="s">
        <v>1223</v>
      </c>
      <c r="AN47" s="81"/>
      <c r="AO47" s="83">
        <v>40371.35207175926</v>
      </c>
      <c r="AP47" s="85" t="s">
        <v>1278</v>
      </c>
      <c r="AQ47" s="81" t="b">
        <v>0</v>
      </c>
      <c r="AR47" s="81" t="b">
        <v>0</v>
      </c>
      <c r="AS47" s="81" t="b">
        <v>0</v>
      </c>
      <c r="AT47" s="81" t="s">
        <v>919</v>
      </c>
      <c r="AU47" s="81">
        <v>17</v>
      </c>
      <c r="AV47" s="85" t="s">
        <v>1312</v>
      </c>
      <c r="AW47" s="81" t="b">
        <v>0</v>
      </c>
      <c r="AX47" s="81" t="s">
        <v>1366</v>
      </c>
      <c r="AY47" s="85" t="s">
        <v>1410</v>
      </c>
      <c r="AZ47" s="81" t="s">
        <v>66</v>
      </c>
      <c r="BA47" s="81" t="str">
        <f>REPLACE(INDEX(GroupVertices[Group],MATCH(Vertices[[#This Row],[Vertex]],GroupVertices[Vertex],0)),1,1,"")</f>
        <v>9</v>
      </c>
      <c r="BB47" s="48">
        <v>1</v>
      </c>
      <c r="BC47" s="49">
        <v>0.4329004329004329</v>
      </c>
      <c r="BD47" s="48">
        <v>1</v>
      </c>
      <c r="BE47" s="49">
        <v>0.4329004329004329</v>
      </c>
      <c r="BF47" s="48"/>
      <c r="BG47" s="49"/>
      <c r="BH47" s="48">
        <v>229</v>
      </c>
      <c r="BI47" s="49">
        <v>99.13419913419914</v>
      </c>
      <c r="BJ47" s="48">
        <v>231</v>
      </c>
      <c r="BK47" s="125" t="s">
        <v>879</v>
      </c>
      <c r="BL47" s="125" t="s">
        <v>879</v>
      </c>
      <c r="BM47" s="125" t="s">
        <v>879</v>
      </c>
      <c r="BN47" s="125" t="s">
        <v>879</v>
      </c>
      <c r="BO47" s="125">
        <v>0</v>
      </c>
      <c r="BP47" s="145">
        <v>0</v>
      </c>
      <c r="BQ47" s="125" t="s">
        <v>2466</v>
      </c>
      <c r="BR47" s="125" t="s">
        <v>2466</v>
      </c>
      <c r="BS47" s="125" t="s">
        <v>2475</v>
      </c>
      <c r="BT47" s="125" t="s">
        <v>2475</v>
      </c>
      <c r="BU47" s="125" t="s">
        <v>2481</v>
      </c>
      <c r="BV47" s="125" t="s">
        <v>2490</v>
      </c>
      <c r="BW47" s="125" t="s">
        <v>2518</v>
      </c>
      <c r="BX47" s="125" t="s">
        <v>2558</v>
      </c>
      <c r="BY47" s="125" t="s">
        <v>2594</v>
      </c>
      <c r="BZ47" s="125" t="s">
        <v>2633</v>
      </c>
      <c r="CA47" s="2"/>
      <c r="CB47" s="3"/>
      <c r="CC47" s="3"/>
      <c r="CD47" s="3"/>
      <c r="CE47" s="3"/>
    </row>
    <row r="48" spans="1:83" ht="41.45" customHeight="1">
      <c r="A48" s="66" t="s">
        <v>298</v>
      </c>
      <c r="C48" s="67"/>
      <c r="D48" s="67" t="s">
        <v>64</v>
      </c>
      <c r="E48" s="68">
        <v>246.4589097326795</v>
      </c>
      <c r="F48" s="70">
        <v>99.76991729904805</v>
      </c>
      <c r="G48" s="104" t="s">
        <v>1350</v>
      </c>
      <c r="H48" s="67"/>
      <c r="I48" s="71" t="s">
        <v>298</v>
      </c>
      <c r="J48" s="72"/>
      <c r="K48" s="72"/>
      <c r="L48" s="71" t="s">
        <v>1710</v>
      </c>
      <c r="M48" s="75">
        <v>77.67889480392141</v>
      </c>
      <c r="N48" s="76">
        <v>8673.9599609375</v>
      </c>
      <c r="O48" s="76">
        <v>2308.669677734375</v>
      </c>
      <c r="P48" s="77"/>
      <c r="Q48" s="78"/>
      <c r="R48" s="78"/>
      <c r="S48" s="89"/>
      <c r="T48" s="48">
        <v>2</v>
      </c>
      <c r="U48" s="48">
        <v>1</v>
      </c>
      <c r="V48" s="49">
        <v>0</v>
      </c>
      <c r="W48" s="49">
        <v>0.004386</v>
      </c>
      <c r="X48" s="49">
        <v>0.002917</v>
      </c>
      <c r="Y48" s="49">
        <v>0.825226</v>
      </c>
      <c r="Z48" s="49">
        <v>0</v>
      </c>
      <c r="AA48" s="49">
        <v>0</v>
      </c>
      <c r="AB48" s="73">
        <v>48</v>
      </c>
      <c r="AC48" s="73"/>
      <c r="AD48" s="74"/>
      <c r="AE48" s="81" t="s">
        <v>1030</v>
      </c>
      <c r="AF48" s="81">
        <v>240</v>
      </c>
      <c r="AG48" s="81">
        <v>22966</v>
      </c>
      <c r="AH48" s="81">
        <v>7745</v>
      </c>
      <c r="AI48" s="81">
        <v>612</v>
      </c>
      <c r="AJ48" s="81"/>
      <c r="AK48" s="81" t="s">
        <v>1103</v>
      </c>
      <c r="AL48" s="81" t="s">
        <v>1166</v>
      </c>
      <c r="AM48" s="85" t="s">
        <v>1225</v>
      </c>
      <c r="AN48" s="81"/>
      <c r="AO48" s="83">
        <v>42255.612546296295</v>
      </c>
      <c r="AP48" s="85" t="s">
        <v>1280</v>
      </c>
      <c r="AQ48" s="81" t="b">
        <v>0</v>
      </c>
      <c r="AR48" s="81" t="b">
        <v>0</v>
      </c>
      <c r="AS48" s="81" t="b">
        <v>0</v>
      </c>
      <c r="AT48" s="81" t="s">
        <v>914</v>
      </c>
      <c r="AU48" s="81">
        <v>104</v>
      </c>
      <c r="AV48" s="85" t="s">
        <v>1312</v>
      </c>
      <c r="AW48" s="81" t="b">
        <v>1</v>
      </c>
      <c r="AX48" s="81" t="s">
        <v>1366</v>
      </c>
      <c r="AY48" s="85" t="s">
        <v>1412</v>
      </c>
      <c r="AZ48" s="81" t="s">
        <v>66</v>
      </c>
      <c r="BA48" s="81" t="str">
        <f>REPLACE(INDEX(GroupVertices[Group],MATCH(Vertices[[#This Row],[Vertex]],GroupVertices[Vertex],0)),1,1,"")</f>
        <v>8</v>
      </c>
      <c r="BB48" s="48">
        <v>2</v>
      </c>
      <c r="BC48" s="49">
        <v>5.714285714285714</v>
      </c>
      <c r="BD48" s="48">
        <v>0</v>
      </c>
      <c r="BE48" s="49">
        <v>0</v>
      </c>
      <c r="BF48" s="48"/>
      <c r="BG48" s="49"/>
      <c r="BH48" s="48">
        <v>33</v>
      </c>
      <c r="BI48" s="49">
        <v>94.28571428571429</v>
      </c>
      <c r="BJ48" s="48">
        <v>35</v>
      </c>
      <c r="BK48" s="48"/>
      <c r="BL48" s="48"/>
      <c r="BM48" s="48"/>
      <c r="BN48" s="48"/>
      <c r="BO48" s="48">
        <v>0</v>
      </c>
      <c r="BP48" s="49">
        <v>0</v>
      </c>
      <c r="BQ48" s="48"/>
      <c r="BR48" s="48"/>
      <c r="BS48" s="48"/>
      <c r="BT48" s="48"/>
      <c r="BU48" s="48" t="s">
        <v>1601</v>
      </c>
      <c r="BV48" s="48" t="s">
        <v>1601</v>
      </c>
      <c r="BW48" s="125" t="s">
        <v>2519</v>
      </c>
      <c r="BX48" s="125" t="s">
        <v>2519</v>
      </c>
      <c r="BY48" s="125" t="s">
        <v>2595</v>
      </c>
      <c r="BZ48" s="125" t="s">
        <v>2595</v>
      </c>
      <c r="CA48" s="2"/>
      <c r="CB48" s="3"/>
      <c r="CC48" s="3"/>
      <c r="CD48" s="3"/>
      <c r="CE48" s="3"/>
    </row>
    <row r="49" spans="1:83" ht="41.45" customHeight="1">
      <c r="A49" s="66" t="s">
        <v>248</v>
      </c>
      <c r="C49" s="67"/>
      <c r="D49" s="67" t="s">
        <v>64</v>
      </c>
      <c r="E49" s="68">
        <v>162.02943203719394</v>
      </c>
      <c r="F49" s="70">
        <v>99.99991982133521</v>
      </c>
      <c r="G49" s="104" t="s">
        <v>1351</v>
      </c>
      <c r="H49" s="67"/>
      <c r="I49" s="71" t="s">
        <v>248</v>
      </c>
      <c r="J49" s="72"/>
      <c r="K49" s="72"/>
      <c r="L49" s="71" t="s">
        <v>248</v>
      </c>
      <c r="M49" s="75">
        <v>1.0267208763528062</v>
      </c>
      <c r="N49" s="76">
        <v>6766.22021484375</v>
      </c>
      <c r="O49" s="76">
        <v>5886.84619140625</v>
      </c>
      <c r="P49" s="77"/>
      <c r="Q49" s="78"/>
      <c r="R49" s="78"/>
      <c r="S49" s="89"/>
      <c r="T49" s="48">
        <v>1</v>
      </c>
      <c r="U49" s="48">
        <v>1</v>
      </c>
      <c r="V49" s="49">
        <v>0</v>
      </c>
      <c r="W49" s="49">
        <v>0</v>
      </c>
      <c r="X49" s="49">
        <v>0</v>
      </c>
      <c r="Y49" s="49">
        <v>0.999994</v>
      </c>
      <c r="Z49" s="49">
        <v>0</v>
      </c>
      <c r="AA49" s="49" t="s">
        <v>1516</v>
      </c>
      <c r="AB49" s="73">
        <v>49</v>
      </c>
      <c r="AC49" s="73"/>
      <c r="AD49" s="74"/>
      <c r="AE49" s="81" t="s">
        <v>1031</v>
      </c>
      <c r="AF49" s="81">
        <v>1</v>
      </c>
      <c r="AG49" s="81">
        <v>17</v>
      </c>
      <c r="AH49" s="81">
        <v>133</v>
      </c>
      <c r="AI49" s="81">
        <v>2</v>
      </c>
      <c r="AJ49" s="81"/>
      <c r="AK49" s="81" t="s">
        <v>1104</v>
      </c>
      <c r="AL49" s="81" t="s">
        <v>1167</v>
      </c>
      <c r="AM49" s="81"/>
      <c r="AN49" s="81"/>
      <c r="AO49" s="83">
        <v>43270.4846412037</v>
      </c>
      <c r="AP49" s="85" t="s">
        <v>1281</v>
      </c>
      <c r="AQ49" s="81" t="b">
        <v>1</v>
      </c>
      <c r="AR49" s="81" t="b">
        <v>0</v>
      </c>
      <c r="AS49" s="81" t="b">
        <v>0</v>
      </c>
      <c r="AT49" s="81" t="s">
        <v>914</v>
      </c>
      <c r="AU49" s="81">
        <v>0</v>
      </c>
      <c r="AV49" s="81"/>
      <c r="AW49" s="81" t="b">
        <v>0</v>
      </c>
      <c r="AX49" s="81" t="s">
        <v>1366</v>
      </c>
      <c r="AY49" s="85" t="s">
        <v>1413</v>
      </c>
      <c r="AZ49" s="81" t="s">
        <v>66</v>
      </c>
      <c r="BA49" s="81" t="str">
        <f>REPLACE(INDEX(GroupVertices[Group],MATCH(Vertices[[#This Row],[Vertex]],GroupVertices[Vertex],0)),1,1,"")</f>
        <v>7</v>
      </c>
      <c r="BB49" s="48">
        <v>3</v>
      </c>
      <c r="BC49" s="49">
        <v>4.477611940298507</v>
      </c>
      <c r="BD49" s="48">
        <v>2</v>
      </c>
      <c r="BE49" s="49">
        <v>2.985074626865672</v>
      </c>
      <c r="BF49" s="48"/>
      <c r="BG49" s="49"/>
      <c r="BH49" s="48">
        <v>62</v>
      </c>
      <c r="BI49" s="49">
        <v>92.53731343283582</v>
      </c>
      <c r="BJ49" s="48">
        <v>67</v>
      </c>
      <c r="BK49" s="125" t="s">
        <v>879</v>
      </c>
      <c r="BL49" s="125" t="s">
        <v>879</v>
      </c>
      <c r="BM49" s="125" t="s">
        <v>879</v>
      </c>
      <c r="BN49" s="125" t="s">
        <v>879</v>
      </c>
      <c r="BO49" s="125">
        <v>0</v>
      </c>
      <c r="BP49" s="145">
        <v>0</v>
      </c>
      <c r="BQ49" s="125"/>
      <c r="BR49" s="125"/>
      <c r="BS49" s="125"/>
      <c r="BT49" s="125"/>
      <c r="BU49" s="125" t="s">
        <v>493</v>
      </c>
      <c r="BV49" s="125" t="s">
        <v>493</v>
      </c>
      <c r="BW49" s="125" t="s">
        <v>2520</v>
      </c>
      <c r="BX49" s="125" t="s">
        <v>2559</v>
      </c>
      <c r="BY49" s="125" t="s">
        <v>2596</v>
      </c>
      <c r="BZ49" s="125" t="s">
        <v>2634</v>
      </c>
      <c r="CA49" s="2"/>
      <c r="CB49" s="3"/>
      <c r="CC49" s="3"/>
      <c r="CD49" s="3"/>
      <c r="CE49" s="3"/>
    </row>
    <row r="50" spans="1:83" ht="41.45" customHeight="1">
      <c r="A50" s="66" t="s">
        <v>249</v>
      </c>
      <c r="C50" s="67"/>
      <c r="D50" s="67" t="s">
        <v>64</v>
      </c>
      <c r="E50" s="68">
        <v>163.4421698225034</v>
      </c>
      <c r="F50" s="70">
        <v>99.99607124542523</v>
      </c>
      <c r="G50" s="104" t="s">
        <v>569</v>
      </c>
      <c r="H50" s="67"/>
      <c r="I50" s="71" t="s">
        <v>249</v>
      </c>
      <c r="J50" s="72"/>
      <c r="K50" s="72"/>
      <c r="L50" s="71" t="s">
        <v>249</v>
      </c>
      <c r="M50" s="75">
        <v>2.309322941287502</v>
      </c>
      <c r="N50" s="76">
        <v>8261.8447265625</v>
      </c>
      <c r="O50" s="76">
        <v>6638.07958984375</v>
      </c>
      <c r="P50" s="77"/>
      <c r="Q50" s="78"/>
      <c r="R50" s="78"/>
      <c r="S50" s="89"/>
      <c r="T50" s="48">
        <v>0</v>
      </c>
      <c r="U50" s="48">
        <v>1</v>
      </c>
      <c r="V50" s="49">
        <v>0</v>
      </c>
      <c r="W50" s="49">
        <v>0.2</v>
      </c>
      <c r="X50" s="49">
        <v>0</v>
      </c>
      <c r="Y50" s="49">
        <v>0.69369</v>
      </c>
      <c r="Z50" s="49">
        <v>0</v>
      </c>
      <c r="AA50" s="49">
        <v>0</v>
      </c>
      <c r="AB50" s="73">
        <v>50</v>
      </c>
      <c r="AC50" s="73"/>
      <c r="AD50" s="74"/>
      <c r="AE50" s="81" t="s">
        <v>1032</v>
      </c>
      <c r="AF50" s="81">
        <v>707</v>
      </c>
      <c r="AG50" s="81">
        <v>401</v>
      </c>
      <c r="AH50" s="81">
        <v>1881</v>
      </c>
      <c r="AI50" s="81">
        <v>236</v>
      </c>
      <c r="AJ50" s="81"/>
      <c r="AK50" s="81" t="s">
        <v>1105</v>
      </c>
      <c r="AL50" s="81" t="s">
        <v>1168</v>
      </c>
      <c r="AM50" s="85" t="s">
        <v>1226</v>
      </c>
      <c r="AN50" s="81"/>
      <c r="AO50" s="83">
        <v>42968.55494212963</v>
      </c>
      <c r="AP50" s="85" t="s">
        <v>1282</v>
      </c>
      <c r="AQ50" s="81" t="b">
        <v>0</v>
      </c>
      <c r="AR50" s="81" t="b">
        <v>0</v>
      </c>
      <c r="AS50" s="81" t="b">
        <v>0</v>
      </c>
      <c r="AT50" s="81" t="s">
        <v>914</v>
      </c>
      <c r="AU50" s="81">
        <v>2</v>
      </c>
      <c r="AV50" s="85" t="s">
        <v>1312</v>
      </c>
      <c r="AW50" s="81" t="b">
        <v>0</v>
      </c>
      <c r="AX50" s="81" t="s">
        <v>1366</v>
      </c>
      <c r="AY50" s="85" t="s">
        <v>1414</v>
      </c>
      <c r="AZ50" s="81" t="s">
        <v>66</v>
      </c>
      <c r="BA50" s="81" t="str">
        <f>REPLACE(INDEX(GroupVertices[Group],MATCH(Vertices[[#This Row],[Vertex]],GroupVertices[Vertex],0)),1,1,"")</f>
        <v>5</v>
      </c>
      <c r="BB50" s="48">
        <v>1</v>
      </c>
      <c r="BC50" s="49">
        <v>0.7575757575757576</v>
      </c>
      <c r="BD50" s="48">
        <v>0</v>
      </c>
      <c r="BE50" s="49">
        <v>0</v>
      </c>
      <c r="BF50" s="48"/>
      <c r="BG50" s="49"/>
      <c r="BH50" s="48">
        <v>131</v>
      </c>
      <c r="BI50" s="49">
        <v>99.24242424242425</v>
      </c>
      <c r="BJ50" s="48">
        <v>132</v>
      </c>
      <c r="BK50" s="125" t="s">
        <v>879</v>
      </c>
      <c r="BL50" s="125" t="s">
        <v>879</v>
      </c>
      <c r="BM50" s="125" t="s">
        <v>879</v>
      </c>
      <c r="BN50" s="125" t="s">
        <v>879</v>
      </c>
      <c r="BO50" s="125">
        <v>0</v>
      </c>
      <c r="BP50" s="145">
        <v>0</v>
      </c>
      <c r="BQ50" s="125" t="s">
        <v>2467</v>
      </c>
      <c r="BR50" s="125" t="s">
        <v>2472</v>
      </c>
      <c r="BS50" s="125" t="s">
        <v>472</v>
      </c>
      <c r="BT50" s="125" t="s">
        <v>472</v>
      </c>
      <c r="BU50" s="125" t="s">
        <v>2482</v>
      </c>
      <c r="BV50" s="125" t="s">
        <v>2491</v>
      </c>
      <c r="BW50" s="125" t="s">
        <v>2521</v>
      </c>
      <c r="BX50" s="125" t="s">
        <v>2560</v>
      </c>
      <c r="BY50" s="125" t="s">
        <v>2597</v>
      </c>
      <c r="BZ50" s="125" t="s">
        <v>2635</v>
      </c>
      <c r="CA50" s="2"/>
      <c r="CB50" s="3"/>
      <c r="CC50" s="3"/>
      <c r="CD50" s="3"/>
      <c r="CE50" s="3"/>
    </row>
    <row r="51" spans="1:83" ht="41.45" customHeight="1">
      <c r="A51" s="66" t="s">
        <v>299</v>
      </c>
      <c r="C51" s="67"/>
      <c r="D51" s="67" t="s">
        <v>64</v>
      </c>
      <c r="E51" s="68">
        <v>274.9012946759798</v>
      </c>
      <c r="F51" s="70">
        <v>99.69243464186027</v>
      </c>
      <c r="G51" s="104" t="s">
        <v>1352</v>
      </c>
      <c r="H51" s="67"/>
      <c r="I51" s="71" t="s">
        <v>299</v>
      </c>
      <c r="J51" s="72"/>
      <c r="K51" s="72"/>
      <c r="L51" s="71" t="s">
        <v>1711</v>
      </c>
      <c r="M51" s="75">
        <v>103.50128168936446</v>
      </c>
      <c r="N51" s="76">
        <v>328.1901550292969</v>
      </c>
      <c r="O51" s="76">
        <v>6571.1591796875</v>
      </c>
      <c r="P51" s="77"/>
      <c r="Q51" s="78"/>
      <c r="R51" s="78"/>
      <c r="S51" s="89"/>
      <c r="T51" s="48">
        <v>2</v>
      </c>
      <c r="U51" s="48">
        <v>1</v>
      </c>
      <c r="V51" s="49">
        <v>0</v>
      </c>
      <c r="W51" s="49">
        <v>0.006061</v>
      </c>
      <c r="X51" s="49">
        <v>0.020262</v>
      </c>
      <c r="Y51" s="49">
        <v>0.71795</v>
      </c>
      <c r="Z51" s="49">
        <v>0</v>
      </c>
      <c r="AA51" s="49">
        <v>0</v>
      </c>
      <c r="AB51" s="73">
        <v>51</v>
      </c>
      <c r="AC51" s="73"/>
      <c r="AD51" s="74"/>
      <c r="AE51" s="81" t="s">
        <v>1033</v>
      </c>
      <c r="AF51" s="81">
        <v>13881</v>
      </c>
      <c r="AG51" s="81">
        <v>30697</v>
      </c>
      <c r="AH51" s="81">
        <v>15705</v>
      </c>
      <c r="AI51" s="81">
        <v>49251</v>
      </c>
      <c r="AJ51" s="81"/>
      <c r="AK51" s="81" t="s">
        <v>1106</v>
      </c>
      <c r="AL51" s="81" t="s">
        <v>1169</v>
      </c>
      <c r="AM51" s="81"/>
      <c r="AN51" s="81"/>
      <c r="AO51" s="83">
        <v>40265.99854166667</v>
      </c>
      <c r="AP51" s="85" t="s">
        <v>1283</v>
      </c>
      <c r="AQ51" s="81" t="b">
        <v>0</v>
      </c>
      <c r="AR51" s="81" t="b">
        <v>0</v>
      </c>
      <c r="AS51" s="81" t="b">
        <v>0</v>
      </c>
      <c r="AT51" s="81" t="s">
        <v>914</v>
      </c>
      <c r="AU51" s="81">
        <v>77</v>
      </c>
      <c r="AV51" s="85" t="s">
        <v>1312</v>
      </c>
      <c r="AW51" s="81" t="b">
        <v>0</v>
      </c>
      <c r="AX51" s="81" t="s">
        <v>1366</v>
      </c>
      <c r="AY51" s="85" t="s">
        <v>1415</v>
      </c>
      <c r="AZ51" s="81" t="s">
        <v>66</v>
      </c>
      <c r="BA51" s="81" t="str">
        <f>REPLACE(INDEX(GroupVertices[Group],MATCH(Vertices[[#This Row],[Vertex]],GroupVertices[Vertex],0)),1,1,"")</f>
        <v>1</v>
      </c>
      <c r="BB51" s="48">
        <v>0</v>
      </c>
      <c r="BC51" s="49">
        <v>0</v>
      </c>
      <c r="BD51" s="48">
        <v>0</v>
      </c>
      <c r="BE51" s="49">
        <v>0</v>
      </c>
      <c r="BF51" s="48"/>
      <c r="BG51" s="49"/>
      <c r="BH51" s="48">
        <v>50</v>
      </c>
      <c r="BI51" s="49">
        <v>100</v>
      </c>
      <c r="BJ51" s="48">
        <v>50</v>
      </c>
      <c r="BK51" s="48"/>
      <c r="BL51" s="48"/>
      <c r="BM51" s="48"/>
      <c r="BN51" s="48"/>
      <c r="BO51" s="48">
        <v>0</v>
      </c>
      <c r="BP51" s="49">
        <v>0</v>
      </c>
      <c r="BQ51" s="48"/>
      <c r="BR51" s="48"/>
      <c r="BS51" s="48"/>
      <c r="BT51" s="48"/>
      <c r="BU51" s="48"/>
      <c r="BV51" s="48"/>
      <c r="BW51" s="125" t="s">
        <v>2522</v>
      </c>
      <c r="BX51" s="125" t="s">
        <v>2522</v>
      </c>
      <c r="BY51" s="125" t="s">
        <v>2598</v>
      </c>
      <c r="BZ51" s="125" t="s">
        <v>2598</v>
      </c>
      <c r="CA51" s="2"/>
      <c r="CB51" s="3"/>
      <c r="CC51" s="3"/>
      <c r="CD51" s="3"/>
      <c r="CE51" s="3"/>
    </row>
    <row r="52" spans="1:83" ht="41.45" customHeight="1">
      <c r="A52" s="66" t="s">
        <v>251</v>
      </c>
      <c r="C52" s="67"/>
      <c r="D52" s="67" t="s">
        <v>64</v>
      </c>
      <c r="E52" s="68">
        <v>214.36327317268052</v>
      </c>
      <c r="F52" s="70">
        <v>99.85735213300305</v>
      </c>
      <c r="G52" s="104" t="s">
        <v>571</v>
      </c>
      <c r="H52" s="67"/>
      <c r="I52" s="71" t="s">
        <v>251</v>
      </c>
      <c r="J52" s="72"/>
      <c r="K52" s="72"/>
      <c r="L52" s="71" t="s">
        <v>251</v>
      </c>
      <c r="M52" s="75">
        <v>48.53977914118628</v>
      </c>
      <c r="N52" s="76">
        <v>1589.9237060546875</v>
      </c>
      <c r="O52" s="76">
        <v>3741.8125</v>
      </c>
      <c r="P52" s="77"/>
      <c r="Q52" s="78"/>
      <c r="R52" s="78"/>
      <c r="S52" s="89"/>
      <c r="T52" s="48">
        <v>2</v>
      </c>
      <c r="U52" s="48">
        <v>3</v>
      </c>
      <c r="V52" s="49">
        <v>0</v>
      </c>
      <c r="W52" s="49">
        <v>0.006135</v>
      </c>
      <c r="X52" s="49">
        <v>0.024913</v>
      </c>
      <c r="Y52" s="49">
        <v>0.929864</v>
      </c>
      <c r="Z52" s="49">
        <v>0.6666666666666666</v>
      </c>
      <c r="AA52" s="49">
        <v>0.6666666666666666</v>
      </c>
      <c r="AB52" s="73">
        <v>52</v>
      </c>
      <c r="AC52" s="73"/>
      <c r="AD52" s="74"/>
      <c r="AE52" s="81" t="s">
        <v>1034</v>
      </c>
      <c r="AF52" s="81">
        <v>295</v>
      </c>
      <c r="AG52" s="81">
        <v>14242</v>
      </c>
      <c r="AH52" s="81">
        <v>538</v>
      </c>
      <c r="AI52" s="81">
        <v>185</v>
      </c>
      <c r="AJ52" s="81"/>
      <c r="AK52" s="81" t="s">
        <v>1107</v>
      </c>
      <c r="AL52" s="81" t="s">
        <v>1170</v>
      </c>
      <c r="AM52" s="85" t="s">
        <v>1227</v>
      </c>
      <c r="AN52" s="81"/>
      <c r="AO52" s="83">
        <v>39848.671273148146</v>
      </c>
      <c r="AP52" s="85" t="s">
        <v>1284</v>
      </c>
      <c r="AQ52" s="81" t="b">
        <v>1</v>
      </c>
      <c r="AR52" s="81" t="b">
        <v>0</v>
      </c>
      <c r="AS52" s="81" t="b">
        <v>0</v>
      </c>
      <c r="AT52" s="81" t="s">
        <v>914</v>
      </c>
      <c r="AU52" s="81">
        <v>250</v>
      </c>
      <c r="AV52" s="85" t="s">
        <v>1312</v>
      </c>
      <c r="AW52" s="81" t="b">
        <v>0</v>
      </c>
      <c r="AX52" s="81" t="s">
        <v>1366</v>
      </c>
      <c r="AY52" s="85" t="s">
        <v>1416</v>
      </c>
      <c r="AZ52" s="81" t="s">
        <v>66</v>
      </c>
      <c r="BA52" s="81" t="str">
        <f>REPLACE(INDEX(GroupVertices[Group],MATCH(Vertices[[#This Row],[Vertex]],GroupVertices[Vertex],0)),1,1,"")</f>
        <v>1</v>
      </c>
      <c r="BB52" s="48">
        <v>0</v>
      </c>
      <c r="BC52" s="49">
        <v>0</v>
      </c>
      <c r="BD52" s="48">
        <v>0</v>
      </c>
      <c r="BE52" s="49">
        <v>0</v>
      </c>
      <c r="BF52" s="48"/>
      <c r="BG52" s="49"/>
      <c r="BH52" s="48">
        <v>12</v>
      </c>
      <c r="BI52" s="49">
        <v>100</v>
      </c>
      <c r="BJ52" s="48">
        <v>12</v>
      </c>
      <c r="BK52" s="125" t="s">
        <v>879</v>
      </c>
      <c r="BL52" s="125" t="s">
        <v>879</v>
      </c>
      <c r="BM52" s="125" t="s">
        <v>879</v>
      </c>
      <c r="BN52" s="125" t="s">
        <v>879</v>
      </c>
      <c r="BO52" s="125">
        <v>0</v>
      </c>
      <c r="BP52" s="145">
        <v>0</v>
      </c>
      <c r="BQ52" s="125"/>
      <c r="BR52" s="125"/>
      <c r="BS52" s="125"/>
      <c r="BT52" s="125"/>
      <c r="BU52" s="125"/>
      <c r="BV52" s="125"/>
      <c r="BW52" s="125" t="s">
        <v>2523</v>
      </c>
      <c r="BX52" s="125" t="s">
        <v>2523</v>
      </c>
      <c r="BY52" s="125" t="s">
        <v>2599</v>
      </c>
      <c r="BZ52" s="125" t="s">
        <v>2599</v>
      </c>
      <c r="CA52" s="2"/>
      <c r="CB52" s="3"/>
      <c r="CC52" s="3"/>
      <c r="CD52" s="3"/>
      <c r="CE52" s="3"/>
    </row>
    <row r="53" spans="1:83" ht="41.45" customHeight="1">
      <c r="A53" s="66" t="s">
        <v>300</v>
      </c>
      <c r="C53" s="67"/>
      <c r="D53" s="67" t="s">
        <v>64</v>
      </c>
      <c r="E53" s="68">
        <v>220.14666848129107</v>
      </c>
      <c r="F53" s="70">
        <v>99.84159702537154</v>
      </c>
      <c r="G53" s="104" t="s">
        <v>1353</v>
      </c>
      <c r="H53" s="67"/>
      <c r="I53" s="71" t="s">
        <v>300</v>
      </c>
      <c r="J53" s="72"/>
      <c r="K53" s="72"/>
      <c r="L53" s="71" t="s">
        <v>300</v>
      </c>
      <c r="M53" s="75">
        <v>53.79043134451269</v>
      </c>
      <c r="N53" s="76">
        <v>971.6262817382812</v>
      </c>
      <c r="O53" s="76">
        <v>4092.5283203125</v>
      </c>
      <c r="P53" s="77"/>
      <c r="Q53" s="78"/>
      <c r="R53" s="78"/>
      <c r="S53" s="89"/>
      <c r="T53" s="48">
        <v>3</v>
      </c>
      <c r="U53" s="48">
        <v>0</v>
      </c>
      <c r="V53" s="49">
        <v>0</v>
      </c>
      <c r="W53" s="49">
        <v>0.006135</v>
      </c>
      <c r="X53" s="49">
        <v>0.024913</v>
      </c>
      <c r="Y53" s="49">
        <v>0.929864</v>
      </c>
      <c r="Z53" s="49">
        <v>1</v>
      </c>
      <c r="AA53" s="49">
        <v>0</v>
      </c>
      <c r="AB53" s="73">
        <v>53</v>
      </c>
      <c r="AC53" s="73"/>
      <c r="AD53" s="74"/>
      <c r="AE53" s="81" t="s">
        <v>1035</v>
      </c>
      <c r="AF53" s="81">
        <v>1171</v>
      </c>
      <c r="AG53" s="81">
        <v>15814</v>
      </c>
      <c r="AH53" s="81">
        <v>16419</v>
      </c>
      <c r="AI53" s="81">
        <v>23840</v>
      </c>
      <c r="AJ53" s="81"/>
      <c r="AK53" s="81" t="s">
        <v>1108</v>
      </c>
      <c r="AL53" s="81" t="s">
        <v>1171</v>
      </c>
      <c r="AM53" s="85" t="s">
        <v>1228</v>
      </c>
      <c r="AN53" s="81"/>
      <c r="AO53" s="83">
        <v>41968.95148148148</v>
      </c>
      <c r="AP53" s="85" t="s">
        <v>1285</v>
      </c>
      <c r="AQ53" s="81" t="b">
        <v>0</v>
      </c>
      <c r="AR53" s="81" t="b">
        <v>0</v>
      </c>
      <c r="AS53" s="81" t="b">
        <v>1</v>
      </c>
      <c r="AT53" s="81" t="s">
        <v>914</v>
      </c>
      <c r="AU53" s="81">
        <v>217</v>
      </c>
      <c r="AV53" s="85" t="s">
        <v>1312</v>
      </c>
      <c r="AW53" s="81" t="b">
        <v>0</v>
      </c>
      <c r="AX53" s="81" t="s">
        <v>1366</v>
      </c>
      <c r="AY53" s="85" t="s">
        <v>1417</v>
      </c>
      <c r="AZ53" s="81" t="s">
        <v>65</v>
      </c>
      <c r="BA53" s="81" t="str">
        <f>REPLACE(INDEX(GroupVertices[Group],MATCH(Vertices[[#This Row],[Vertex]],GroupVertices[Vertex],0)),1,1,"")</f>
        <v>1</v>
      </c>
      <c r="BB53" s="48"/>
      <c r="BC53" s="49"/>
      <c r="BD53" s="48"/>
      <c r="BE53" s="49"/>
      <c r="BF53" s="48"/>
      <c r="BG53" s="49"/>
      <c r="BH53" s="48"/>
      <c r="BI53" s="49"/>
      <c r="BJ53" s="48"/>
      <c r="BK53" s="48"/>
      <c r="BL53" s="48"/>
      <c r="BM53" s="48"/>
      <c r="BN53" s="48"/>
      <c r="BO53" s="48"/>
      <c r="BP53" s="49"/>
      <c r="BQ53" s="48"/>
      <c r="BR53" s="48"/>
      <c r="BS53" s="48"/>
      <c r="BT53" s="48"/>
      <c r="BU53" s="48"/>
      <c r="BV53" s="48"/>
      <c r="BW53" s="48"/>
      <c r="BX53" s="48"/>
      <c r="BY53" s="48"/>
      <c r="BZ53" s="48"/>
      <c r="CA53" s="2"/>
      <c r="CB53" s="3"/>
      <c r="CC53" s="3"/>
      <c r="CD53" s="3"/>
      <c r="CE53" s="3"/>
    </row>
    <row r="54" spans="1:83" ht="41.45" customHeight="1">
      <c r="A54" s="66" t="s">
        <v>252</v>
      </c>
      <c r="C54" s="67"/>
      <c r="D54" s="67" t="s">
        <v>64</v>
      </c>
      <c r="E54" s="68">
        <v>165.4545853656395</v>
      </c>
      <c r="F54" s="70">
        <v>99.99058902922012</v>
      </c>
      <c r="G54" s="104" t="s">
        <v>572</v>
      </c>
      <c r="H54" s="67"/>
      <c r="I54" s="71" t="s">
        <v>252</v>
      </c>
      <c r="J54" s="72"/>
      <c r="K54" s="72"/>
      <c r="L54" s="71" t="s">
        <v>1712</v>
      </c>
      <c r="M54" s="75">
        <v>4.136362861910625</v>
      </c>
      <c r="N54" s="76">
        <v>1118.946533203125</v>
      </c>
      <c r="O54" s="76">
        <v>5555.70263671875</v>
      </c>
      <c r="P54" s="77"/>
      <c r="Q54" s="78"/>
      <c r="R54" s="78"/>
      <c r="S54" s="89"/>
      <c r="T54" s="48">
        <v>3</v>
      </c>
      <c r="U54" s="48">
        <v>4</v>
      </c>
      <c r="V54" s="49">
        <v>0</v>
      </c>
      <c r="W54" s="49">
        <v>0.006135</v>
      </c>
      <c r="X54" s="49">
        <v>0.028417</v>
      </c>
      <c r="Y54" s="49">
        <v>1.193325</v>
      </c>
      <c r="Z54" s="49">
        <v>0.6666666666666666</v>
      </c>
      <c r="AA54" s="49">
        <v>0.6666666666666666</v>
      </c>
      <c r="AB54" s="73">
        <v>54</v>
      </c>
      <c r="AC54" s="73"/>
      <c r="AD54" s="74"/>
      <c r="AE54" s="81" t="s">
        <v>1036</v>
      </c>
      <c r="AF54" s="81">
        <v>861</v>
      </c>
      <c r="AG54" s="81">
        <v>948</v>
      </c>
      <c r="AH54" s="81">
        <v>9907</v>
      </c>
      <c r="AI54" s="81">
        <v>18404</v>
      </c>
      <c r="AJ54" s="81"/>
      <c r="AK54" s="81" t="s">
        <v>1109</v>
      </c>
      <c r="AL54" s="81" t="s">
        <v>943</v>
      </c>
      <c r="AM54" s="81"/>
      <c r="AN54" s="81"/>
      <c r="AO54" s="83">
        <v>39849.62940972222</v>
      </c>
      <c r="AP54" s="85" t="s">
        <v>1286</v>
      </c>
      <c r="AQ54" s="81" t="b">
        <v>0</v>
      </c>
      <c r="AR54" s="81" t="b">
        <v>0</v>
      </c>
      <c r="AS54" s="81" t="b">
        <v>1</v>
      </c>
      <c r="AT54" s="81" t="s">
        <v>914</v>
      </c>
      <c r="AU54" s="81">
        <v>26</v>
      </c>
      <c r="AV54" s="85" t="s">
        <v>1312</v>
      </c>
      <c r="AW54" s="81" t="b">
        <v>0</v>
      </c>
      <c r="AX54" s="81" t="s">
        <v>1366</v>
      </c>
      <c r="AY54" s="85" t="s">
        <v>1418</v>
      </c>
      <c r="AZ54" s="81" t="s">
        <v>66</v>
      </c>
      <c r="BA54" s="81" t="str">
        <f>REPLACE(INDEX(GroupVertices[Group],MATCH(Vertices[[#This Row],[Vertex]],GroupVertices[Vertex],0)),1,1,"")</f>
        <v>1</v>
      </c>
      <c r="BB54" s="48">
        <v>3</v>
      </c>
      <c r="BC54" s="49">
        <v>2.9702970297029703</v>
      </c>
      <c r="BD54" s="48">
        <v>1</v>
      </c>
      <c r="BE54" s="49">
        <v>0.9900990099009901</v>
      </c>
      <c r="BF54" s="48"/>
      <c r="BG54" s="49"/>
      <c r="BH54" s="48">
        <v>97</v>
      </c>
      <c r="BI54" s="49">
        <v>96.03960396039604</v>
      </c>
      <c r="BJ54" s="48">
        <v>101</v>
      </c>
      <c r="BK54" s="125" t="s">
        <v>879</v>
      </c>
      <c r="BL54" s="125" t="s">
        <v>879</v>
      </c>
      <c r="BM54" s="125" t="s">
        <v>879</v>
      </c>
      <c r="BN54" s="125" t="s">
        <v>879</v>
      </c>
      <c r="BO54" s="125">
        <v>0</v>
      </c>
      <c r="BP54" s="145">
        <v>0</v>
      </c>
      <c r="BQ54" s="125"/>
      <c r="BR54" s="125"/>
      <c r="BS54" s="125"/>
      <c r="BT54" s="125"/>
      <c r="BU54" s="125" t="s">
        <v>1605</v>
      </c>
      <c r="BV54" s="125" t="s">
        <v>1605</v>
      </c>
      <c r="BW54" s="125" t="s">
        <v>2524</v>
      </c>
      <c r="BX54" s="125" t="s">
        <v>2561</v>
      </c>
      <c r="BY54" s="125" t="s">
        <v>2600</v>
      </c>
      <c r="BZ54" s="125" t="s">
        <v>2600</v>
      </c>
      <c r="CA54" s="2"/>
      <c r="CB54" s="3"/>
      <c r="CC54" s="3"/>
      <c r="CD54" s="3"/>
      <c r="CE54" s="3"/>
    </row>
    <row r="55" spans="1:83" ht="41.45" customHeight="1">
      <c r="A55" s="66" t="s">
        <v>301</v>
      </c>
      <c r="C55" s="67"/>
      <c r="D55" s="67" t="s">
        <v>64</v>
      </c>
      <c r="E55" s="68">
        <v>162.5776037299312</v>
      </c>
      <c r="F55" s="70">
        <v>99.99842649370346</v>
      </c>
      <c r="G55" s="104" t="s">
        <v>1354</v>
      </c>
      <c r="H55" s="67"/>
      <c r="I55" s="71" t="s">
        <v>301</v>
      </c>
      <c r="J55" s="72"/>
      <c r="K55" s="72"/>
      <c r="L55" s="71" t="s">
        <v>1713</v>
      </c>
      <c r="M55" s="75">
        <v>1.524397198423821</v>
      </c>
      <c r="N55" s="76">
        <v>159.6434326171875</v>
      </c>
      <c r="O55" s="76">
        <v>5343.7880859375</v>
      </c>
      <c r="P55" s="77"/>
      <c r="Q55" s="78"/>
      <c r="R55" s="78"/>
      <c r="S55" s="89"/>
      <c r="T55" s="48">
        <v>1</v>
      </c>
      <c r="U55" s="48">
        <v>1</v>
      </c>
      <c r="V55" s="49">
        <v>0</v>
      </c>
      <c r="W55" s="49">
        <v>0.006061</v>
      </c>
      <c r="X55" s="49">
        <v>0.017412</v>
      </c>
      <c r="Y55" s="49">
        <v>0.412821</v>
      </c>
      <c r="Z55" s="49">
        <v>0</v>
      </c>
      <c r="AA55" s="49">
        <v>1</v>
      </c>
      <c r="AB55" s="73">
        <v>55</v>
      </c>
      <c r="AC55" s="73"/>
      <c r="AD55" s="74"/>
      <c r="AE55" s="81" t="s">
        <v>1037</v>
      </c>
      <c r="AF55" s="81">
        <v>606</v>
      </c>
      <c r="AG55" s="81">
        <v>166</v>
      </c>
      <c r="AH55" s="81">
        <v>560</v>
      </c>
      <c r="AI55" s="81">
        <v>9</v>
      </c>
      <c r="AJ55" s="81"/>
      <c r="AK55" s="81" t="s">
        <v>1110</v>
      </c>
      <c r="AL55" s="81" t="s">
        <v>943</v>
      </c>
      <c r="AM55" s="81"/>
      <c r="AN55" s="81"/>
      <c r="AO55" s="83">
        <v>40286.46766203704</v>
      </c>
      <c r="AP55" s="85" t="s">
        <v>1287</v>
      </c>
      <c r="AQ55" s="81" t="b">
        <v>0</v>
      </c>
      <c r="AR55" s="81" t="b">
        <v>0</v>
      </c>
      <c r="AS55" s="81" t="b">
        <v>0</v>
      </c>
      <c r="AT55" s="81" t="s">
        <v>914</v>
      </c>
      <c r="AU55" s="81">
        <v>0</v>
      </c>
      <c r="AV55" s="85" t="s">
        <v>1312</v>
      </c>
      <c r="AW55" s="81" t="b">
        <v>0</v>
      </c>
      <c r="AX55" s="81" t="s">
        <v>1366</v>
      </c>
      <c r="AY55" s="85" t="s">
        <v>1419</v>
      </c>
      <c r="AZ55" s="81" t="s">
        <v>66</v>
      </c>
      <c r="BA55" s="81" t="str">
        <f>REPLACE(INDEX(GroupVertices[Group],MATCH(Vertices[[#This Row],[Vertex]],GroupVertices[Vertex],0)),1,1,"")</f>
        <v>1</v>
      </c>
      <c r="BB55" s="48">
        <v>0</v>
      </c>
      <c r="BC55" s="49">
        <v>0</v>
      </c>
      <c r="BD55" s="48">
        <v>1</v>
      </c>
      <c r="BE55" s="49">
        <v>5.2631578947368425</v>
      </c>
      <c r="BF55" s="48"/>
      <c r="BG55" s="49"/>
      <c r="BH55" s="48">
        <v>18</v>
      </c>
      <c r="BI55" s="49">
        <v>94.73684210526316</v>
      </c>
      <c r="BJ55" s="48">
        <v>19</v>
      </c>
      <c r="BK55" s="48"/>
      <c r="BL55" s="48"/>
      <c r="BM55" s="48"/>
      <c r="BN55" s="48"/>
      <c r="BO55" s="48">
        <v>0</v>
      </c>
      <c r="BP55" s="49">
        <v>0</v>
      </c>
      <c r="BQ55" s="48"/>
      <c r="BR55" s="48"/>
      <c r="BS55" s="48"/>
      <c r="BT55" s="48"/>
      <c r="BU55" s="48"/>
      <c r="BV55" s="48"/>
      <c r="BW55" s="125" t="s">
        <v>2525</v>
      </c>
      <c r="BX55" s="125" t="s">
        <v>2525</v>
      </c>
      <c r="BY55" s="125" t="s">
        <v>2601</v>
      </c>
      <c r="BZ55" s="125" t="s">
        <v>2601</v>
      </c>
      <c r="CA55" s="2"/>
      <c r="CB55" s="3"/>
      <c r="CC55" s="3"/>
      <c r="CD55" s="3"/>
      <c r="CE55" s="3"/>
    </row>
    <row r="56" spans="1:83" ht="41.45" customHeight="1">
      <c r="A56" s="66" t="s">
        <v>254</v>
      </c>
      <c r="C56" s="67"/>
      <c r="D56" s="67" t="s">
        <v>64</v>
      </c>
      <c r="E56" s="68">
        <v>190.22900267364417</v>
      </c>
      <c r="F56" s="70">
        <v>99.92309863813198</v>
      </c>
      <c r="G56" s="104" t="s">
        <v>573</v>
      </c>
      <c r="H56" s="67"/>
      <c r="I56" s="71" t="s">
        <v>254</v>
      </c>
      <c r="J56" s="72"/>
      <c r="K56" s="72"/>
      <c r="L56" s="71" t="s">
        <v>254</v>
      </c>
      <c r="M56" s="75">
        <v>26.628660531885217</v>
      </c>
      <c r="N56" s="76">
        <v>2581.068603515625</v>
      </c>
      <c r="O56" s="76">
        <v>954.8343505859375</v>
      </c>
      <c r="P56" s="77"/>
      <c r="Q56" s="78"/>
      <c r="R56" s="78"/>
      <c r="S56" s="89"/>
      <c r="T56" s="48">
        <v>2</v>
      </c>
      <c r="U56" s="48">
        <v>1</v>
      </c>
      <c r="V56" s="49">
        <v>0</v>
      </c>
      <c r="W56" s="49">
        <v>0.006061</v>
      </c>
      <c r="X56" s="49">
        <v>0.020262</v>
      </c>
      <c r="Y56" s="49">
        <v>0.71795</v>
      </c>
      <c r="Z56" s="49">
        <v>0</v>
      </c>
      <c r="AA56" s="49">
        <v>0</v>
      </c>
      <c r="AB56" s="73">
        <v>56</v>
      </c>
      <c r="AC56" s="73"/>
      <c r="AD56" s="74"/>
      <c r="AE56" s="81" t="s">
        <v>1038</v>
      </c>
      <c r="AF56" s="81">
        <v>5781</v>
      </c>
      <c r="AG56" s="81">
        <v>7682</v>
      </c>
      <c r="AH56" s="81">
        <v>9547</v>
      </c>
      <c r="AI56" s="81">
        <v>2559</v>
      </c>
      <c r="AJ56" s="81"/>
      <c r="AK56" s="81" t="s">
        <v>1111</v>
      </c>
      <c r="AL56" s="81" t="s">
        <v>1172</v>
      </c>
      <c r="AM56" s="85" t="s">
        <v>1229</v>
      </c>
      <c r="AN56" s="81"/>
      <c r="AO56" s="83">
        <v>40549.116377314815</v>
      </c>
      <c r="AP56" s="81"/>
      <c r="AQ56" s="81" t="b">
        <v>0</v>
      </c>
      <c r="AR56" s="81" t="b">
        <v>0</v>
      </c>
      <c r="AS56" s="81" t="b">
        <v>0</v>
      </c>
      <c r="AT56" s="81" t="s">
        <v>914</v>
      </c>
      <c r="AU56" s="81">
        <v>147</v>
      </c>
      <c r="AV56" s="85" t="s">
        <v>1317</v>
      </c>
      <c r="AW56" s="81" t="b">
        <v>0</v>
      </c>
      <c r="AX56" s="81" t="s">
        <v>1366</v>
      </c>
      <c r="AY56" s="85" t="s">
        <v>1420</v>
      </c>
      <c r="AZ56" s="81" t="s">
        <v>66</v>
      </c>
      <c r="BA56" s="81" t="str">
        <f>REPLACE(INDEX(GroupVertices[Group],MATCH(Vertices[[#This Row],[Vertex]],GroupVertices[Vertex],0)),1,1,"")</f>
        <v>1</v>
      </c>
      <c r="BB56" s="48">
        <v>1</v>
      </c>
      <c r="BC56" s="49">
        <v>3.8461538461538463</v>
      </c>
      <c r="BD56" s="48">
        <v>0</v>
      </c>
      <c r="BE56" s="49">
        <v>0</v>
      </c>
      <c r="BF56" s="48"/>
      <c r="BG56" s="49"/>
      <c r="BH56" s="48">
        <v>25</v>
      </c>
      <c r="BI56" s="49">
        <v>96.15384615384616</v>
      </c>
      <c r="BJ56" s="48">
        <v>26</v>
      </c>
      <c r="BK56" s="125" t="s">
        <v>879</v>
      </c>
      <c r="BL56" s="125" t="s">
        <v>879</v>
      </c>
      <c r="BM56" s="125" t="s">
        <v>879</v>
      </c>
      <c r="BN56" s="125" t="s">
        <v>879</v>
      </c>
      <c r="BO56" s="125">
        <v>0</v>
      </c>
      <c r="BP56" s="145">
        <v>0</v>
      </c>
      <c r="BQ56" s="125"/>
      <c r="BR56" s="125"/>
      <c r="BS56" s="125"/>
      <c r="BT56" s="125"/>
      <c r="BU56" s="125"/>
      <c r="BV56" s="125"/>
      <c r="BW56" s="125" t="s">
        <v>2526</v>
      </c>
      <c r="BX56" s="125" t="s">
        <v>2526</v>
      </c>
      <c r="BY56" s="125" t="s">
        <v>2602</v>
      </c>
      <c r="BZ56" s="125" t="s">
        <v>2602</v>
      </c>
      <c r="CA56" s="2"/>
      <c r="CB56" s="3"/>
      <c r="CC56" s="3"/>
      <c r="CD56" s="3"/>
      <c r="CE56" s="3"/>
    </row>
    <row r="57" spans="1:83" ht="41.45" customHeight="1">
      <c r="A57" s="66" t="s">
        <v>255</v>
      </c>
      <c r="C57" s="67"/>
      <c r="D57" s="67" t="s">
        <v>64</v>
      </c>
      <c r="E57" s="68">
        <v>220.08412540225393</v>
      </c>
      <c r="F57" s="70">
        <v>99.84176740503422</v>
      </c>
      <c r="G57" s="104" t="s">
        <v>1355</v>
      </c>
      <c r="H57" s="67"/>
      <c r="I57" s="71" t="s">
        <v>255</v>
      </c>
      <c r="J57" s="72"/>
      <c r="K57" s="72"/>
      <c r="L57" s="71" t="s">
        <v>255</v>
      </c>
      <c r="M57" s="75">
        <v>53.733649482262976</v>
      </c>
      <c r="N57" s="76">
        <v>2927.238525390625</v>
      </c>
      <c r="O57" s="76">
        <v>5566.2177734375</v>
      </c>
      <c r="P57" s="77"/>
      <c r="Q57" s="78"/>
      <c r="R57" s="78"/>
      <c r="S57" s="89"/>
      <c r="T57" s="48">
        <v>2</v>
      </c>
      <c r="U57" s="48">
        <v>1</v>
      </c>
      <c r="V57" s="49">
        <v>0</v>
      </c>
      <c r="W57" s="49">
        <v>0.006061</v>
      </c>
      <c r="X57" s="49">
        <v>0.020262</v>
      </c>
      <c r="Y57" s="49">
        <v>0.71795</v>
      </c>
      <c r="Z57" s="49">
        <v>0</v>
      </c>
      <c r="AA57" s="49">
        <v>0</v>
      </c>
      <c r="AB57" s="73">
        <v>57</v>
      </c>
      <c r="AC57" s="73"/>
      <c r="AD57" s="74"/>
      <c r="AE57" s="81" t="s">
        <v>1039</v>
      </c>
      <c r="AF57" s="81">
        <v>2464</v>
      </c>
      <c r="AG57" s="81">
        <v>15797</v>
      </c>
      <c r="AH57" s="81">
        <v>13727</v>
      </c>
      <c r="AI57" s="81">
        <v>3065</v>
      </c>
      <c r="AJ57" s="81"/>
      <c r="AK57" s="81" t="s">
        <v>1112</v>
      </c>
      <c r="AL57" s="81" t="s">
        <v>1173</v>
      </c>
      <c r="AM57" s="85" t="s">
        <v>1230</v>
      </c>
      <c r="AN57" s="81"/>
      <c r="AO57" s="83">
        <v>40002.96643518518</v>
      </c>
      <c r="AP57" s="85" t="s">
        <v>1288</v>
      </c>
      <c r="AQ57" s="81" t="b">
        <v>0</v>
      </c>
      <c r="AR57" s="81" t="b">
        <v>0</v>
      </c>
      <c r="AS57" s="81" t="b">
        <v>1</v>
      </c>
      <c r="AT57" s="81" t="s">
        <v>914</v>
      </c>
      <c r="AU57" s="81">
        <v>358</v>
      </c>
      <c r="AV57" s="85" t="s">
        <v>1318</v>
      </c>
      <c r="AW57" s="81" t="b">
        <v>1</v>
      </c>
      <c r="AX57" s="81" t="s">
        <v>1366</v>
      </c>
      <c r="AY57" s="85" t="s">
        <v>1421</v>
      </c>
      <c r="AZ57" s="81" t="s">
        <v>66</v>
      </c>
      <c r="BA57" s="81" t="str">
        <f>REPLACE(INDEX(GroupVertices[Group],MATCH(Vertices[[#This Row],[Vertex]],GroupVertices[Vertex],0)),1,1,"")</f>
        <v>1</v>
      </c>
      <c r="BB57" s="48">
        <v>1</v>
      </c>
      <c r="BC57" s="49">
        <v>3.125</v>
      </c>
      <c r="BD57" s="48">
        <v>0</v>
      </c>
      <c r="BE57" s="49">
        <v>0</v>
      </c>
      <c r="BF57" s="48"/>
      <c r="BG57" s="49"/>
      <c r="BH57" s="48">
        <v>31</v>
      </c>
      <c r="BI57" s="49">
        <v>96.875</v>
      </c>
      <c r="BJ57" s="48">
        <v>32</v>
      </c>
      <c r="BK57" s="125" t="s">
        <v>879</v>
      </c>
      <c r="BL57" s="125" t="s">
        <v>879</v>
      </c>
      <c r="BM57" s="125" t="s">
        <v>879</v>
      </c>
      <c r="BN57" s="125" t="s">
        <v>879</v>
      </c>
      <c r="BO57" s="125">
        <v>0</v>
      </c>
      <c r="BP57" s="145">
        <v>0</v>
      </c>
      <c r="BQ57" s="125" t="s">
        <v>454</v>
      </c>
      <c r="BR57" s="125" t="s">
        <v>454</v>
      </c>
      <c r="BS57" s="125" t="s">
        <v>484</v>
      </c>
      <c r="BT57" s="125" t="s">
        <v>484</v>
      </c>
      <c r="BU57" s="125" t="s">
        <v>505</v>
      </c>
      <c r="BV57" s="125" t="s">
        <v>505</v>
      </c>
      <c r="BW57" s="125" t="s">
        <v>2527</v>
      </c>
      <c r="BX57" s="125" t="s">
        <v>2527</v>
      </c>
      <c r="BY57" s="125" t="s">
        <v>2603</v>
      </c>
      <c r="BZ57" s="125" t="s">
        <v>2603</v>
      </c>
      <c r="CA57" s="2"/>
      <c r="CB57" s="3"/>
      <c r="CC57" s="3"/>
      <c r="CD57" s="3"/>
      <c r="CE57" s="3"/>
    </row>
    <row r="58" spans="1:83" ht="41.45" customHeight="1">
      <c r="A58" s="66" t="s">
        <v>302</v>
      </c>
      <c r="C58" s="67"/>
      <c r="D58" s="67" t="s">
        <v>64</v>
      </c>
      <c r="E58" s="68">
        <v>181.16761422255783</v>
      </c>
      <c r="F58" s="70">
        <v>99.94778364455462</v>
      </c>
      <c r="G58" s="104" t="s">
        <v>1356</v>
      </c>
      <c r="H58" s="67"/>
      <c r="I58" s="71" t="s">
        <v>302</v>
      </c>
      <c r="J58" s="72"/>
      <c r="K58" s="72"/>
      <c r="L58" s="71" t="s">
        <v>1714</v>
      </c>
      <c r="M58" s="75">
        <v>18.401970724765018</v>
      </c>
      <c r="N58" s="76">
        <v>707.2113037109375</v>
      </c>
      <c r="O58" s="76">
        <v>1806.8101806640625</v>
      </c>
      <c r="P58" s="77"/>
      <c r="Q58" s="78"/>
      <c r="R58" s="78"/>
      <c r="S58" s="89"/>
      <c r="T58" s="48">
        <v>2</v>
      </c>
      <c r="U58" s="48">
        <v>1</v>
      </c>
      <c r="V58" s="49">
        <v>0</v>
      </c>
      <c r="W58" s="49">
        <v>0.006061</v>
      </c>
      <c r="X58" s="49">
        <v>0.020262</v>
      </c>
      <c r="Y58" s="49">
        <v>0.71795</v>
      </c>
      <c r="Z58" s="49">
        <v>0</v>
      </c>
      <c r="AA58" s="49">
        <v>0</v>
      </c>
      <c r="AB58" s="73">
        <v>58</v>
      </c>
      <c r="AC58" s="73"/>
      <c r="AD58" s="74"/>
      <c r="AE58" s="81" t="s">
        <v>1040</v>
      </c>
      <c r="AF58" s="81">
        <v>479</v>
      </c>
      <c r="AG58" s="81">
        <v>5219</v>
      </c>
      <c r="AH58" s="81">
        <v>5352</v>
      </c>
      <c r="AI58" s="81">
        <v>1126</v>
      </c>
      <c r="AJ58" s="81"/>
      <c r="AK58" s="81" t="s">
        <v>1113</v>
      </c>
      <c r="AL58" s="81" t="s">
        <v>1174</v>
      </c>
      <c r="AM58" s="85" t="s">
        <v>1231</v>
      </c>
      <c r="AN58" s="81"/>
      <c r="AO58" s="83">
        <v>39903.716782407406</v>
      </c>
      <c r="AP58" s="85" t="s">
        <v>1289</v>
      </c>
      <c r="AQ58" s="81" t="b">
        <v>0</v>
      </c>
      <c r="AR58" s="81" t="b">
        <v>0</v>
      </c>
      <c r="AS58" s="81" t="b">
        <v>1</v>
      </c>
      <c r="AT58" s="81" t="s">
        <v>914</v>
      </c>
      <c r="AU58" s="81">
        <v>156</v>
      </c>
      <c r="AV58" s="85" t="s">
        <v>1312</v>
      </c>
      <c r="AW58" s="81" t="b">
        <v>0</v>
      </c>
      <c r="AX58" s="81" t="s">
        <v>1366</v>
      </c>
      <c r="AY58" s="85" t="s">
        <v>1422</v>
      </c>
      <c r="AZ58" s="81" t="s">
        <v>66</v>
      </c>
      <c r="BA58" s="81" t="str">
        <f>REPLACE(INDEX(GroupVertices[Group],MATCH(Vertices[[#This Row],[Vertex]],GroupVertices[Vertex],0)),1,1,"")</f>
        <v>1</v>
      </c>
      <c r="BB58" s="48">
        <v>1</v>
      </c>
      <c r="BC58" s="49">
        <v>1.5384615384615385</v>
      </c>
      <c r="BD58" s="48">
        <v>0</v>
      </c>
      <c r="BE58" s="49">
        <v>0</v>
      </c>
      <c r="BF58" s="48"/>
      <c r="BG58" s="49"/>
      <c r="BH58" s="48">
        <v>64</v>
      </c>
      <c r="BI58" s="49">
        <v>98.46153846153847</v>
      </c>
      <c r="BJ58" s="48">
        <v>65</v>
      </c>
      <c r="BK58" s="48"/>
      <c r="BL58" s="48"/>
      <c r="BM58" s="48"/>
      <c r="BN58" s="48"/>
      <c r="BO58" s="48">
        <v>0</v>
      </c>
      <c r="BP58" s="49">
        <v>0</v>
      </c>
      <c r="BQ58" s="48" t="s">
        <v>2468</v>
      </c>
      <c r="BR58" s="48" t="s">
        <v>2468</v>
      </c>
      <c r="BS58" s="48" t="s">
        <v>2476</v>
      </c>
      <c r="BT58" s="48" t="s">
        <v>2476</v>
      </c>
      <c r="BU58" s="48" t="s">
        <v>506</v>
      </c>
      <c r="BV58" s="48" t="s">
        <v>506</v>
      </c>
      <c r="BW58" s="125" t="s">
        <v>2528</v>
      </c>
      <c r="BX58" s="125" t="s">
        <v>2562</v>
      </c>
      <c r="BY58" s="125" t="s">
        <v>2604</v>
      </c>
      <c r="BZ58" s="125" t="s">
        <v>2604</v>
      </c>
      <c r="CA58" s="2"/>
      <c r="CB58" s="3"/>
      <c r="CC58" s="3"/>
      <c r="CD58" s="3"/>
      <c r="CE58" s="3"/>
    </row>
    <row r="59" spans="1:83" ht="41.45" customHeight="1">
      <c r="A59" s="66" t="s">
        <v>256</v>
      </c>
      <c r="C59" s="67"/>
      <c r="D59" s="67" t="s">
        <v>64</v>
      </c>
      <c r="E59" s="68">
        <v>169.89146497262698</v>
      </c>
      <c r="F59" s="70">
        <v>99.97850209550282</v>
      </c>
      <c r="G59" s="104" t="s">
        <v>574</v>
      </c>
      <c r="H59" s="67"/>
      <c r="I59" s="71" t="s">
        <v>256</v>
      </c>
      <c r="J59" s="72"/>
      <c r="K59" s="72"/>
      <c r="L59" s="71" t="s">
        <v>1715</v>
      </c>
      <c r="M59" s="75">
        <v>8.164534972096154</v>
      </c>
      <c r="N59" s="76">
        <v>3437.655029296875</v>
      </c>
      <c r="O59" s="76">
        <v>4607.78125</v>
      </c>
      <c r="P59" s="77"/>
      <c r="Q59" s="78"/>
      <c r="R59" s="78"/>
      <c r="S59" s="89"/>
      <c r="T59" s="48">
        <v>2</v>
      </c>
      <c r="U59" s="48">
        <v>2</v>
      </c>
      <c r="V59" s="49">
        <v>0</v>
      </c>
      <c r="W59" s="49">
        <v>0.006061</v>
      </c>
      <c r="X59" s="49">
        <v>0.020262</v>
      </c>
      <c r="Y59" s="49">
        <v>0.71795</v>
      </c>
      <c r="Z59" s="49">
        <v>0</v>
      </c>
      <c r="AA59" s="49">
        <v>1</v>
      </c>
      <c r="AB59" s="73">
        <v>59</v>
      </c>
      <c r="AC59" s="73"/>
      <c r="AD59" s="74"/>
      <c r="AE59" s="81" t="s">
        <v>1041</v>
      </c>
      <c r="AF59" s="81">
        <v>821</v>
      </c>
      <c r="AG59" s="81">
        <v>2154</v>
      </c>
      <c r="AH59" s="81">
        <v>18696</v>
      </c>
      <c r="AI59" s="81">
        <v>9797</v>
      </c>
      <c r="AJ59" s="81"/>
      <c r="AK59" s="81" t="s">
        <v>1114</v>
      </c>
      <c r="AL59" s="81" t="s">
        <v>1175</v>
      </c>
      <c r="AM59" s="85" t="s">
        <v>1232</v>
      </c>
      <c r="AN59" s="81"/>
      <c r="AO59" s="83">
        <v>40028.1658912037</v>
      </c>
      <c r="AP59" s="85" t="s">
        <v>1290</v>
      </c>
      <c r="AQ59" s="81" t="b">
        <v>0</v>
      </c>
      <c r="AR59" s="81" t="b">
        <v>0</v>
      </c>
      <c r="AS59" s="81" t="b">
        <v>0</v>
      </c>
      <c r="AT59" s="81" t="s">
        <v>914</v>
      </c>
      <c r="AU59" s="81">
        <v>78</v>
      </c>
      <c r="AV59" s="85" t="s">
        <v>1319</v>
      </c>
      <c r="AW59" s="81" t="b">
        <v>0</v>
      </c>
      <c r="AX59" s="81" t="s">
        <v>1366</v>
      </c>
      <c r="AY59" s="85" t="s">
        <v>1423</v>
      </c>
      <c r="AZ59" s="81" t="s">
        <v>66</v>
      </c>
      <c r="BA59" s="81" t="str">
        <f>REPLACE(INDEX(GroupVertices[Group],MATCH(Vertices[[#This Row],[Vertex]],GroupVertices[Vertex],0)),1,1,"")</f>
        <v>1</v>
      </c>
      <c r="BB59" s="48">
        <v>5</v>
      </c>
      <c r="BC59" s="49">
        <v>6.4935064935064934</v>
      </c>
      <c r="BD59" s="48">
        <v>4</v>
      </c>
      <c r="BE59" s="49">
        <v>5.194805194805195</v>
      </c>
      <c r="BF59" s="48"/>
      <c r="BG59" s="49"/>
      <c r="BH59" s="48">
        <v>68</v>
      </c>
      <c r="BI59" s="49">
        <v>88.31168831168831</v>
      </c>
      <c r="BJ59" s="48">
        <v>77</v>
      </c>
      <c r="BK59" s="125" t="s">
        <v>879</v>
      </c>
      <c r="BL59" s="125" t="s">
        <v>879</v>
      </c>
      <c r="BM59" s="125" t="s">
        <v>879</v>
      </c>
      <c r="BN59" s="125" t="s">
        <v>879</v>
      </c>
      <c r="BO59" s="125">
        <v>0</v>
      </c>
      <c r="BP59" s="145">
        <v>0</v>
      </c>
      <c r="BQ59" s="125" t="s">
        <v>1599</v>
      </c>
      <c r="BR59" s="125" t="s">
        <v>1599</v>
      </c>
      <c r="BS59" s="125" t="s">
        <v>473</v>
      </c>
      <c r="BT59" s="125" t="s">
        <v>473</v>
      </c>
      <c r="BU59" s="125" t="s">
        <v>2483</v>
      </c>
      <c r="BV59" s="125" t="s">
        <v>2483</v>
      </c>
      <c r="BW59" s="125" t="s">
        <v>2529</v>
      </c>
      <c r="BX59" s="125" t="s">
        <v>2563</v>
      </c>
      <c r="BY59" s="125" t="s">
        <v>2605</v>
      </c>
      <c r="BZ59" s="125" t="s">
        <v>2605</v>
      </c>
      <c r="CA59" s="2"/>
      <c r="CB59" s="3"/>
      <c r="CC59" s="3"/>
      <c r="CD59" s="3"/>
      <c r="CE59" s="3"/>
    </row>
    <row r="60" spans="1:83" ht="41.45" customHeight="1">
      <c r="A60" s="66" t="s">
        <v>257</v>
      </c>
      <c r="C60" s="67"/>
      <c r="D60" s="67" t="s">
        <v>64</v>
      </c>
      <c r="E60" s="68">
        <v>296.96428555749213</v>
      </c>
      <c r="F60" s="70">
        <v>99.63233071026605</v>
      </c>
      <c r="G60" s="104" t="s">
        <v>1357</v>
      </c>
      <c r="H60" s="67"/>
      <c r="I60" s="71" t="s">
        <v>257</v>
      </c>
      <c r="J60" s="72"/>
      <c r="K60" s="72"/>
      <c r="L60" s="71" t="s">
        <v>257</v>
      </c>
      <c r="M60" s="75">
        <v>123.53191862533679</v>
      </c>
      <c r="N60" s="76">
        <v>2117.071533203125</v>
      </c>
      <c r="O60" s="76">
        <v>9574.3125</v>
      </c>
      <c r="P60" s="77"/>
      <c r="Q60" s="78"/>
      <c r="R60" s="78"/>
      <c r="S60" s="89"/>
      <c r="T60" s="48">
        <v>2</v>
      </c>
      <c r="U60" s="48">
        <v>1</v>
      </c>
      <c r="V60" s="49">
        <v>0</v>
      </c>
      <c r="W60" s="49">
        <v>0.006061</v>
      </c>
      <c r="X60" s="49">
        <v>0.020262</v>
      </c>
      <c r="Y60" s="49">
        <v>0.71795</v>
      </c>
      <c r="Z60" s="49">
        <v>0</v>
      </c>
      <c r="AA60" s="49">
        <v>0</v>
      </c>
      <c r="AB60" s="73">
        <v>60</v>
      </c>
      <c r="AC60" s="73"/>
      <c r="AD60" s="74"/>
      <c r="AE60" s="81" t="s">
        <v>1042</v>
      </c>
      <c r="AF60" s="81">
        <v>3449</v>
      </c>
      <c r="AG60" s="81">
        <v>36694</v>
      </c>
      <c r="AH60" s="81">
        <v>41605</v>
      </c>
      <c r="AI60" s="81">
        <v>4161</v>
      </c>
      <c r="AJ60" s="81"/>
      <c r="AK60" s="81" t="s">
        <v>1115</v>
      </c>
      <c r="AL60" s="81" t="s">
        <v>1176</v>
      </c>
      <c r="AM60" s="85" t="s">
        <v>1233</v>
      </c>
      <c r="AN60" s="81"/>
      <c r="AO60" s="83">
        <v>39639.91525462963</v>
      </c>
      <c r="AP60" s="85" t="s">
        <v>1291</v>
      </c>
      <c r="AQ60" s="81" t="b">
        <v>0</v>
      </c>
      <c r="AR60" s="81" t="b">
        <v>0</v>
      </c>
      <c r="AS60" s="81" t="b">
        <v>1</v>
      </c>
      <c r="AT60" s="81" t="s">
        <v>914</v>
      </c>
      <c r="AU60" s="81">
        <v>1077</v>
      </c>
      <c r="AV60" s="85" t="s">
        <v>1317</v>
      </c>
      <c r="AW60" s="81" t="b">
        <v>0</v>
      </c>
      <c r="AX60" s="81" t="s">
        <v>1366</v>
      </c>
      <c r="AY60" s="85" t="s">
        <v>1424</v>
      </c>
      <c r="AZ60" s="81" t="s">
        <v>66</v>
      </c>
      <c r="BA60" s="81" t="str">
        <f>REPLACE(INDEX(GroupVertices[Group],MATCH(Vertices[[#This Row],[Vertex]],GroupVertices[Vertex],0)),1,1,"")</f>
        <v>1</v>
      </c>
      <c r="BB60" s="48">
        <v>0</v>
      </c>
      <c r="BC60" s="49">
        <v>0</v>
      </c>
      <c r="BD60" s="48">
        <v>0</v>
      </c>
      <c r="BE60" s="49">
        <v>0</v>
      </c>
      <c r="BF60" s="48"/>
      <c r="BG60" s="49"/>
      <c r="BH60" s="48">
        <v>12</v>
      </c>
      <c r="BI60" s="49">
        <v>100</v>
      </c>
      <c r="BJ60" s="48">
        <v>12</v>
      </c>
      <c r="BK60" s="125" t="s">
        <v>879</v>
      </c>
      <c r="BL60" s="125" t="s">
        <v>879</v>
      </c>
      <c r="BM60" s="125" t="s">
        <v>879</v>
      </c>
      <c r="BN60" s="125" t="s">
        <v>879</v>
      </c>
      <c r="BO60" s="125">
        <v>0</v>
      </c>
      <c r="BP60" s="145">
        <v>0</v>
      </c>
      <c r="BQ60" s="125" t="s">
        <v>455</v>
      </c>
      <c r="BR60" s="125" t="s">
        <v>455</v>
      </c>
      <c r="BS60" s="125" t="s">
        <v>485</v>
      </c>
      <c r="BT60" s="125" t="s">
        <v>485</v>
      </c>
      <c r="BU60" s="125" t="s">
        <v>508</v>
      </c>
      <c r="BV60" s="125" t="s">
        <v>508</v>
      </c>
      <c r="BW60" s="125" t="s">
        <v>2530</v>
      </c>
      <c r="BX60" s="125" t="s">
        <v>2530</v>
      </c>
      <c r="BY60" s="125" t="s">
        <v>2606</v>
      </c>
      <c r="BZ60" s="125" t="s">
        <v>2606</v>
      </c>
      <c r="CA60" s="2"/>
      <c r="CB60" s="3"/>
      <c r="CC60" s="3"/>
      <c r="CD60" s="3"/>
      <c r="CE60" s="3"/>
    </row>
    <row r="61" spans="1:83" ht="41.45" customHeight="1">
      <c r="A61" s="66" t="s">
        <v>258</v>
      </c>
      <c r="C61" s="67"/>
      <c r="D61" s="67" t="s">
        <v>64</v>
      </c>
      <c r="E61" s="68">
        <v>162.02207402789546</v>
      </c>
      <c r="F61" s="70">
        <v>99.99993986600141</v>
      </c>
      <c r="G61" s="104" t="s">
        <v>575</v>
      </c>
      <c r="H61" s="67"/>
      <c r="I61" s="71" t="s">
        <v>258</v>
      </c>
      <c r="J61" s="72"/>
      <c r="K61" s="72"/>
      <c r="L61" s="71" t="s">
        <v>258</v>
      </c>
      <c r="M61" s="75">
        <v>1.0200406572646046</v>
      </c>
      <c r="N61" s="76">
        <v>485.2937316894531</v>
      </c>
      <c r="O61" s="76">
        <v>7812.31884765625</v>
      </c>
      <c r="P61" s="77"/>
      <c r="Q61" s="78"/>
      <c r="R61" s="78"/>
      <c r="S61" s="89"/>
      <c r="T61" s="48">
        <v>1</v>
      </c>
      <c r="U61" s="48">
        <v>1</v>
      </c>
      <c r="V61" s="49">
        <v>0</v>
      </c>
      <c r="W61" s="49">
        <v>0.006061</v>
      </c>
      <c r="X61" s="49">
        <v>0.017412</v>
      </c>
      <c r="Y61" s="49">
        <v>0.412821</v>
      </c>
      <c r="Z61" s="49">
        <v>0</v>
      </c>
      <c r="AA61" s="49">
        <v>1</v>
      </c>
      <c r="AB61" s="73">
        <v>61</v>
      </c>
      <c r="AC61" s="73"/>
      <c r="AD61" s="74"/>
      <c r="AE61" s="81" t="s">
        <v>1043</v>
      </c>
      <c r="AF61" s="81">
        <v>116</v>
      </c>
      <c r="AG61" s="81">
        <v>15</v>
      </c>
      <c r="AH61" s="81">
        <v>555</v>
      </c>
      <c r="AI61" s="81">
        <v>481</v>
      </c>
      <c r="AJ61" s="81"/>
      <c r="AK61" s="81" t="s">
        <v>1116</v>
      </c>
      <c r="AL61" s="81" t="s">
        <v>1177</v>
      </c>
      <c r="AM61" s="81"/>
      <c r="AN61" s="81"/>
      <c r="AO61" s="83">
        <v>39843.00375</v>
      </c>
      <c r="AP61" s="81"/>
      <c r="AQ61" s="81" t="b">
        <v>1</v>
      </c>
      <c r="AR61" s="81" t="b">
        <v>0</v>
      </c>
      <c r="AS61" s="81" t="b">
        <v>1</v>
      </c>
      <c r="AT61" s="81" t="s">
        <v>914</v>
      </c>
      <c r="AU61" s="81">
        <v>0</v>
      </c>
      <c r="AV61" s="85" t="s">
        <v>1312</v>
      </c>
      <c r="AW61" s="81" t="b">
        <v>0</v>
      </c>
      <c r="AX61" s="81" t="s">
        <v>1366</v>
      </c>
      <c r="AY61" s="85" t="s">
        <v>1425</v>
      </c>
      <c r="AZ61" s="81" t="s">
        <v>66</v>
      </c>
      <c r="BA61" s="81" t="str">
        <f>REPLACE(INDEX(GroupVertices[Group],MATCH(Vertices[[#This Row],[Vertex]],GroupVertices[Vertex],0)),1,1,"")</f>
        <v>1</v>
      </c>
      <c r="BB61" s="48">
        <v>1</v>
      </c>
      <c r="BC61" s="49">
        <v>1.36986301369863</v>
      </c>
      <c r="BD61" s="48">
        <v>2</v>
      </c>
      <c r="BE61" s="49">
        <v>2.73972602739726</v>
      </c>
      <c r="BF61" s="48"/>
      <c r="BG61" s="49"/>
      <c r="BH61" s="48">
        <v>70</v>
      </c>
      <c r="BI61" s="49">
        <v>95.89041095890411</v>
      </c>
      <c r="BJ61" s="48">
        <v>73</v>
      </c>
      <c r="BK61" s="125" t="s">
        <v>879</v>
      </c>
      <c r="BL61" s="125" t="s">
        <v>879</v>
      </c>
      <c r="BM61" s="125" t="s">
        <v>879</v>
      </c>
      <c r="BN61" s="125" t="s">
        <v>879</v>
      </c>
      <c r="BO61" s="125">
        <v>0</v>
      </c>
      <c r="BP61" s="145">
        <v>0</v>
      </c>
      <c r="BQ61" s="125"/>
      <c r="BR61" s="125"/>
      <c r="BS61" s="125"/>
      <c r="BT61" s="125"/>
      <c r="BU61" s="125" t="s">
        <v>511</v>
      </c>
      <c r="BV61" s="125" t="s">
        <v>2492</v>
      </c>
      <c r="BW61" s="125" t="s">
        <v>2531</v>
      </c>
      <c r="BX61" s="125" t="s">
        <v>2564</v>
      </c>
      <c r="BY61" s="125" t="s">
        <v>2607</v>
      </c>
      <c r="BZ61" s="125" t="s">
        <v>2636</v>
      </c>
      <c r="CA61" s="2"/>
      <c r="CB61" s="3"/>
      <c r="CC61" s="3"/>
      <c r="CD61" s="3"/>
      <c r="CE61" s="3"/>
    </row>
    <row r="62" spans="1:83" ht="41.45" customHeight="1">
      <c r="A62" s="66" t="s">
        <v>259</v>
      </c>
      <c r="C62" s="67"/>
      <c r="D62" s="67" t="s">
        <v>64</v>
      </c>
      <c r="E62" s="68">
        <v>179.5341361582938</v>
      </c>
      <c r="F62" s="70">
        <v>99.95223356045054</v>
      </c>
      <c r="G62" s="104" t="s">
        <v>576</v>
      </c>
      <c r="H62" s="67"/>
      <c r="I62" s="71" t="s">
        <v>259</v>
      </c>
      <c r="J62" s="72"/>
      <c r="K62" s="72"/>
      <c r="L62" s="71" t="s">
        <v>259</v>
      </c>
      <c r="M62" s="75">
        <v>16.918962087184276</v>
      </c>
      <c r="N62" s="76">
        <v>870.3693237304688</v>
      </c>
      <c r="O62" s="76">
        <v>8936.5419921875</v>
      </c>
      <c r="P62" s="77"/>
      <c r="Q62" s="78"/>
      <c r="R62" s="78"/>
      <c r="S62" s="89"/>
      <c r="T62" s="48">
        <v>2</v>
      </c>
      <c r="U62" s="48">
        <v>1</v>
      </c>
      <c r="V62" s="49">
        <v>0</v>
      </c>
      <c r="W62" s="49">
        <v>0.006061</v>
      </c>
      <c r="X62" s="49">
        <v>0.020262</v>
      </c>
      <c r="Y62" s="49">
        <v>0.71795</v>
      </c>
      <c r="Z62" s="49">
        <v>0</v>
      </c>
      <c r="AA62" s="49">
        <v>0</v>
      </c>
      <c r="AB62" s="73">
        <v>62</v>
      </c>
      <c r="AC62" s="73"/>
      <c r="AD62" s="74"/>
      <c r="AE62" s="81" t="s">
        <v>1044</v>
      </c>
      <c r="AF62" s="81">
        <v>3596</v>
      </c>
      <c r="AG62" s="81">
        <v>4775</v>
      </c>
      <c r="AH62" s="81">
        <v>8583</v>
      </c>
      <c r="AI62" s="81">
        <v>9688</v>
      </c>
      <c r="AJ62" s="81"/>
      <c r="AK62" s="81" t="s">
        <v>1117</v>
      </c>
      <c r="AL62" s="81"/>
      <c r="AM62" s="85" t="s">
        <v>1234</v>
      </c>
      <c r="AN62" s="81"/>
      <c r="AO62" s="83">
        <v>41887.498032407406</v>
      </c>
      <c r="AP62" s="85" t="s">
        <v>1292</v>
      </c>
      <c r="AQ62" s="81" t="b">
        <v>0</v>
      </c>
      <c r="AR62" s="81" t="b">
        <v>0</v>
      </c>
      <c r="AS62" s="81" t="b">
        <v>0</v>
      </c>
      <c r="AT62" s="81" t="s">
        <v>914</v>
      </c>
      <c r="AU62" s="81">
        <v>90</v>
      </c>
      <c r="AV62" s="85" t="s">
        <v>1312</v>
      </c>
      <c r="AW62" s="81" t="b">
        <v>0</v>
      </c>
      <c r="AX62" s="81" t="s">
        <v>1366</v>
      </c>
      <c r="AY62" s="85" t="s">
        <v>1426</v>
      </c>
      <c r="AZ62" s="81" t="s">
        <v>66</v>
      </c>
      <c r="BA62" s="81" t="str">
        <f>REPLACE(INDEX(GroupVertices[Group],MATCH(Vertices[[#This Row],[Vertex]],GroupVertices[Vertex],0)),1,1,"")</f>
        <v>1</v>
      </c>
      <c r="BB62" s="48">
        <v>0</v>
      </c>
      <c r="BC62" s="49">
        <v>0</v>
      </c>
      <c r="BD62" s="48">
        <v>0</v>
      </c>
      <c r="BE62" s="49">
        <v>0</v>
      </c>
      <c r="BF62" s="48"/>
      <c r="BG62" s="49"/>
      <c r="BH62" s="48">
        <v>6</v>
      </c>
      <c r="BI62" s="49">
        <v>100</v>
      </c>
      <c r="BJ62" s="48">
        <v>6</v>
      </c>
      <c r="BK62" s="125" t="s">
        <v>879</v>
      </c>
      <c r="BL62" s="125" t="s">
        <v>879</v>
      </c>
      <c r="BM62" s="125" t="s">
        <v>879</v>
      </c>
      <c r="BN62" s="125" t="s">
        <v>879</v>
      </c>
      <c r="BO62" s="125">
        <v>0</v>
      </c>
      <c r="BP62" s="145">
        <v>0</v>
      </c>
      <c r="BQ62" s="125" t="s">
        <v>457</v>
      </c>
      <c r="BR62" s="125" t="s">
        <v>457</v>
      </c>
      <c r="BS62" s="125" t="s">
        <v>486</v>
      </c>
      <c r="BT62" s="125" t="s">
        <v>486</v>
      </c>
      <c r="BU62" s="125"/>
      <c r="BV62" s="125"/>
      <c r="BW62" s="125" t="s">
        <v>2532</v>
      </c>
      <c r="BX62" s="125" t="s">
        <v>2532</v>
      </c>
      <c r="BY62" s="125" t="s">
        <v>2608</v>
      </c>
      <c r="BZ62" s="125" t="s">
        <v>2608</v>
      </c>
      <c r="CA62" s="2"/>
      <c r="CB62" s="3"/>
      <c r="CC62" s="3"/>
      <c r="CD62" s="3"/>
      <c r="CE62" s="3"/>
    </row>
    <row r="63" spans="1:83" ht="41.45" customHeight="1">
      <c r="A63" s="66" t="s">
        <v>260</v>
      </c>
      <c r="C63" s="67"/>
      <c r="D63" s="67" t="s">
        <v>64</v>
      </c>
      <c r="E63" s="68">
        <v>191.55712335202105</v>
      </c>
      <c r="F63" s="70">
        <v>99.91948057588326</v>
      </c>
      <c r="G63" s="104" t="s">
        <v>577</v>
      </c>
      <c r="H63" s="67"/>
      <c r="I63" s="71" t="s">
        <v>260</v>
      </c>
      <c r="J63" s="72"/>
      <c r="K63" s="72"/>
      <c r="L63" s="71" t="s">
        <v>1716</v>
      </c>
      <c r="M63" s="75">
        <v>27.834440077305597</v>
      </c>
      <c r="N63" s="76">
        <v>1369.1583251953125</v>
      </c>
      <c r="O63" s="76">
        <v>7688.88720703125</v>
      </c>
      <c r="P63" s="77"/>
      <c r="Q63" s="78"/>
      <c r="R63" s="78"/>
      <c r="S63" s="89"/>
      <c r="T63" s="48">
        <v>2</v>
      </c>
      <c r="U63" s="48">
        <v>3</v>
      </c>
      <c r="V63" s="49">
        <v>0</v>
      </c>
      <c r="W63" s="49">
        <v>0.006098</v>
      </c>
      <c r="X63" s="49">
        <v>0.024227</v>
      </c>
      <c r="Y63" s="49">
        <v>0.952663</v>
      </c>
      <c r="Z63" s="49">
        <v>0.5</v>
      </c>
      <c r="AA63" s="49">
        <v>0.5</v>
      </c>
      <c r="AB63" s="73">
        <v>63</v>
      </c>
      <c r="AC63" s="73"/>
      <c r="AD63" s="74"/>
      <c r="AE63" s="81" t="s">
        <v>1045</v>
      </c>
      <c r="AF63" s="81">
        <v>6574</v>
      </c>
      <c r="AG63" s="81">
        <v>8043</v>
      </c>
      <c r="AH63" s="81">
        <v>39998</v>
      </c>
      <c r="AI63" s="81">
        <v>38723</v>
      </c>
      <c r="AJ63" s="81"/>
      <c r="AK63" s="81" t="s">
        <v>1118</v>
      </c>
      <c r="AL63" s="81" t="s">
        <v>1178</v>
      </c>
      <c r="AM63" s="85" t="s">
        <v>1235</v>
      </c>
      <c r="AN63" s="81"/>
      <c r="AO63" s="83">
        <v>41159.69342592593</v>
      </c>
      <c r="AP63" s="85" t="s">
        <v>1293</v>
      </c>
      <c r="AQ63" s="81" t="b">
        <v>1</v>
      </c>
      <c r="AR63" s="81" t="b">
        <v>0</v>
      </c>
      <c r="AS63" s="81" t="b">
        <v>0</v>
      </c>
      <c r="AT63" s="81" t="s">
        <v>914</v>
      </c>
      <c r="AU63" s="81">
        <v>136</v>
      </c>
      <c r="AV63" s="85" t="s">
        <v>1312</v>
      </c>
      <c r="AW63" s="81" t="b">
        <v>0</v>
      </c>
      <c r="AX63" s="81" t="s">
        <v>1366</v>
      </c>
      <c r="AY63" s="85" t="s">
        <v>1427</v>
      </c>
      <c r="AZ63" s="81" t="s">
        <v>66</v>
      </c>
      <c r="BA63" s="81" t="str">
        <f>REPLACE(INDEX(GroupVertices[Group],MATCH(Vertices[[#This Row],[Vertex]],GroupVertices[Vertex],0)),1,1,"")</f>
        <v>1</v>
      </c>
      <c r="BB63" s="48">
        <v>5</v>
      </c>
      <c r="BC63" s="49">
        <v>4.8076923076923075</v>
      </c>
      <c r="BD63" s="48">
        <v>0</v>
      </c>
      <c r="BE63" s="49">
        <v>0</v>
      </c>
      <c r="BF63" s="48"/>
      <c r="BG63" s="49"/>
      <c r="BH63" s="48">
        <v>99</v>
      </c>
      <c r="BI63" s="49">
        <v>95.1923076923077</v>
      </c>
      <c r="BJ63" s="48">
        <v>104</v>
      </c>
      <c r="BK63" s="125" t="s">
        <v>879</v>
      </c>
      <c r="BL63" s="125" t="s">
        <v>879</v>
      </c>
      <c r="BM63" s="125" t="s">
        <v>879</v>
      </c>
      <c r="BN63" s="125" t="s">
        <v>879</v>
      </c>
      <c r="BO63" s="125">
        <v>0</v>
      </c>
      <c r="BP63" s="145">
        <v>0</v>
      </c>
      <c r="BQ63" s="125" t="s">
        <v>2469</v>
      </c>
      <c r="BR63" s="125" t="s">
        <v>2469</v>
      </c>
      <c r="BS63" s="125" t="s">
        <v>2477</v>
      </c>
      <c r="BT63" s="125" t="s">
        <v>2477</v>
      </c>
      <c r="BU63" s="125" t="s">
        <v>2484</v>
      </c>
      <c r="BV63" s="125" t="s">
        <v>2493</v>
      </c>
      <c r="BW63" s="125" t="s">
        <v>2533</v>
      </c>
      <c r="BX63" s="125" t="s">
        <v>2565</v>
      </c>
      <c r="BY63" s="125" t="s">
        <v>2609</v>
      </c>
      <c r="BZ63" s="125" t="s">
        <v>2637</v>
      </c>
      <c r="CA63" s="2"/>
      <c r="CB63" s="3"/>
      <c r="CC63" s="3"/>
      <c r="CD63" s="3"/>
      <c r="CE63" s="3"/>
    </row>
    <row r="64" spans="1:83" ht="41.45" customHeight="1">
      <c r="A64" s="66" t="s">
        <v>266</v>
      </c>
      <c r="C64" s="67"/>
      <c r="D64" s="67" t="s">
        <v>64</v>
      </c>
      <c r="E64" s="68">
        <v>181.25591033413968</v>
      </c>
      <c r="F64" s="70">
        <v>99.94754310856024</v>
      </c>
      <c r="G64" s="104" t="s">
        <v>1358</v>
      </c>
      <c r="H64" s="67"/>
      <c r="I64" s="71" t="s">
        <v>266</v>
      </c>
      <c r="J64" s="72"/>
      <c r="K64" s="72"/>
      <c r="L64" s="71" t="s">
        <v>266</v>
      </c>
      <c r="M64" s="75">
        <v>18.482133353823436</v>
      </c>
      <c r="N64" s="76">
        <v>1918.413818359375</v>
      </c>
      <c r="O64" s="76">
        <v>7821.3642578125</v>
      </c>
      <c r="P64" s="77"/>
      <c r="Q64" s="78"/>
      <c r="R64" s="78"/>
      <c r="S64" s="89"/>
      <c r="T64" s="48">
        <v>3</v>
      </c>
      <c r="U64" s="48">
        <v>1</v>
      </c>
      <c r="V64" s="49">
        <v>0</v>
      </c>
      <c r="W64" s="49">
        <v>0.006098</v>
      </c>
      <c r="X64" s="49">
        <v>0.024227</v>
      </c>
      <c r="Y64" s="49">
        <v>0.952663</v>
      </c>
      <c r="Z64" s="49">
        <v>1</v>
      </c>
      <c r="AA64" s="49">
        <v>0</v>
      </c>
      <c r="AB64" s="73">
        <v>64</v>
      </c>
      <c r="AC64" s="73"/>
      <c r="AD64" s="74"/>
      <c r="AE64" s="81" t="s">
        <v>1046</v>
      </c>
      <c r="AF64" s="81">
        <v>1903</v>
      </c>
      <c r="AG64" s="81">
        <v>5243</v>
      </c>
      <c r="AH64" s="81">
        <v>31764</v>
      </c>
      <c r="AI64" s="81">
        <v>11748</v>
      </c>
      <c r="AJ64" s="81"/>
      <c r="AK64" s="81" t="s">
        <v>1119</v>
      </c>
      <c r="AL64" s="81" t="s">
        <v>1179</v>
      </c>
      <c r="AM64" s="85" t="s">
        <v>1236</v>
      </c>
      <c r="AN64" s="81"/>
      <c r="AO64" s="83">
        <v>39893.47016203704</v>
      </c>
      <c r="AP64" s="85" t="s">
        <v>1294</v>
      </c>
      <c r="AQ64" s="81" t="b">
        <v>0</v>
      </c>
      <c r="AR64" s="81" t="b">
        <v>0</v>
      </c>
      <c r="AS64" s="81" t="b">
        <v>1</v>
      </c>
      <c r="AT64" s="81" t="s">
        <v>914</v>
      </c>
      <c r="AU64" s="81">
        <v>212</v>
      </c>
      <c r="AV64" s="85" t="s">
        <v>1320</v>
      </c>
      <c r="AW64" s="81" t="b">
        <v>0</v>
      </c>
      <c r="AX64" s="81" t="s">
        <v>1366</v>
      </c>
      <c r="AY64" s="85" t="s">
        <v>1428</v>
      </c>
      <c r="AZ64" s="81" t="s">
        <v>66</v>
      </c>
      <c r="BA64" s="81" t="str">
        <f>REPLACE(INDEX(GroupVertices[Group],MATCH(Vertices[[#This Row],[Vertex]],GroupVertices[Vertex],0)),1,1,"")</f>
        <v>1</v>
      </c>
      <c r="BB64" s="48">
        <v>0</v>
      </c>
      <c r="BC64" s="49">
        <v>0</v>
      </c>
      <c r="BD64" s="48">
        <v>0</v>
      </c>
      <c r="BE64" s="49">
        <v>0</v>
      </c>
      <c r="BF64" s="48"/>
      <c r="BG64" s="49"/>
      <c r="BH64" s="48">
        <v>3</v>
      </c>
      <c r="BI64" s="49">
        <v>100</v>
      </c>
      <c r="BJ64" s="48">
        <v>3</v>
      </c>
      <c r="BK64" s="125" t="s">
        <v>879</v>
      </c>
      <c r="BL64" s="125" t="s">
        <v>879</v>
      </c>
      <c r="BM64" s="125" t="s">
        <v>879</v>
      </c>
      <c r="BN64" s="125" t="s">
        <v>879</v>
      </c>
      <c r="BO64" s="125">
        <v>0</v>
      </c>
      <c r="BP64" s="145">
        <v>0</v>
      </c>
      <c r="BQ64" s="125"/>
      <c r="BR64" s="125"/>
      <c r="BS64" s="125"/>
      <c r="BT64" s="125"/>
      <c r="BU64" s="125" t="s">
        <v>520</v>
      </c>
      <c r="BV64" s="125" t="s">
        <v>520</v>
      </c>
      <c r="BW64" s="125" t="s">
        <v>520</v>
      </c>
      <c r="BX64" s="125" t="s">
        <v>520</v>
      </c>
      <c r="BY64" s="125" t="s">
        <v>2610</v>
      </c>
      <c r="BZ64" s="125" t="s">
        <v>2610</v>
      </c>
      <c r="CA64" s="2"/>
      <c r="CB64" s="3"/>
      <c r="CC64" s="3"/>
      <c r="CD64" s="3"/>
      <c r="CE64" s="3"/>
    </row>
    <row r="65" spans="1:83" ht="41.45" customHeight="1">
      <c r="A65" s="66" t="s">
        <v>303</v>
      </c>
      <c r="C65" s="67"/>
      <c r="D65" s="67" t="s">
        <v>64</v>
      </c>
      <c r="E65" s="68">
        <v>171.3961778741675</v>
      </c>
      <c r="F65" s="70">
        <v>99.97440296126535</v>
      </c>
      <c r="G65" s="104" t="s">
        <v>1359</v>
      </c>
      <c r="H65" s="67"/>
      <c r="I65" s="71" t="s">
        <v>303</v>
      </c>
      <c r="J65" s="72"/>
      <c r="K65" s="72"/>
      <c r="L65" s="71" t="s">
        <v>1717</v>
      </c>
      <c r="M65" s="75">
        <v>9.53063977563337</v>
      </c>
      <c r="N65" s="76">
        <v>1971.0950927734375</v>
      </c>
      <c r="O65" s="76">
        <v>1909.7467041015625</v>
      </c>
      <c r="P65" s="77"/>
      <c r="Q65" s="78"/>
      <c r="R65" s="78"/>
      <c r="S65" s="89"/>
      <c r="T65" s="48">
        <v>2</v>
      </c>
      <c r="U65" s="48">
        <v>1</v>
      </c>
      <c r="V65" s="49">
        <v>0</v>
      </c>
      <c r="W65" s="49">
        <v>0.006061</v>
      </c>
      <c r="X65" s="49">
        <v>0.020262</v>
      </c>
      <c r="Y65" s="49">
        <v>0.71795</v>
      </c>
      <c r="Z65" s="49">
        <v>0</v>
      </c>
      <c r="AA65" s="49">
        <v>0</v>
      </c>
      <c r="AB65" s="73">
        <v>65</v>
      </c>
      <c r="AC65" s="73"/>
      <c r="AD65" s="74"/>
      <c r="AE65" s="81" t="s">
        <v>1047</v>
      </c>
      <c r="AF65" s="81">
        <v>2604</v>
      </c>
      <c r="AG65" s="81">
        <v>2563</v>
      </c>
      <c r="AH65" s="81">
        <v>18258</v>
      </c>
      <c r="AI65" s="81">
        <v>31413</v>
      </c>
      <c r="AJ65" s="81"/>
      <c r="AK65" s="81" t="s">
        <v>1120</v>
      </c>
      <c r="AL65" s="81" t="s">
        <v>1180</v>
      </c>
      <c r="AM65" s="85" t="s">
        <v>1237</v>
      </c>
      <c r="AN65" s="81"/>
      <c r="AO65" s="83">
        <v>39816.74002314815</v>
      </c>
      <c r="AP65" s="85" t="s">
        <v>1295</v>
      </c>
      <c r="AQ65" s="81" t="b">
        <v>0</v>
      </c>
      <c r="AR65" s="81" t="b">
        <v>0</v>
      </c>
      <c r="AS65" s="81" t="b">
        <v>1</v>
      </c>
      <c r="AT65" s="81" t="s">
        <v>914</v>
      </c>
      <c r="AU65" s="81">
        <v>76</v>
      </c>
      <c r="AV65" s="85" t="s">
        <v>1315</v>
      </c>
      <c r="AW65" s="81" t="b">
        <v>0</v>
      </c>
      <c r="AX65" s="81" t="s">
        <v>1366</v>
      </c>
      <c r="AY65" s="85" t="s">
        <v>1429</v>
      </c>
      <c r="AZ65" s="81" t="s">
        <v>66</v>
      </c>
      <c r="BA65" s="81" t="str">
        <f>REPLACE(INDEX(GroupVertices[Group],MATCH(Vertices[[#This Row],[Vertex]],GroupVertices[Vertex],0)),1,1,"")</f>
        <v>1</v>
      </c>
      <c r="BB65" s="48">
        <v>1</v>
      </c>
      <c r="BC65" s="49">
        <v>3.125</v>
      </c>
      <c r="BD65" s="48">
        <v>0</v>
      </c>
      <c r="BE65" s="49">
        <v>0</v>
      </c>
      <c r="BF65" s="48"/>
      <c r="BG65" s="49"/>
      <c r="BH65" s="48">
        <v>31</v>
      </c>
      <c r="BI65" s="49">
        <v>96.875</v>
      </c>
      <c r="BJ65" s="48">
        <v>32</v>
      </c>
      <c r="BK65" s="48"/>
      <c r="BL65" s="48"/>
      <c r="BM65" s="48"/>
      <c r="BN65" s="48"/>
      <c r="BO65" s="48">
        <v>0</v>
      </c>
      <c r="BP65" s="49">
        <v>0</v>
      </c>
      <c r="BQ65" s="48"/>
      <c r="BR65" s="48"/>
      <c r="BS65" s="48"/>
      <c r="BT65" s="48"/>
      <c r="BU65" s="48" t="s">
        <v>515</v>
      </c>
      <c r="BV65" s="48" t="s">
        <v>515</v>
      </c>
      <c r="BW65" s="125" t="s">
        <v>2534</v>
      </c>
      <c r="BX65" s="125" t="s">
        <v>2534</v>
      </c>
      <c r="BY65" s="125" t="s">
        <v>2611</v>
      </c>
      <c r="BZ65" s="125" t="s">
        <v>2611</v>
      </c>
      <c r="CA65" s="2"/>
      <c r="CB65" s="3"/>
      <c r="CC65" s="3"/>
      <c r="CD65" s="3"/>
      <c r="CE65" s="3"/>
    </row>
    <row r="66" spans="1:83" ht="41.45" customHeight="1">
      <c r="A66" s="66" t="s">
        <v>304</v>
      </c>
      <c r="C66" s="67"/>
      <c r="D66" s="67" t="s">
        <v>64</v>
      </c>
      <c r="E66" s="68">
        <v>162.9160721576616</v>
      </c>
      <c r="F66" s="70">
        <v>99.99750443905837</v>
      </c>
      <c r="G66" s="104" t="s">
        <v>1360</v>
      </c>
      <c r="H66" s="67"/>
      <c r="I66" s="71" t="s">
        <v>304</v>
      </c>
      <c r="J66" s="72"/>
      <c r="K66" s="72"/>
      <c r="L66" s="71" t="s">
        <v>1718</v>
      </c>
      <c r="M66" s="75">
        <v>1.831687276481092</v>
      </c>
      <c r="N66" s="76">
        <v>8115.20751953125</v>
      </c>
      <c r="O66" s="76">
        <v>7274.83251953125</v>
      </c>
      <c r="P66" s="77"/>
      <c r="Q66" s="78"/>
      <c r="R66" s="78"/>
      <c r="S66" s="89"/>
      <c r="T66" s="48">
        <v>1</v>
      </c>
      <c r="U66" s="48">
        <v>1</v>
      </c>
      <c r="V66" s="49">
        <v>496</v>
      </c>
      <c r="W66" s="49">
        <v>0.006369</v>
      </c>
      <c r="X66" s="49">
        <v>0.017781</v>
      </c>
      <c r="Y66" s="49">
        <v>0.752905</v>
      </c>
      <c r="Z66" s="49">
        <v>0</v>
      </c>
      <c r="AA66" s="49">
        <v>0</v>
      </c>
      <c r="AB66" s="73">
        <v>66</v>
      </c>
      <c r="AC66" s="73"/>
      <c r="AD66" s="74"/>
      <c r="AE66" s="81" t="s">
        <v>1048</v>
      </c>
      <c r="AF66" s="81">
        <v>355</v>
      </c>
      <c r="AG66" s="81">
        <v>258</v>
      </c>
      <c r="AH66" s="81">
        <v>4063</v>
      </c>
      <c r="AI66" s="81">
        <v>2987</v>
      </c>
      <c r="AJ66" s="81"/>
      <c r="AK66" s="81" t="s">
        <v>1121</v>
      </c>
      <c r="AL66" s="81" t="s">
        <v>1181</v>
      </c>
      <c r="AM66" s="85" t="s">
        <v>1238</v>
      </c>
      <c r="AN66" s="81"/>
      <c r="AO66" s="83">
        <v>40893.04958333333</v>
      </c>
      <c r="AP66" s="85" t="s">
        <v>1296</v>
      </c>
      <c r="AQ66" s="81" t="b">
        <v>0</v>
      </c>
      <c r="AR66" s="81" t="b">
        <v>0</v>
      </c>
      <c r="AS66" s="81" t="b">
        <v>1</v>
      </c>
      <c r="AT66" s="81" t="s">
        <v>914</v>
      </c>
      <c r="AU66" s="81">
        <v>4</v>
      </c>
      <c r="AV66" s="85" t="s">
        <v>1321</v>
      </c>
      <c r="AW66" s="81" t="b">
        <v>0</v>
      </c>
      <c r="AX66" s="81" t="s">
        <v>1366</v>
      </c>
      <c r="AY66" s="85" t="s">
        <v>1430</v>
      </c>
      <c r="AZ66" s="81" t="s">
        <v>66</v>
      </c>
      <c r="BA66" s="81" t="str">
        <f>REPLACE(INDEX(GroupVertices[Group],MATCH(Vertices[[#This Row],[Vertex]],GroupVertices[Vertex],0)),1,1,"")</f>
        <v>4</v>
      </c>
      <c r="BB66" s="48">
        <v>0</v>
      </c>
      <c r="BC66" s="49">
        <v>0</v>
      </c>
      <c r="BD66" s="48">
        <v>1</v>
      </c>
      <c r="BE66" s="49">
        <v>4.166666666666667</v>
      </c>
      <c r="BF66" s="48"/>
      <c r="BG66" s="49"/>
      <c r="BH66" s="48">
        <v>23</v>
      </c>
      <c r="BI66" s="49">
        <v>95.83333333333333</v>
      </c>
      <c r="BJ66" s="48">
        <v>24</v>
      </c>
      <c r="BK66" s="48"/>
      <c r="BL66" s="48"/>
      <c r="BM66" s="48"/>
      <c r="BN66" s="48"/>
      <c r="BO66" s="48">
        <v>0</v>
      </c>
      <c r="BP66" s="49">
        <v>0</v>
      </c>
      <c r="BQ66" s="48"/>
      <c r="BR66" s="48"/>
      <c r="BS66" s="48"/>
      <c r="BT66" s="48"/>
      <c r="BU66" s="48" t="s">
        <v>1604</v>
      </c>
      <c r="BV66" s="48" t="s">
        <v>1604</v>
      </c>
      <c r="BW66" s="125" t="s">
        <v>2535</v>
      </c>
      <c r="BX66" s="125" t="s">
        <v>2535</v>
      </c>
      <c r="BY66" s="125" t="s">
        <v>2612</v>
      </c>
      <c r="BZ66" s="125" t="s">
        <v>2612</v>
      </c>
      <c r="CA66" s="2"/>
      <c r="CB66" s="3"/>
      <c r="CC66" s="3"/>
      <c r="CD66" s="3"/>
      <c r="CE66" s="3"/>
    </row>
    <row r="67" spans="1:83" ht="41.45" customHeight="1">
      <c r="A67" s="66" t="s">
        <v>261</v>
      </c>
      <c r="C67" s="67"/>
      <c r="D67" s="67" t="s">
        <v>64</v>
      </c>
      <c r="E67" s="68">
        <v>165.27431413782656</v>
      </c>
      <c r="F67" s="70">
        <v>99.99108012354196</v>
      </c>
      <c r="G67" s="104" t="s">
        <v>578</v>
      </c>
      <c r="H67" s="67"/>
      <c r="I67" s="71" t="s">
        <v>261</v>
      </c>
      <c r="J67" s="72"/>
      <c r="K67" s="72"/>
      <c r="L67" s="71" t="s">
        <v>261</v>
      </c>
      <c r="M67" s="75">
        <v>3.972697494249686</v>
      </c>
      <c r="N67" s="76">
        <v>357.4275817871094</v>
      </c>
      <c r="O67" s="76">
        <v>2675.71484375</v>
      </c>
      <c r="P67" s="77"/>
      <c r="Q67" s="78"/>
      <c r="R67" s="78"/>
      <c r="S67" s="89"/>
      <c r="T67" s="48">
        <v>1</v>
      </c>
      <c r="U67" s="48">
        <v>1</v>
      </c>
      <c r="V67" s="49">
        <v>0</v>
      </c>
      <c r="W67" s="49">
        <v>0.006061</v>
      </c>
      <c r="X67" s="49">
        <v>0.017412</v>
      </c>
      <c r="Y67" s="49">
        <v>0.412821</v>
      </c>
      <c r="Z67" s="49">
        <v>0</v>
      </c>
      <c r="AA67" s="49">
        <v>1</v>
      </c>
      <c r="AB67" s="73">
        <v>67</v>
      </c>
      <c r="AC67" s="73"/>
      <c r="AD67" s="74"/>
      <c r="AE67" s="81" t="s">
        <v>1049</v>
      </c>
      <c r="AF67" s="81">
        <v>132</v>
      </c>
      <c r="AG67" s="81">
        <v>899</v>
      </c>
      <c r="AH67" s="81">
        <v>771</v>
      </c>
      <c r="AI67" s="81">
        <v>576</v>
      </c>
      <c r="AJ67" s="81"/>
      <c r="AK67" s="81" t="s">
        <v>1122</v>
      </c>
      <c r="AL67" s="81"/>
      <c r="AM67" s="85" t="s">
        <v>1239</v>
      </c>
      <c r="AN67" s="81"/>
      <c r="AO67" s="83">
        <v>41784.39561342593</v>
      </c>
      <c r="AP67" s="85" t="s">
        <v>1297</v>
      </c>
      <c r="AQ67" s="81" t="b">
        <v>0</v>
      </c>
      <c r="AR67" s="81" t="b">
        <v>0</v>
      </c>
      <c r="AS67" s="81" t="b">
        <v>0</v>
      </c>
      <c r="AT67" s="81" t="s">
        <v>1310</v>
      </c>
      <c r="AU67" s="81">
        <v>17</v>
      </c>
      <c r="AV67" s="85" t="s">
        <v>1312</v>
      </c>
      <c r="AW67" s="81" t="b">
        <v>0</v>
      </c>
      <c r="AX67" s="81" t="s">
        <v>1366</v>
      </c>
      <c r="AY67" s="85" t="s">
        <v>1431</v>
      </c>
      <c r="AZ67" s="81" t="s">
        <v>66</v>
      </c>
      <c r="BA67" s="81" t="str">
        <f>REPLACE(INDEX(GroupVertices[Group],MATCH(Vertices[[#This Row],[Vertex]],GroupVertices[Vertex],0)),1,1,"")</f>
        <v>1</v>
      </c>
      <c r="BB67" s="48">
        <v>0</v>
      </c>
      <c r="BC67" s="49">
        <v>0</v>
      </c>
      <c r="BD67" s="48">
        <v>0</v>
      </c>
      <c r="BE67" s="49">
        <v>0</v>
      </c>
      <c r="BF67" s="48"/>
      <c r="BG67" s="49"/>
      <c r="BH67" s="48">
        <v>3</v>
      </c>
      <c r="BI67" s="49">
        <v>100</v>
      </c>
      <c r="BJ67" s="48">
        <v>3</v>
      </c>
      <c r="BK67" s="125" t="s">
        <v>879</v>
      </c>
      <c r="BL67" s="125" t="s">
        <v>879</v>
      </c>
      <c r="BM67" s="125" t="s">
        <v>879</v>
      </c>
      <c r="BN67" s="125" t="s">
        <v>879</v>
      </c>
      <c r="BO67" s="125">
        <v>0</v>
      </c>
      <c r="BP67" s="145">
        <v>0</v>
      </c>
      <c r="BQ67" s="125"/>
      <c r="BR67" s="125"/>
      <c r="BS67" s="125"/>
      <c r="BT67" s="125"/>
      <c r="BU67" s="125"/>
      <c r="BV67" s="125"/>
      <c r="BW67" s="125" t="s">
        <v>2536</v>
      </c>
      <c r="BX67" s="125" t="s">
        <v>2536</v>
      </c>
      <c r="BY67" s="125" t="s">
        <v>2613</v>
      </c>
      <c r="BZ67" s="125" t="s">
        <v>2613</v>
      </c>
      <c r="CA67" s="2"/>
      <c r="CB67" s="3"/>
      <c r="CC67" s="3"/>
      <c r="CD67" s="3"/>
      <c r="CE67" s="3"/>
    </row>
    <row r="68" spans="1:83" ht="41.45" customHeight="1">
      <c r="A68" s="66" t="s">
        <v>305</v>
      </c>
      <c r="C68" s="67"/>
      <c r="D68" s="67" t="s">
        <v>64</v>
      </c>
      <c r="E68" s="68">
        <v>163.21039252960105</v>
      </c>
      <c r="F68" s="70">
        <v>99.99670265241045</v>
      </c>
      <c r="G68" s="104" t="s">
        <v>1361</v>
      </c>
      <c r="H68" s="67"/>
      <c r="I68" s="71" t="s">
        <v>305</v>
      </c>
      <c r="J68" s="72"/>
      <c r="K68" s="72"/>
      <c r="L68" s="71" t="s">
        <v>1719</v>
      </c>
      <c r="M68" s="75">
        <v>2.0988960400091536</v>
      </c>
      <c r="N68" s="76">
        <v>2572.405029296875</v>
      </c>
      <c r="O68" s="76">
        <v>7140.93212890625</v>
      </c>
      <c r="P68" s="77"/>
      <c r="Q68" s="78"/>
      <c r="R68" s="78"/>
      <c r="S68" s="89"/>
      <c r="T68" s="48">
        <v>2</v>
      </c>
      <c r="U68" s="48">
        <v>1</v>
      </c>
      <c r="V68" s="49">
        <v>0</v>
      </c>
      <c r="W68" s="49">
        <v>0.006061</v>
      </c>
      <c r="X68" s="49">
        <v>0.020262</v>
      </c>
      <c r="Y68" s="49">
        <v>0.71795</v>
      </c>
      <c r="Z68" s="49">
        <v>0</v>
      </c>
      <c r="AA68" s="49">
        <v>0</v>
      </c>
      <c r="AB68" s="73">
        <v>68</v>
      </c>
      <c r="AC68" s="73"/>
      <c r="AD68" s="74"/>
      <c r="AE68" s="81" t="s">
        <v>1050</v>
      </c>
      <c r="AF68" s="81">
        <v>260</v>
      </c>
      <c r="AG68" s="81">
        <v>338</v>
      </c>
      <c r="AH68" s="81">
        <v>23555</v>
      </c>
      <c r="AI68" s="81">
        <v>14002</v>
      </c>
      <c r="AJ68" s="81"/>
      <c r="AK68" s="81" t="s">
        <v>1123</v>
      </c>
      <c r="AL68" s="81" t="s">
        <v>1182</v>
      </c>
      <c r="AM68" s="81"/>
      <c r="AN68" s="81"/>
      <c r="AO68" s="83">
        <v>40644.24800925926</v>
      </c>
      <c r="AP68" s="85" t="s">
        <v>1298</v>
      </c>
      <c r="AQ68" s="81" t="b">
        <v>0</v>
      </c>
      <c r="AR68" s="81" t="b">
        <v>0</v>
      </c>
      <c r="AS68" s="81" t="b">
        <v>1</v>
      </c>
      <c r="AT68" s="81" t="s">
        <v>914</v>
      </c>
      <c r="AU68" s="81">
        <v>1</v>
      </c>
      <c r="AV68" s="85" t="s">
        <v>1312</v>
      </c>
      <c r="AW68" s="81" t="b">
        <v>0</v>
      </c>
      <c r="AX68" s="81" t="s">
        <v>1366</v>
      </c>
      <c r="AY68" s="85" t="s">
        <v>1432</v>
      </c>
      <c r="AZ68" s="81" t="s">
        <v>66</v>
      </c>
      <c r="BA68" s="81" t="str">
        <f>REPLACE(INDEX(GroupVertices[Group],MATCH(Vertices[[#This Row],[Vertex]],GroupVertices[Vertex],0)),1,1,"")</f>
        <v>1</v>
      </c>
      <c r="BB68" s="48">
        <v>0</v>
      </c>
      <c r="BC68" s="49">
        <v>0</v>
      </c>
      <c r="BD68" s="48">
        <v>0</v>
      </c>
      <c r="BE68" s="49">
        <v>0</v>
      </c>
      <c r="BF68" s="48"/>
      <c r="BG68" s="49"/>
      <c r="BH68" s="48">
        <v>27</v>
      </c>
      <c r="BI68" s="49">
        <v>100</v>
      </c>
      <c r="BJ68" s="48">
        <v>27</v>
      </c>
      <c r="BK68" s="48"/>
      <c r="BL68" s="48"/>
      <c r="BM68" s="48"/>
      <c r="BN68" s="48"/>
      <c r="BO68" s="48">
        <v>0</v>
      </c>
      <c r="BP68" s="49">
        <v>0</v>
      </c>
      <c r="BQ68" s="48"/>
      <c r="BR68" s="48"/>
      <c r="BS68" s="48"/>
      <c r="BT68" s="48"/>
      <c r="BU68" s="48"/>
      <c r="BV68" s="48"/>
      <c r="BW68" s="125" t="s">
        <v>2537</v>
      </c>
      <c r="BX68" s="125" t="s">
        <v>2537</v>
      </c>
      <c r="BY68" s="125" t="s">
        <v>2614</v>
      </c>
      <c r="BZ68" s="125" t="s">
        <v>2614</v>
      </c>
      <c r="CA68" s="2"/>
      <c r="CB68" s="3"/>
      <c r="CC68" s="3"/>
      <c r="CD68" s="3"/>
      <c r="CE68" s="3"/>
    </row>
    <row r="69" spans="1:83" ht="41.45" customHeight="1">
      <c r="A69" s="66" t="s">
        <v>306</v>
      </c>
      <c r="C69" s="67"/>
      <c r="D69" s="67" t="s">
        <v>64</v>
      </c>
      <c r="E69" s="68">
        <v>167.18003854613463</v>
      </c>
      <c r="F69" s="70">
        <v>99.98588855499672</v>
      </c>
      <c r="G69" s="104" t="s">
        <v>1362</v>
      </c>
      <c r="H69" s="67"/>
      <c r="I69" s="71" t="s">
        <v>306</v>
      </c>
      <c r="J69" s="72"/>
      <c r="K69" s="72"/>
      <c r="L69" s="71" t="s">
        <v>1720</v>
      </c>
      <c r="M69" s="75">
        <v>5.7028742380938855</v>
      </c>
      <c r="N69" s="76">
        <v>2993.963623046875</v>
      </c>
      <c r="O69" s="76">
        <v>1820.6998291015625</v>
      </c>
      <c r="P69" s="77"/>
      <c r="Q69" s="78"/>
      <c r="R69" s="78"/>
      <c r="S69" s="89"/>
      <c r="T69" s="48">
        <v>2</v>
      </c>
      <c r="U69" s="48">
        <v>1</v>
      </c>
      <c r="V69" s="49">
        <v>0</v>
      </c>
      <c r="W69" s="49">
        <v>0.006061</v>
      </c>
      <c r="X69" s="49">
        <v>0.020262</v>
      </c>
      <c r="Y69" s="49">
        <v>0.71795</v>
      </c>
      <c r="Z69" s="49">
        <v>0</v>
      </c>
      <c r="AA69" s="49">
        <v>0</v>
      </c>
      <c r="AB69" s="73">
        <v>69</v>
      </c>
      <c r="AC69" s="73"/>
      <c r="AD69" s="74"/>
      <c r="AE69" s="81" t="s">
        <v>1051</v>
      </c>
      <c r="AF69" s="81">
        <v>1468</v>
      </c>
      <c r="AG69" s="81">
        <v>1417</v>
      </c>
      <c r="AH69" s="81">
        <v>12662</v>
      </c>
      <c r="AI69" s="81">
        <v>1360</v>
      </c>
      <c r="AJ69" s="81"/>
      <c r="AK69" s="81" t="s">
        <v>1124</v>
      </c>
      <c r="AL69" s="81"/>
      <c r="AM69" s="85" t="s">
        <v>1240</v>
      </c>
      <c r="AN69" s="81"/>
      <c r="AO69" s="83">
        <v>41309.11010416667</v>
      </c>
      <c r="AP69" s="85" t="s">
        <v>1299</v>
      </c>
      <c r="AQ69" s="81" t="b">
        <v>0</v>
      </c>
      <c r="AR69" s="81" t="b">
        <v>0</v>
      </c>
      <c r="AS69" s="81" t="b">
        <v>0</v>
      </c>
      <c r="AT69" s="81" t="s">
        <v>914</v>
      </c>
      <c r="AU69" s="81">
        <v>38</v>
      </c>
      <c r="AV69" s="85" t="s">
        <v>1312</v>
      </c>
      <c r="AW69" s="81" t="b">
        <v>0</v>
      </c>
      <c r="AX69" s="81" t="s">
        <v>1366</v>
      </c>
      <c r="AY69" s="85" t="s">
        <v>1433</v>
      </c>
      <c r="AZ69" s="81" t="s">
        <v>66</v>
      </c>
      <c r="BA69" s="81" t="str">
        <f>REPLACE(INDEX(GroupVertices[Group],MATCH(Vertices[[#This Row],[Vertex]],GroupVertices[Vertex],0)),1,1,"")</f>
        <v>1</v>
      </c>
      <c r="BB69" s="48">
        <v>1</v>
      </c>
      <c r="BC69" s="49">
        <v>2.7027027027027026</v>
      </c>
      <c r="BD69" s="48">
        <v>0</v>
      </c>
      <c r="BE69" s="49">
        <v>0</v>
      </c>
      <c r="BF69" s="48"/>
      <c r="BG69" s="49"/>
      <c r="BH69" s="48">
        <v>36</v>
      </c>
      <c r="BI69" s="49">
        <v>97.29729729729729</v>
      </c>
      <c r="BJ69" s="48">
        <v>37</v>
      </c>
      <c r="BK69" s="48"/>
      <c r="BL69" s="48"/>
      <c r="BM69" s="48"/>
      <c r="BN69" s="48"/>
      <c r="BO69" s="48">
        <v>0</v>
      </c>
      <c r="BP69" s="49">
        <v>0</v>
      </c>
      <c r="BQ69" s="48" t="s">
        <v>1597</v>
      </c>
      <c r="BR69" s="48" t="s">
        <v>1597</v>
      </c>
      <c r="BS69" s="48" t="s">
        <v>481</v>
      </c>
      <c r="BT69" s="48" t="s">
        <v>481</v>
      </c>
      <c r="BU69" s="48"/>
      <c r="BV69" s="48"/>
      <c r="BW69" s="125" t="s">
        <v>2538</v>
      </c>
      <c r="BX69" s="125" t="s">
        <v>2538</v>
      </c>
      <c r="BY69" s="125" t="s">
        <v>2615</v>
      </c>
      <c r="BZ69" s="125" t="s">
        <v>2615</v>
      </c>
      <c r="CA69" s="2"/>
      <c r="CB69" s="3"/>
      <c r="CC69" s="3"/>
      <c r="CD69" s="3"/>
      <c r="CE69" s="3"/>
    </row>
    <row r="70" spans="1:83" ht="41.45" customHeight="1">
      <c r="A70" s="66" t="s">
        <v>262</v>
      </c>
      <c r="C70" s="67"/>
      <c r="D70" s="67" t="s">
        <v>64</v>
      </c>
      <c r="E70" s="68">
        <v>171.76407833909184</v>
      </c>
      <c r="F70" s="70">
        <v>99.97340072795546</v>
      </c>
      <c r="G70" s="104" t="s">
        <v>579</v>
      </c>
      <c r="H70" s="67"/>
      <c r="I70" s="71" t="s">
        <v>262</v>
      </c>
      <c r="J70" s="72"/>
      <c r="K70" s="72"/>
      <c r="L70" s="71" t="s">
        <v>1721</v>
      </c>
      <c r="M70" s="75">
        <v>9.864650730043447</v>
      </c>
      <c r="N70" s="76">
        <v>6829.14013671875</v>
      </c>
      <c r="O70" s="76">
        <v>7963.77685546875</v>
      </c>
      <c r="P70" s="77"/>
      <c r="Q70" s="78"/>
      <c r="R70" s="78"/>
      <c r="S70" s="89"/>
      <c r="T70" s="48">
        <v>2</v>
      </c>
      <c r="U70" s="48">
        <v>6</v>
      </c>
      <c r="V70" s="49">
        <v>616</v>
      </c>
      <c r="W70" s="49">
        <v>0.006452</v>
      </c>
      <c r="X70" s="49">
        <v>0.02005</v>
      </c>
      <c r="Y70" s="49">
        <v>1.814149</v>
      </c>
      <c r="Z70" s="49">
        <v>0.13333333333333333</v>
      </c>
      <c r="AA70" s="49">
        <v>0.3333333333333333</v>
      </c>
      <c r="AB70" s="73">
        <v>70</v>
      </c>
      <c r="AC70" s="73"/>
      <c r="AD70" s="74"/>
      <c r="AE70" s="81" t="s">
        <v>1052</v>
      </c>
      <c r="AF70" s="81">
        <v>1260</v>
      </c>
      <c r="AG70" s="81">
        <v>2663</v>
      </c>
      <c r="AH70" s="81">
        <v>9850</v>
      </c>
      <c r="AI70" s="81">
        <v>2662</v>
      </c>
      <c r="AJ70" s="81"/>
      <c r="AK70" s="81" t="s">
        <v>1125</v>
      </c>
      <c r="AL70" s="81"/>
      <c r="AM70" s="81"/>
      <c r="AN70" s="81"/>
      <c r="AO70" s="83">
        <v>41267.621875</v>
      </c>
      <c r="AP70" s="85" t="s">
        <v>1300</v>
      </c>
      <c r="AQ70" s="81" t="b">
        <v>1</v>
      </c>
      <c r="AR70" s="81" t="b">
        <v>0</v>
      </c>
      <c r="AS70" s="81" t="b">
        <v>0</v>
      </c>
      <c r="AT70" s="81" t="s">
        <v>914</v>
      </c>
      <c r="AU70" s="81">
        <v>81</v>
      </c>
      <c r="AV70" s="85" t="s">
        <v>1312</v>
      </c>
      <c r="AW70" s="81" t="b">
        <v>1</v>
      </c>
      <c r="AX70" s="81" t="s">
        <v>1366</v>
      </c>
      <c r="AY70" s="85" t="s">
        <v>1434</v>
      </c>
      <c r="AZ70" s="81" t="s">
        <v>66</v>
      </c>
      <c r="BA70" s="81" t="str">
        <f>REPLACE(INDEX(GroupVertices[Group],MATCH(Vertices[[#This Row],[Vertex]],GroupVertices[Vertex],0)),1,1,"")</f>
        <v>3</v>
      </c>
      <c r="BB70" s="48">
        <v>2</v>
      </c>
      <c r="BC70" s="49">
        <v>5.555555555555555</v>
      </c>
      <c r="BD70" s="48">
        <v>0</v>
      </c>
      <c r="BE70" s="49">
        <v>0</v>
      </c>
      <c r="BF70" s="48"/>
      <c r="BG70" s="49"/>
      <c r="BH70" s="48">
        <v>34</v>
      </c>
      <c r="BI70" s="49">
        <v>94.44444444444444</v>
      </c>
      <c r="BJ70" s="48">
        <v>36</v>
      </c>
      <c r="BK70" s="125" t="s">
        <v>879</v>
      </c>
      <c r="BL70" s="125" t="s">
        <v>879</v>
      </c>
      <c r="BM70" s="125" t="s">
        <v>879</v>
      </c>
      <c r="BN70" s="125" t="s">
        <v>879</v>
      </c>
      <c r="BO70" s="125">
        <v>0</v>
      </c>
      <c r="BP70" s="145">
        <v>0</v>
      </c>
      <c r="BQ70" s="125"/>
      <c r="BR70" s="125"/>
      <c r="BS70" s="125"/>
      <c r="BT70" s="125"/>
      <c r="BU70" s="125"/>
      <c r="BV70" s="125"/>
      <c r="BW70" s="125" t="s">
        <v>2539</v>
      </c>
      <c r="BX70" s="125" t="s">
        <v>2566</v>
      </c>
      <c r="BY70" s="125" t="s">
        <v>2616</v>
      </c>
      <c r="BZ70" s="125" t="s">
        <v>2638</v>
      </c>
      <c r="CA70" s="2"/>
      <c r="CB70" s="3"/>
      <c r="CC70" s="3"/>
      <c r="CD70" s="3"/>
      <c r="CE70" s="3"/>
    </row>
    <row r="71" spans="1:83" ht="41.45" customHeight="1">
      <c r="A71" s="66" t="s">
        <v>263</v>
      </c>
      <c r="C71" s="67"/>
      <c r="D71" s="67" t="s">
        <v>64</v>
      </c>
      <c r="E71" s="68">
        <v>172.05471970638206</v>
      </c>
      <c r="F71" s="70">
        <v>99.97260896364065</v>
      </c>
      <c r="G71" s="104" t="s">
        <v>580</v>
      </c>
      <c r="H71" s="67"/>
      <c r="I71" s="71" t="s">
        <v>263</v>
      </c>
      <c r="J71" s="72"/>
      <c r="K71" s="72"/>
      <c r="L71" s="71" t="s">
        <v>263</v>
      </c>
      <c r="M71" s="75">
        <v>10.128519384027408</v>
      </c>
      <c r="N71" s="76">
        <v>1472.4315185546875</v>
      </c>
      <c r="O71" s="76">
        <v>9684.8955078125</v>
      </c>
      <c r="P71" s="77"/>
      <c r="Q71" s="78"/>
      <c r="R71" s="78"/>
      <c r="S71" s="89"/>
      <c r="T71" s="48">
        <v>1</v>
      </c>
      <c r="U71" s="48">
        <v>1</v>
      </c>
      <c r="V71" s="49">
        <v>0</v>
      </c>
      <c r="W71" s="49">
        <v>0.006061</v>
      </c>
      <c r="X71" s="49">
        <v>0.017412</v>
      </c>
      <c r="Y71" s="49">
        <v>0.412821</v>
      </c>
      <c r="Z71" s="49">
        <v>0</v>
      </c>
      <c r="AA71" s="49">
        <v>1</v>
      </c>
      <c r="AB71" s="73">
        <v>71</v>
      </c>
      <c r="AC71" s="73"/>
      <c r="AD71" s="74"/>
      <c r="AE71" s="81" t="s">
        <v>1053</v>
      </c>
      <c r="AF71" s="81">
        <v>2541</v>
      </c>
      <c r="AG71" s="81">
        <v>2742</v>
      </c>
      <c r="AH71" s="81">
        <v>38023</v>
      </c>
      <c r="AI71" s="81">
        <v>76270</v>
      </c>
      <c r="AJ71" s="81"/>
      <c r="AK71" s="81" t="s">
        <v>1126</v>
      </c>
      <c r="AL71" s="81" t="s">
        <v>1183</v>
      </c>
      <c r="AM71" s="81"/>
      <c r="AN71" s="81"/>
      <c r="AO71" s="83">
        <v>42579.90576388889</v>
      </c>
      <c r="AP71" s="85" t="s">
        <v>1301</v>
      </c>
      <c r="AQ71" s="81" t="b">
        <v>1</v>
      </c>
      <c r="AR71" s="81" t="b">
        <v>0</v>
      </c>
      <c r="AS71" s="81" t="b">
        <v>0</v>
      </c>
      <c r="AT71" s="81" t="s">
        <v>914</v>
      </c>
      <c r="AU71" s="81">
        <v>16</v>
      </c>
      <c r="AV71" s="81"/>
      <c r="AW71" s="81" t="b">
        <v>0</v>
      </c>
      <c r="AX71" s="81" t="s">
        <v>1366</v>
      </c>
      <c r="AY71" s="85" t="s">
        <v>1435</v>
      </c>
      <c r="AZ71" s="81" t="s">
        <v>66</v>
      </c>
      <c r="BA71" s="81" t="str">
        <f>REPLACE(INDEX(GroupVertices[Group],MATCH(Vertices[[#This Row],[Vertex]],GroupVertices[Vertex],0)),1,1,"")</f>
        <v>1</v>
      </c>
      <c r="BB71" s="48">
        <v>4</v>
      </c>
      <c r="BC71" s="49">
        <v>2.9411764705882355</v>
      </c>
      <c r="BD71" s="48">
        <v>2</v>
      </c>
      <c r="BE71" s="49">
        <v>1.4705882352941178</v>
      </c>
      <c r="BF71" s="48"/>
      <c r="BG71" s="49"/>
      <c r="BH71" s="48">
        <v>130</v>
      </c>
      <c r="BI71" s="49">
        <v>95.58823529411765</v>
      </c>
      <c r="BJ71" s="48">
        <v>136</v>
      </c>
      <c r="BK71" s="125" t="s">
        <v>879</v>
      </c>
      <c r="BL71" s="125" t="s">
        <v>879</v>
      </c>
      <c r="BM71" s="125" t="s">
        <v>879</v>
      </c>
      <c r="BN71" s="125" t="s">
        <v>879</v>
      </c>
      <c r="BO71" s="125">
        <v>0</v>
      </c>
      <c r="BP71" s="145">
        <v>0</v>
      </c>
      <c r="BQ71" s="125"/>
      <c r="BR71" s="125"/>
      <c r="BS71" s="125"/>
      <c r="BT71" s="125"/>
      <c r="BU71" s="125"/>
      <c r="BV71" s="125"/>
      <c r="BW71" s="125" t="s">
        <v>2540</v>
      </c>
      <c r="BX71" s="125" t="s">
        <v>2567</v>
      </c>
      <c r="BY71" s="125" t="s">
        <v>2617</v>
      </c>
      <c r="BZ71" s="125" t="s">
        <v>2617</v>
      </c>
      <c r="CA71" s="2"/>
      <c r="CB71" s="3"/>
      <c r="CC71" s="3"/>
      <c r="CD71" s="3"/>
      <c r="CE71" s="3"/>
    </row>
    <row r="72" spans="1:83" ht="41.45" customHeight="1">
      <c r="A72" s="66" t="s">
        <v>264</v>
      </c>
      <c r="C72" s="67"/>
      <c r="D72" s="67" t="s">
        <v>64</v>
      </c>
      <c r="E72" s="68">
        <v>176.33340211345208</v>
      </c>
      <c r="F72" s="70">
        <v>99.9609529902466</v>
      </c>
      <c r="G72" s="104" t="s">
        <v>581</v>
      </c>
      <c r="H72" s="67"/>
      <c r="I72" s="71" t="s">
        <v>264</v>
      </c>
      <c r="J72" s="72"/>
      <c r="K72" s="72"/>
      <c r="L72" s="71" t="s">
        <v>264</v>
      </c>
      <c r="M72" s="75">
        <v>14.013066783816605</v>
      </c>
      <c r="N72" s="76">
        <v>218.3209991455078</v>
      </c>
      <c r="O72" s="76">
        <v>4001.353759765625</v>
      </c>
      <c r="P72" s="77"/>
      <c r="Q72" s="78"/>
      <c r="R72" s="78"/>
      <c r="S72" s="89"/>
      <c r="T72" s="48">
        <v>2</v>
      </c>
      <c r="U72" s="48">
        <v>1</v>
      </c>
      <c r="V72" s="49">
        <v>0</v>
      </c>
      <c r="W72" s="49">
        <v>0.006061</v>
      </c>
      <c r="X72" s="49">
        <v>0.020262</v>
      </c>
      <c r="Y72" s="49">
        <v>0.71795</v>
      </c>
      <c r="Z72" s="49">
        <v>0</v>
      </c>
      <c r="AA72" s="49">
        <v>0</v>
      </c>
      <c r="AB72" s="73">
        <v>72</v>
      </c>
      <c r="AC72" s="73"/>
      <c r="AD72" s="74"/>
      <c r="AE72" s="81" t="s">
        <v>1054</v>
      </c>
      <c r="AF72" s="81">
        <v>4436</v>
      </c>
      <c r="AG72" s="81">
        <v>3905</v>
      </c>
      <c r="AH72" s="81">
        <v>18742</v>
      </c>
      <c r="AI72" s="81">
        <v>1145</v>
      </c>
      <c r="AJ72" s="81"/>
      <c r="AK72" s="81" t="s">
        <v>1127</v>
      </c>
      <c r="AL72" s="81" t="s">
        <v>1184</v>
      </c>
      <c r="AM72" s="85" t="s">
        <v>1241</v>
      </c>
      <c r="AN72" s="81"/>
      <c r="AO72" s="83">
        <v>39256.65699074074</v>
      </c>
      <c r="AP72" s="85" t="s">
        <v>1302</v>
      </c>
      <c r="AQ72" s="81" t="b">
        <v>0</v>
      </c>
      <c r="AR72" s="81" t="b">
        <v>0</v>
      </c>
      <c r="AS72" s="81" t="b">
        <v>1</v>
      </c>
      <c r="AT72" s="81" t="s">
        <v>914</v>
      </c>
      <c r="AU72" s="81">
        <v>152</v>
      </c>
      <c r="AV72" s="85" t="s">
        <v>1312</v>
      </c>
      <c r="AW72" s="81" t="b">
        <v>0</v>
      </c>
      <c r="AX72" s="81" t="s">
        <v>1366</v>
      </c>
      <c r="AY72" s="85" t="s">
        <v>1436</v>
      </c>
      <c r="AZ72" s="81" t="s">
        <v>66</v>
      </c>
      <c r="BA72" s="81" t="str">
        <f>REPLACE(INDEX(GroupVertices[Group],MATCH(Vertices[[#This Row],[Vertex]],GroupVertices[Vertex],0)),1,1,"")</f>
        <v>1</v>
      </c>
      <c r="BB72" s="48">
        <v>0</v>
      </c>
      <c r="BC72" s="49">
        <v>0</v>
      </c>
      <c r="BD72" s="48">
        <v>0</v>
      </c>
      <c r="BE72" s="49">
        <v>0</v>
      </c>
      <c r="BF72" s="48"/>
      <c r="BG72" s="49"/>
      <c r="BH72" s="48">
        <v>8</v>
      </c>
      <c r="BI72" s="49">
        <v>100</v>
      </c>
      <c r="BJ72" s="48">
        <v>8</v>
      </c>
      <c r="BK72" s="125" t="s">
        <v>879</v>
      </c>
      <c r="BL72" s="125" t="s">
        <v>879</v>
      </c>
      <c r="BM72" s="125" t="s">
        <v>879</v>
      </c>
      <c r="BN72" s="125" t="s">
        <v>879</v>
      </c>
      <c r="BO72" s="125">
        <v>0</v>
      </c>
      <c r="BP72" s="145">
        <v>0</v>
      </c>
      <c r="BQ72" s="125" t="s">
        <v>460</v>
      </c>
      <c r="BR72" s="125" t="s">
        <v>460</v>
      </c>
      <c r="BS72" s="125" t="s">
        <v>489</v>
      </c>
      <c r="BT72" s="125" t="s">
        <v>489</v>
      </c>
      <c r="BU72" s="125" t="s">
        <v>2485</v>
      </c>
      <c r="BV72" s="125" t="s">
        <v>2485</v>
      </c>
      <c r="BW72" s="125" t="s">
        <v>2541</v>
      </c>
      <c r="BX72" s="125" t="s">
        <v>2541</v>
      </c>
      <c r="BY72" s="125" t="s">
        <v>2618</v>
      </c>
      <c r="BZ72" s="125" t="s">
        <v>2618</v>
      </c>
      <c r="CA72" s="2"/>
      <c r="CB72" s="3"/>
      <c r="CC72" s="3"/>
      <c r="CD72" s="3"/>
      <c r="CE72" s="3"/>
    </row>
    <row r="73" spans="1:83" ht="41.45" customHeight="1">
      <c r="A73" s="66" t="s">
        <v>265</v>
      </c>
      <c r="C73" s="67"/>
      <c r="D73" s="67" t="s">
        <v>64</v>
      </c>
      <c r="E73" s="68">
        <v>163.2324665574965</v>
      </c>
      <c r="F73" s="70">
        <v>99.99664251841186</v>
      </c>
      <c r="G73" s="104" t="s">
        <v>582</v>
      </c>
      <c r="H73" s="67"/>
      <c r="I73" s="71" t="s">
        <v>265</v>
      </c>
      <c r="J73" s="72"/>
      <c r="K73" s="72"/>
      <c r="L73" s="71" t="s">
        <v>265</v>
      </c>
      <c r="M73" s="75">
        <v>2.1189366972737584</v>
      </c>
      <c r="N73" s="76">
        <v>2648.937744140625</v>
      </c>
      <c r="O73" s="76">
        <v>9017.0224609375</v>
      </c>
      <c r="P73" s="77"/>
      <c r="Q73" s="78"/>
      <c r="R73" s="78"/>
      <c r="S73" s="89"/>
      <c r="T73" s="48">
        <v>2</v>
      </c>
      <c r="U73" s="48">
        <v>2</v>
      </c>
      <c r="V73" s="49">
        <v>0</v>
      </c>
      <c r="W73" s="49">
        <v>0.006061</v>
      </c>
      <c r="X73" s="49">
        <v>0.020262</v>
      </c>
      <c r="Y73" s="49">
        <v>0.71795</v>
      </c>
      <c r="Z73" s="49">
        <v>0</v>
      </c>
      <c r="AA73" s="49">
        <v>1</v>
      </c>
      <c r="AB73" s="73">
        <v>73</v>
      </c>
      <c r="AC73" s="73"/>
      <c r="AD73" s="74"/>
      <c r="AE73" s="81" t="s">
        <v>1055</v>
      </c>
      <c r="AF73" s="81">
        <v>141</v>
      </c>
      <c r="AG73" s="81">
        <v>344</v>
      </c>
      <c r="AH73" s="81">
        <v>199</v>
      </c>
      <c r="AI73" s="81">
        <v>136</v>
      </c>
      <c r="AJ73" s="81"/>
      <c r="AK73" s="81"/>
      <c r="AL73" s="81" t="s">
        <v>1156</v>
      </c>
      <c r="AM73" s="85" t="s">
        <v>1242</v>
      </c>
      <c r="AN73" s="81"/>
      <c r="AO73" s="83">
        <v>42193.80243055556</v>
      </c>
      <c r="AP73" s="85" t="s">
        <v>1303</v>
      </c>
      <c r="AQ73" s="81" t="b">
        <v>0</v>
      </c>
      <c r="AR73" s="81" t="b">
        <v>0</v>
      </c>
      <c r="AS73" s="81" t="b">
        <v>0</v>
      </c>
      <c r="AT73" s="81" t="s">
        <v>914</v>
      </c>
      <c r="AU73" s="81">
        <v>4</v>
      </c>
      <c r="AV73" s="85" t="s">
        <v>1312</v>
      </c>
      <c r="AW73" s="81" t="b">
        <v>0</v>
      </c>
      <c r="AX73" s="81" t="s">
        <v>1366</v>
      </c>
      <c r="AY73" s="85" t="s">
        <v>1437</v>
      </c>
      <c r="AZ73" s="81" t="s">
        <v>66</v>
      </c>
      <c r="BA73" s="81" t="str">
        <f>REPLACE(INDEX(GroupVertices[Group],MATCH(Vertices[[#This Row],[Vertex]],GroupVertices[Vertex],0)),1,1,"")</f>
        <v>1</v>
      </c>
      <c r="BB73" s="48">
        <v>5</v>
      </c>
      <c r="BC73" s="49">
        <v>10.416666666666666</v>
      </c>
      <c r="BD73" s="48">
        <v>1</v>
      </c>
      <c r="BE73" s="49">
        <v>2.0833333333333335</v>
      </c>
      <c r="BF73" s="48"/>
      <c r="BG73" s="49"/>
      <c r="BH73" s="48">
        <v>42</v>
      </c>
      <c r="BI73" s="49">
        <v>87.5</v>
      </c>
      <c r="BJ73" s="48">
        <v>48</v>
      </c>
      <c r="BK73" s="125" t="s">
        <v>879</v>
      </c>
      <c r="BL73" s="125" t="s">
        <v>879</v>
      </c>
      <c r="BM73" s="125" t="s">
        <v>879</v>
      </c>
      <c r="BN73" s="125" t="s">
        <v>879</v>
      </c>
      <c r="BO73" s="125">
        <v>0</v>
      </c>
      <c r="BP73" s="145">
        <v>0</v>
      </c>
      <c r="BQ73" s="125"/>
      <c r="BR73" s="125"/>
      <c r="BS73" s="125"/>
      <c r="BT73" s="125"/>
      <c r="BU73" s="125" t="s">
        <v>518</v>
      </c>
      <c r="BV73" s="125" t="s">
        <v>518</v>
      </c>
      <c r="BW73" s="125" t="s">
        <v>2542</v>
      </c>
      <c r="BX73" s="125" t="s">
        <v>2568</v>
      </c>
      <c r="BY73" s="125" t="s">
        <v>2619</v>
      </c>
      <c r="BZ73" s="125" t="s">
        <v>2619</v>
      </c>
      <c r="CA73" s="2"/>
      <c r="CB73" s="3"/>
      <c r="CC73" s="3"/>
      <c r="CD73" s="3"/>
      <c r="CE73" s="3"/>
    </row>
    <row r="74" spans="1:83" ht="41.45" customHeight="1">
      <c r="A74" s="66" t="s">
        <v>307</v>
      </c>
      <c r="C74" s="67"/>
      <c r="D74" s="67" t="s">
        <v>64</v>
      </c>
      <c r="E74" s="68">
        <v>165.50241242607967</v>
      </c>
      <c r="F74" s="70">
        <v>99.99045873888983</v>
      </c>
      <c r="G74" s="104" t="s">
        <v>1363</v>
      </c>
      <c r="H74" s="67"/>
      <c r="I74" s="71" t="s">
        <v>307</v>
      </c>
      <c r="J74" s="72"/>
      <c r="K74" s="72"/>
      <c r="L74" s="71" t="s">
        <v>1722</v>
      </c>
      <c r="M74" s="75">
        <v>4.179784285983934</v>
      </c>
      <c r="N74" s="76">
        <v>3117.177001953125</v>
      </c>
      <c r="O74" s="76">
        <v>7834.24658203125</v>
      </c>
      <c r="P74" s="77"/>
      <c r="Q74" s="78"/>
      <c r="R74" s="78"/>
      <c r="S74" s="89"/>
      <c r="T74" s="48">
        <v>2</v>
      </c>
      <c r="U74" s="48">
        <v>1</v>
      </c>
      <c r="V74" s="49">
        <v>0</v>
      </c>
      <c r="W74" s="49">
        <v>0.006061</v>
      </c>
      <c r="X74" s="49">
        <v>0.020262</v>
      </c>
      <c r="Y74" s="49">
        <v>0.71795</v>
      </c>
      <c r="Z74" s="49">
        <v>0</v>
      </c>
      <c r="AA74" s="49">
        <v>0</v>
      </c>
      <c r="AB74" s="73">
        <v>74</v>
      </c>
      <c r="AC74" s="73"/>
      <c r="AD74" s="74"/>
      <c r="AE74" s="81" t="s">
        <v>1056</v>
      </c>
      <c r="AF74" s="81">
        <v>2594</v>
      </c>
      <c r="AG74" s="81">
        <v>961</v>
      </c>
      <c r="AH74" s="81">
        <v>15577</v>
      </c>
      <c r="AI74" s="81">
        <v>2115</v>
      </c>
      <c r="AJ74" s="81"/>
      <c r="AK74" s="81" t="s">
        <v>1128</v>
      </c>
      <c r="AL74" s="81" t="s">
        <v>1185</v>
      </c>
      <c r="AM74" s="85" t="s">
        <v>1243</v>
      </c>
      <c r="AN74" s="81"/>
      <c r="AO74" s="83">
        <v>39192.29568287037</v>
      </c>
      <c r="AP74" s="81"/>
      <c r="AQ74" s="81" t="b">
        <v>0</v>
      </c>
      <c r="AR74" s="81" t="b">
        <v>0</v>
      </c>
      <c r="AS74" s="81" t="b">
        <v>1</v>
      </c>
      <c r="AT74" s="81" t="s">
        <v>914</v>
      </c>
      <c r="AU74" s="81">
        <v>82</v>
      </c>
      <c r="AV74" s="85" t="s">
        <v>1321</v>
      </c>
      <c r="AW74" s="81" t="b">
        <v>0</v>
      </c>
      <c r="AX74" s="81" t="s">
        <v>1366</v>
      </c>
      <c r="AY74" s="85" t="s">
        <v>1438</v>
      </c>
      <c r="AZ74" s="81" t="s">
        <v>66</v>
      </c>
      <c r="BA74" s="81" t="str">
        <f>REPLACE(INDEX(GroupVertices[Group],MATCH(Vertices[[#This Row],[Vertex]],GroupVertices[Vertex],0)),1,1,"")</f>
        <v>1</v>
      </c>
      <c r="BB74" s="48">
        <v>0</v>
      </c>
      <c r="BC74" s="49">
        <v>0</v>
      </c>
      <c r="BD74" s="48">
        <v>0</v>
      </c>
      <c r="BE74" s="49">
        <v>0</v>
      </c>
      <c r="BF74" s="48"/>
      <c r="BG74" s="49"/>
      <c r="BH74" s="48">
        <v>5</v>
      </c>
      <c r="BI74" s="49">
        <v>100</v>
      </c>
      <c r="BJ74" s="48">
        <v>5</v>
      </c>
      <c r="BK74" s="48"/>
      <c r="BL74" s="48"/>
      <c r="BM74" s="48"/>
      <c r="BN74" s="48"/>
      <c r="BO74" s="48">
        <v>0</v>
      </c>
      <c r="BP74" s="49">
        <v>0</v>
      </c>
      <c r="BQ74" s="48" t="s">
        <v>704</v>
      </c>
      <c r="BR74" s="48" t="s">
        <v>704</v>
      </c>
      <c r="BS74" s="48" t="s">
        <v>473</v>
      </c>
      <c r="BT74" s="48" t="s">
        <v>473</v>
      </c>
      <c r="BU74" s="48"/>
      <c r="BV74" s="48"/>
      <c r="BW74" s="125" t="s">
        <v>2543</v>
      </c>
      <c r="BX74" s="125" t="s">
        <v>2543</v>
      </c>
      <c r="BY74" s="125" t="s">
        <v>2620</v>
      </c>
      <c r="BZ74" s="125" t="s">
        <v>2620</v>
      </c>
      <c r="CA74" s="2"/>
      <c r="CB74" s="3"/>
      <c r="CC74" s="3"/>
      <c r="CD74" s="3"/>
      <c r="CE74" s="3"/>
    </row>
    <row r="75" spans="1:83" ht="41.45" customHeight="1">
      <c r="A75" s="66" t="s">
        <v>308</v>
      </c>
      <c r="C75" s="67"/>
      <c r="D75" s="67" t="s">
        <v>64</v>
      </c>
      <c r="E75" s="68">
        <v>168.8319116336449</v>
      </c>
      <c r="F75" s="70">
        <v>99.9813885274353</v>
      </c>
      <c r="G75" s="104" t="s">
        <v>1364</v>
      </c>
      <c r="H75" s="67"/>
      <c r="I75" s="71" t="s">
        <v>308</v>
      </c>
      <c r="J75" s="72"/>
      <c r="K75" s="72"/>
      <c r="L75" s="71" t="s">
        <v>1723</v>
      </c>
      <c r="M75" s="75">
        <v>7.202583423395132</v>
      </c>
      <c r="N75" s="76">
        <v>2062.961181640625</v>
      </c>
      <c r="O75" s="76">
        <v>314.1047058105469</v>
      </c>
      <c r="P75" s="77"/>
      <c r="Q75" s="78"/>
      <c r="R75" s="78"/>
      <c r="S75" s="89"/>
      <c r="T75" s="48">
        <v>2</v>
      </c>
      <c r="U75" s="48">
        <v>1</v>
      </c>
      <c r="V75" s="49">
        <v>0</v>
      </c>
      <c r="W75" s="49">
        <v>0.006061</v>
      </c>
      <c r="X75" s="49">
        <v>0.020262</v>
      </c>
      <c r="Y75" s="49">
        <v>0.71795</v>
      </c>
      <c r="Z75" s="49">
        <v>0</v>
      </c>
      <c r="AA75" s="49">
        <v>0</v>
      </c>
      <c r="AB75" s="73">
        <v>75</v>
      </c>
      <c r="AC75" s="73"/>
      <c r="AD75" s="74"/>
      <c r="AE75" s="81" t="s">
        <v>1057</v>
      </c>
      <c r="AF75" s="81">
        <v>1399</v>
      </c>
      <c r="AG75" s="81">
        <v>1866</v>
      </c>
      <c r="AH75" s="81">
        <v>121319</v>
      </c>
      <c r="AI75" s="81">
        <v>3085</v>
      </c>
      <c r="AJ75" s="81"/>
      <c r="AK75" s="81"/>
      <c r="AL75" s="81" t="s">
        <v>1186</v>
      </c>
      <c r="AM75" s="81"/>
      <c r="AN75" s="81"/>
      <c r="AO75" s="83">
        <v>40735.48096064815</v>
      </c>
      <c r="AP75" s="85" t="s">
        <v>1304</v>
      </c>
      <c r="AQ75" s="81" t="b">
        <v>0</v>
      </c>
      <c r="AR75" s="81" t="b">
        <v>0</v>
      </c>
      <c r="AS75" s="81" t="b">
        <v>1</v>
      </c>
      <c r="AT75" s="81" t="s">
        <v>914</v>
      </c>
      <c r="AU75" s="81">
        <v>10</v>
      </c>
      <c r="AV75" s="85" t="s">
        <v>1312</v>
      </c>
      <c r="AW75" s="81" t="b">
        <v>0</v>
      </c>
      <c r="AX75" s="81" t="s">
        <v>1366</v>
      </c>
      <c r="AY75" s="85" t="s">
        <v>1439</v>
      </c>
      <c r="AZ75" s="81" t="s">
        <v>66</v>
      </c>
      <c r="BA75" s="81" t="str">
        <f>REPLACE(INDEX(GroupVertices[Group],MATCH(Vertices[[#This Row],[Vertex]],GroupVertices[Vertex],0)),1,1,"")</f>
        <v>1</v>
      </c>
      <c r="BB75" s="48">
        <v>1</v>
      </c>
      <c r="BC75" s="49">
        <v>5.2631578947368425</v>
      </c>
      <c r="BD75" s="48">
        <v>2</v>
      </c>
      <c r="BE75" s="49">
        <v>10.526315789473685</v>
      </c>
      <c r="BF75" s="48"/>
      <c r="BG75" s="49"/>
      <c r="BH75" s="48">
        <v>16</v>
      </c>
      <c r="BI75" s="49">
        <v>84.21052631578948</v>
      </c>
      <c r="BJ75" s="48">
        <v>19</v>
      </c>
      <c r="BK75" s="48"/>
      <c r="BL75" s="48"/>
      <c r="BM75" s="48"/>
      <c r="BN75" s="48"/>
      <c r="BO75" s="48">
        <v>0</v>
      </c>
      <c r="BP75" s="49">
        <v>0</v>
      </c>
      <c r="BQ75" s="48"/>
      <c r="BR75" s="48"/>
      <c r="BS75" s="48"/>
      <c r="BT75" s="48"/>
      <c r="BU75" s="48"/>
      <c r="BV75" s="48"/>
      <c r="BW75" s="125" t="s">
        <v>2544</v>
      </c>
      <c r="BX75" s="125" t="s">
        <v>2544</v>
      </c>
      <c r="BY75" s="125" t="s">
        <v>2621</v>
      </c>
      <c r="BZ75" s="125" t="s">
        <v>2621</v>
      </c>
      <c r="CA75" s="2"/>
      <c r="CB75" s="3"/>
      <c r="CC75" s="3"/>
      <c r="CD75" s="3"/>
      <c r="CE75" s="3"/>
    </row>
    <row r="76" spans="1:83" ht="41.45" customHeight="1">
      <c r="A76" s="66" t="s">
        <v>309</v>
      </c>
      <c r="C76" s="67"/>
      <c r="D76" s="67" t="s">
        <v>64</v>
      </c>
      <c r="E76" s="68">
        <v>163.89468739436032</v>
      </c>
      <c r="F76" s="70">
        <v>99.99483849845406</v>
      </c>
      <c r="G76" s="104" t="s">
        <v>1365</v>
      </c>
      <c r="H76" s="67"/>
      <c r="I76" s="71" t="s">
        <v>309</v>
      </c>
      <c r="J76" s="72"/>
      <c r="K76" s="72"/>
      <c r="L76" s="71" t="s">
        <v>1724</v>
      </c>
      <c r="M76" s="75">
        <v>2.720156415211897</v>
      </c>
      <c r="N76" s="76">
        <v>1040.4478759765625</v>
      </c>
      <c r="O76" s="76">
        <v>883.0540161132812</v>
      </c>
      <c r="P76" s="77"/>
      <c r="Q76" s="78"/>
      <c r="R76" s="78"/>
      <c r="S76" s="89"/>
      <c r="T76" s="48">
        <v>2</v>
      </c>
      <c r="U76" s="48">
        <v>1</v>
      </c>
      <c r="V76" s="49">
        <v>0</v>
      </c>
      <c r="W76" s="49">
        <v>0.006061</v>
      </c>
      <c r="X76" s="49">
        <v>0.020262</v>
      </c>
      <c r="Y76" s="49">
        <v>0.71795</v>
      </c>
      <c r="Z76" s="49">
        <v>0</v>
      </c>
      <c r="AA76" s="49">
        <v>0</v>
      </c>
      <c r="AB76" s="73">
        <v>76</v>
      </c>
      <c r="AC76" s="73"/>
      <c r="AD76" s="74"/>
      <c r="AE76" s="81" t="s">
        <v>1058</v>
      </c>
      <c r="AF76" s="81">
        <v>518</v>
      </c>
      <c r="AG76" s="81">
        <v>524</v>
      </c>
      <c r="AH76" s="81">
        <v>7524</v>
      </c>
      <c r="AI76" s="81">
        <v>6920</v>
      </c>
      <c r="AJ76" s="81"/>
      <c r="AK76" s="81" t="s">
        <v>1129</v>
      </c>
      <c r="AL76" s="81"/>
      <c r="AM76" s="81"/>
      <c r="AN76" s="81"/>
      <c r="AO76" s="83">
        <v>41955.092685185184</v>
      </c>
      <c r="AP76" s="85" t="s">
        <v>1305</v>
      </c>
      <c r="AQ76" s="81" t="b">
        <v>0</v>
      </c>
      <c r="AR76" s="81" t="b">
        <v>0</v>
      </c>
      <c r="AS76" s="81" t="b">
        <v>1</v>
      </c>
      <c r="AT76" s="81" t="s">
        <v>914</v>
      </c>
      <c r="AU76" s="81">
        <v>0</v>
      </c>
      <c r="AV76" s="85" t="s">
        <v>1312</v>
      </c>
      <c r="AW76" s="81" t="b">
        <v>0</v>
      </c>
      <c r="AX76" s="81" t="s">
        <v>1366</v>
      </c>
      <c r="AY76" s="85" t="s">
        <v>1440</v>
      </c>
      <c r="AZ76" s="81" t="s">
        <v>66</v>
      </c>
      <c r="BA76" s="81" t="str">
        <f>REPLACE(INDEX(GroupVertices[Group],MATCH(Vertices[[#This Row],[Vertex]],GroupVertices[Vertex],0)),1,1,"")</f>
        <v>1</v>
      </c>
      <c r="BB76" s="48">
        <v>0</v>
      </c>
      <c r="BC76" s="49">
        <v>0</v>
      </c>
      <c r="BD76" s="48">
        <v>0</v>
      </c>
      <c r="BE76" s="49">
        <v>0</v>
      </c>
      <c r="BF76" s="48"/>
      <c r="BG76" s="49"/>
      <c r="BH76" s="48">
        <v>4</v>
      </c>
      <c r="BI76" s="49">
        <v>100</v>
      </c>
      <c r="BJ76" s="48">
        <v>4</v>
      </c>
      <c r="BK76" s="48"/>
      <c r="BL76" s="48"/>
      <c r="BM76" s="48"/>
      <c r="BN76" s="48"/>
      <c r="BO76" s="48">
        <v>0</v>
      </c>
      <c r="BP76" s="49">
        <v>0</v>
      </c>
      <c r="BQ76" s="48"/>
      <c r="BR76" s="48"/>
      <c r="BS76" s="48"/>
      <c r="BT76" s="48"/>
      <c r="BU76" s="48"/>
      <c r="BV76" s="48"/>
      <c r="BW76" s="125" t="s">
        <v>2545</v>
      </c>
      <c r="BX76" s="125" t="s">
        <v>2545</v>
      </c>
      <c r="BY76" s="125" t="s">
        <v>2622</v>
      </c>
      <c r="BZ76" s="125" t="s">
        <v>2622</v>
      </c>
      <c r="CA76" s="2"/>
      <c r="CB76" s="3"/>
      <c r="CC76" s="3"/>
      <c r="CD76" s="3"/>
      <c r="CE76" s="3"/>
    </row>
    <row r="77" spans="1:83" ht="41.45" customHeight="1">
      <c r="A77" s="66" t="s">
        <v>267</v>
      </c>
      <c r="C77" s="67"/>
      <c r="D77" s="67" t="s">
        <v>64</v>
      </c>
      <c r="E77" s="68">
        <v>162.73947993449792</v>
      </c>
      <c r="F77" s="70">
        <v>99.99798551104712</v>
      </c>
      <c r="G77" s="104" t="s">
        <v>583</v>
      </c>
      <c r="H77" s="67"/>
      <c r="I77" s="71" t="s">
        <v>267</v>
      </c>
      <c r="J77" s="72"/>
      <c r="K77" s="72"/>
      <c r="L77" s="71" t="s">
        <v>1725</v>
      </c>
      <c r="M77" s="75">
        <v>1.671362018364255</v>
      </c>
      <c r="N77" s="76">
        <v>3403.662109375</v>
      </c>
      <c r="O77" s="76">
        <v>6358.1728515625</v>
      </c>
      <c r="P77" s="77"/>
      <c r="Q77" s="78"/>
      <c r="R77" s="78"/>
      <c r="S77" s="89"/>
      <c r="T77" s="48">
        <v>2</v>
      </c>
      <c r="U77" s="48">
        <v>2</v>
      </c>
      <c r="V77" s="49">
        <v>0</v>
      </c>
      <c r="W77" s="49">
        <v>0.006061</v>
      </c>
      <c r="X77" s="49">
        <v>0.020262</v>
      </c>
      <c r="Y77" s="49">
        <v>0.71795</v>
      </c>
      <c r="Z77" s="49">
        <v>0</v>
      </c>
      <c r="AA77" s="49">
        <v>1</v>
      </c>
      <c r="AB77" s="73">
        <v>77</v>
      </c>
      <c r="AC77" s="73"/>
      <c r="AD77" s="74"/>
      <c r="AE77" s="81" t="s">
        <v>1059</v>
      </c>
      <c r="AF77" s="81">
        <v>259</v>
      </c>
      <c r="AG77" s="81">
        <v>210</v>
      </c>
      <c r="AH77" s="81">
        <v>5564</v>
      </c>
      <c r="AI77" s="81">
        <v>17443</v>
      </c>
      <c r="AJ77" s="81"/>
      <c r="AK77" s="81" t="s">
        <v>1130</v>
      </c>
      <c r="AL77" s="81" t="s">
        <v>1187</v>
      </c>
      <c r="AM77" s="81"/>
      <c r="AN77" s="81"/>
      <c r="AO77" s="83">
        <v>40959.22659722222</v>
      </c>
      <c r="AP77" s="85" t="s">
        <v>1306</v>
      </c>
      <c r="AQ77" s="81" t="b">
        <v>1</v>
      </c>
      <c r="AR77" s="81" t="b">
        <v>0</v>
      </c>
      <c r="AS77" s="81" t="b">
        <v>1</v>
      </c>
      <c r="AT77" s="81" t="s">
        <v>914</v>
      </c>
      <c r="AU77" s="81">
        <v>1</v>
      </c>
      <c r="AV77" s="85" t="s">
        <v>1312</v>
      </c>
      <c r="AW77" s="81" t="b">
        <v>0</v>
      </c>
      <c r="AX77" s="81" t="s">
        <v>1366</v>
      </c>
      <c r="AY77" s="85" t="s">
        <v>1441</v>
      </c>
      <c r="AZ77" s="81" t="s">
        <v>66</v>
      </c>
      <c r="BA77" s="81" t="str">
        <f>REPLACE(INDEX(GroupVertices[Group],MATCH(Vertices[[#This Row],[Vertex]],GroupVertices[Vertex],0)),1,1,"")</f>
        <v>1</v>
      </c>
      <c r="BB77" s="48">
        <v>2</v>
      </c>
      <c r="BC77" s="49">
        <v>2.380952380952381</v>
      </c>
      <c r="BD77" s="48">
        <v>5</v>
      </c>
      <c r="BE77" s="49">
        <v>5.9523809523809526</v>
      </c>
      <c r="BF77" s="48"/>
      <c r="BG77" s="49"/>
      <c r="BH77" s="48">
        <v>77</v>
      </c>
      <c r="BI77" s="49">
        <v>91.66666666666667</v>
      </c>
      <c r="BJ77" s="48">
        <v>84</v>
      </c>
      <c r="BK77" s="125" t="s">
        <v>879</v>
      </c>
      <c r="BL77" s="125" t="s">
        <v>879</v>
      </c>
      <c r="BM77" s="125" t="s">
        <v>879</v>
      </c>
      <c r="BN77" s="125" t="s">
        <v>879</v>
      </c>
      <c r="BO77" s="125">
        <v>0</v>
      </c>
      <c r="BP77" s="145">
        <v>0</v>
      </c>
      <c r="BQ77" s="125"/>
      <c r="BR77" s="125"/>
      <c r="BS77" s="125"/>
      <c r="BT77" s="125"/>
      <c r="BU77" s="125"/>
      <c r="BV77" s="125"/>
      <c r="BW77" s="125" t="s">
        <v>2546</v>
      </c>
      <c r="BX77" s="125" t="s">
        <v>2569</v>
      </c>
      <c r="BY77" s="125" t="s">
        <v>2623</v>
      </c>
      <c r="BZ77" s="125" t="s">
        <v>2623</v>
      </c>
      <c r="CA77" s="2"/>
      <c r="CB77" s="3"/>
      <c r="CC77" s="3"/>
      <c r="CD77" s="3"/>
      <c r="CE77" s="3"/>
    </row>
    <row r="78" spans="1:83" ht="41.45" customHeight="1">
      <c r="A78" s="66" t="s">
        <v>268</v>
      </c>
      <c r="C78" s="67"/>
      <c r="D78" s="67" t="s">
        <v>64</v>
      </c>
      <c r="E78" s="68">
        <v>163.82110730137546</v>
      </c>
      <c r="F78" s="70">
        <v>99.99503894511604</v>
      </c>
      <c r="G78" s="104" t="s">
        <v>584</v>
      </c>
      <c r="H78" s="67"/>
      <c r="I78" s="71" t="s">
        <v>268</v>
      </c>
      <c r="J78" s="72"/>
      <c r="K78" s="72"/>
      <c r="L78" s="71" t="s">
        <v>1726</v>
      </c>
      <c r="M78" s="75">
        <v>2.653354224329882</v>
      </c>
      <c r="N78" s="76">
        <v>2676.4765625</v>
      </c>
      <c r="O78" s="76">
        <v>3358.6318359375</v>
      </c>
      <c r="P78" s="77"/>
      <c r="Q78" s="78"/>
      <c r="R78" s="78"/>
      <c r="S78" s="89"/>
      <c r="T78" s="48">
        <v>2</v>
      </c>
      <c r="U78" s="48">
        <v>2</v>
      </c>
      <c r="V78" s="49">
        <v>0</v>
      </c>
      <c r="W78" s="49">
        <v>0.006061</v>
      </c>
      <c r="X78" s="49">
        <v>0.020262</v>
      </c>
      <c r="Y78" s="49">
        <v>0.71795</v>
      </c>
      <c r="Z78" s="49">
        <v>0</v>
      </c>
      <c r="AA78" s="49">
        <v>1</v>
      </c>
      <c r="AB78" s="73">
        <v>78</v>
      </c>
      <c r="AC78" s="73"/>
      <c r="AD78" s="74"/>
      <c r="AE78" s="81" t="s">
        <v>1060</v>
      </c>
      <c r="AF78" s="81">
        <v>480</v>
      </c>
      <c r="AG78" s="81">
        <v>504</v>
      </c>
      <c r="AH78" s="81">
        <v>556</v>
      </c>
      <c r="AI78" s="81">
        <v>527</v>
      </c>
      <c r="AJ78" s="81"/>
      <c r="AK78" s="81" t="s">
        <v>1131</v>
      </c>
      <c r="AL78" s="81" t="s">
        <v>948</v>
      </c>
      <c r="AM78" s="81"/>
      <c r="AN78" s="81"/>
      <c r="AO78" s="83">
        <v>42629.75460648148</v>
      </c>
      <c r="AP78" s="85" t="s">
        <v>1307</v>
      </c>
      <c r="AQ78" s="81" t="b">
        <v>0</v>
      </c>
      <c r="AR78" s="81" t="b">
        <v>0</v>
      </c>
      <c r="AS78" s="81" t="b">
        <v>1</v>
      </c>
      <c r="AT78" s="81" t="s">
        <v>914</v>
      </c>
      <c r="AU78" s="81">
        <v>14</v>
      </c>
      <c r="AV78" s="85" t="s">
        <v>1312</v>
      </c>
      <c r="AW78" s="81" t="b">
        <v>0</v>
      </c>
      <c r="AX78" s="81" t="s">
        <v>1366</v>
      </c>
      <c r="AY78" s="85" t="s">
        <v>1442</v>
      </c>
      <c r="AZ78" s="81" t="s">
        <v>66</v>
      </c>
      <c r="BA78" s="81" t="str">
        <f>REPLACE(INDEX(GroupVertices[Group],MATCH(Vertices[[#This Row],[Vertex]],GroupVertices[Vertex],0)),1,1,"")</f>
        <v>1</v>
      </c>
      <c r="BB78" s="48">
        <v>2</v>
      </c>
      <c r="BC78" s="49">
        <v>4.444444444444445</v>
      </c>
      <c r="BD78" s="48">
        <v>2</v>
      </c>
      <c r="BE78" s="49">
        <v>4.444444444444445</v>
      </c>
      <c r="BF78" s="48"/>
      <c r="BG78" s="49"/>
      <c r="BH78" s="48">
        <v>41</v>
      </c>
      <c r="BI78" s="49">
        <v>91.11111111111111</v>
      </c>
      <c r="BJ78" s="48">
        <v>45</v>
      </c>
      <c r="BK78" s="125" t="s">
        <v>879</v>
      </c>
      <c r="BL78" s="125" t="s">
        <v>879</v>
      </c>
      <c r="BM78" s="125" t="s">
        <v>879</v>
      </c>
      <c r="BN78" s="125" t="s">
        <v>879</v>
      </c>
      <c r="BO78" s="125">
        <v>0</v>
      </c>
      <c r="BP78" s="145">
        <v>0</v>
      </c>
      <c r="BQ78" s="125"/>
      <c r="BR78" s="125"/>
      <c r="BS78" s="125"/>
      <c r="BT78" s="125"/>
      <c r="BU78" s="125" t="s">
        <v>2486</v>
      </c>
      <c r="BV78" s="125" t="s">
        <v>2486</v>
      </c>
      <c r="BW78" s="125" t="s">
        <v>2547</v>
      </c>
      <c r="BX78" s="125" t="s">
        <v>2547</v>
      </c>
      <c r="BY78" s="125" t="s">
        <v>2624</v>
      </c>
      <c r="BZ78" s="125" t="s">
        <v>2624</v>
      </c>
      <c r="CA78" s="2"/>
      <c r="CB78" s="3"/>
      <c r="CC78" s="3"/>
      <c r="CD78" s="3"/>
      <c r="CE78" s="3"/>
    </row>
    <row r="79" spans="1:83" ht="41.45" customHeight="1">
      <c r="A79" s="66" t="s">
        <v>269</v>
      </c>
      <c r="C79" s="67"/>
      <c r="D79" s="67" t="s">
        <v>64</v>
      </c>
      <c r="E79" s="68">
        <v>177.03609200145755</v>
      </c>
      <c r="F79" s="70">
        <v>99.9590387246247</v>
      </c>
      <c r="G79" s="104" t="s">
        <v>585</v>
      </c>
      <c r="H79" s="67"/>
      <c r="I79" s="71" t="s">
        <v>269</v>
      </c>
      <c r="J79" s="72"/>
      <c r="K79" s="72"/>
      <c r="L79" s="71" t="s">
        <v>269</v>
      </c>
      <c r="M79" s="75">
        <v>14.651027706739852</v>
      </c>
      <c r="N79" s="76">
        <v>6154.25439453125</v>
      </c>
      <c r="O79" s="76">
        <v>4384.37841796875</v>
      </c>
      <c r="P79" s="77"/>
      <c r="Q79" s="78"/>
      <c r="R79" s="78"/>
      <c r="S79" s="89"/>
      <c r="T79" s="48">
        <v>1</v>
      </c>
      <c r="U79" s="48">
        <v>1</v>
      </c>
      <c r="V79" s="49">
        <v>0</v>
      </c>
      <c r="W79" s="49">
        <v>0</v>
      </c>
      <c r="X79" s="49">
        <v>0</v>
      </c>
      <c r="Y79" s="49">
        <v>0.999994</v>
      </c>
      <c r="Z79" s="49">
        <v>0</v>
      </c>
      <c r="AA79" s="49" t="s">
        <v>1516</v>
      </c>
      <c r="AB79" s="73">
        <v>79</v>
      </c>
      <c r="AC79" s="73"/>
      <c r="AD79" s="74"/>
      <c r="AE79" s="81" t="s">
        <v>1061</v>
      </c>
      <c r="AF79" s="81">
        <v>2931</v>
      </c>
      <c r="AG79" s="81">
        <v>4096</v>
      </c>
      <c r="AH79" s="81">
        <v>10549</v>
      </c>
      <c r="AI79" s="81">
        <v>570</v>
      </c>
      <c r="AJ79" s="81"/>
      <c r="AK79" s="81" t="s">
        <v>1132</v>
      </c>
      <c r="AL79" s="81" t="s">
        <v>1188</v>
      </c>
      <c r="AM79" s="85" t="s">
        <v>1244</v>
      </c>
      <c r="AN79" s="81"/>
      <c r="AO79" s="83">
        <v>41010.57405092593</v>
      </c>
      <c r="AP79" s="85" t="s">
        <v>1308</v>
      </c>
      <c r="AQ79" s="81" t="b">
        <v>0</v>
      </c>
      <c r="AR79" s="81" t="b">
        <v>0</v>
      </c>
      <c r="AS79" s="81" t="b">
        <v>1</v>
      </c>
      <c r="AT79" s="81" t="s">
        <v>920</v>
      </c>
      <c r="AU79" s="81">
        <v>29</v>
      </c>
      <c r="AV79" s="85" t="s">
        <v>1312</v>
      </c>
      <c r="AW79" s="81" t="b">
        <v>0</v>
      </c>
      <c r="AX79" s="81" t="s">
        <v>1366</v>
      </c>
      <c r="AY79" s="85" t="s">
        <v>1443</v>
      </c>
      <c r="AZ79" s="81" t="s">
        <v>66</v>
      </c>
      <c r="BA79" s="81" t="str">
        <f>REPLACE(INDEX(GroupVertices[Group],MATCH(Vertices[[#This Row],[Vertex]],GroupVertices[Vertex],0)),1,1,"")</f>
        <v>7</v>
      </c>
      <c r="BB79" s="48">
        <v>1</v>
      </c>
      <c r="BC79" s="49">
        <v>0.7352941176470589</v>
      </c>
      <c r="BD79" s="48">
        <v>0</v>
      </c>
      <c r="BE79" s="49">
        <v>0</v>
      </c>
      <c r="BF79" s="48"/>
      <c r="BG79" s="49"/>
      <c r="BH79" s="48">
        <v>135</v>
      </c>
      <c r="BI79" s="49">
        <v>99.26470588235294</v>
      </c>
      <c r="BJ79" s="48">
        <v>136</v>
      </c>
      <c r="BK79" s="125" t="s">
        <v>879</v>
      </c>
      <c r="BL79" s="125" t="s">
        <v>879</v>
      </c>
      <c r="BM79" s="125" t="s">
        <v>879</v>
      </c>
      <c r="BN79" s="125" t="s">
        <v>879</v>
      </c>
      <c r="BO79" s="125">
        <v>0</v>
      </c>
      <c r="BP79" s="145">
        <v>0</v>
      </c>
      <c r="BQ79" s="125" t="s">
        <v>469</v>
      </c>
      <c r="BR79" s="125" t="s">
        <v>469</v>
      </c>
      <c r="BS79" s="125" t="s">
        <v>492</v>
      </c>
      <c r="BT79" s="125" t="s">
        <v>492</v>
      </c>
      <c r="BU79" s="125" t="s">
        <v>2487</v>
      </c>
      <c r="BV79" s="125" t="s">
        <v>2494</v>
      </c>
      <c r="BW79" s="125" t="s">
        <v>2548</v>
      </c>
      <c r="BX79" s="125" t="s">
        <v>2570</v>
      </c>
      <c r="BY79" s="125" t="s">
        <v>2625</v>
      </c>
      <c r="BZ79" s="125" t="s">
        <v>2639</v>
      </c>
      <c r="CA79" s="2"/>
      <c r="CB79" s="3"/>
      <c r="CC79" s="3"/>
      <c r="CD79" s="3"/>
      <c r="CE79" s="3"/>
    </row>
    <row r="80" spans="1:83" ht="41.45" customHeight="1">
      <c r="A80" s="90" t="s">
        <v>270</v>
      </c>
      <c r="C80" s="91"/>
      <c r="D80" s="91" t="s">
        <v>64</v>
      </c>
      <c r="E80" s="92">
        <v>187.580119326189</v>
      </c>
      <c r="F80" s="93">
        <v>99.9303147179632</v>
      </c>
      <c r="G80" s="105" t="s">
        <v>586</v>
      </c>
      <c r="H80" s="91"/>
      <c r="I80" s="94" t="s">
        <v>270</v>
      </c>
      <c r="J80" s="95"/>
      <c r="K80" s="95"/>
      <c r="L80" s="94" t="s">
        <v>270</v>
      </c>
      <c r="M80" s="96">
        <v>24.223781660132662</v>
      </c>
      <c r="N80" s="97">
        <v>7231.84716796875</v>
      </c>
      <c r="O80" s="97">
        <v>4759.34912109375</v>
      </c>
      <c r="P80" s="98"/>
      <c r="Q80" s="99"/>
      <c r="R80" s="99"/>
      <c r="S80" s="100"/>
      <c r="T80" s="48">
        <v>0</v>
      </c>
      <c r="U80" s="48">
        <v>1</v>
      </c>
      <c r="V80" s="49">
        <v>0</v>
      </c>
      <c r="W80" s="49">
        <v>0.2</v>
      </c>
      <c r="X80" s="49">
        <v>0</v>
      </c>
      <c r="Y80" s="49">
        <v>0.69369</v>
      </c>
      <c r="Z80" s="49">
        <v>0</v>
      </c>
      <c r="AA80" s="49">
        <v>0</v>
      </c>
      <c r="AB80" s="102">
        <v>80</v>
      </c>
      <c r="AC80" s="102"/>
      <c r="AD80" s="103"/>
      <c r="AE80" s="81" t="s">
        <v>1062</v>
      </c>
      <c r="AF80" s="81">
        <v>5755</v>
      </c>
      <c r="AG80" s="81">
        <v>6962</v>
      </c>
      <c r="AH80" s="81">
        <v>73593</v>
      </c>
      <c r="AI80" s="81">
        <v>8051</v>
      </c>
      <c r="AJ80" s="81"/>
      <c r="AK80" s="81" t="s">
        <v>1133</v>
      </c>
      <c r="AL80" s="81"/>
      <c r="AM80" s="85" t="s">
        <v>1245</v>
      </c>
      <c r="AN80" s="81"/>
      <c r="AO80" s="83">
        <v>40216.17890046296</v>
      </c>
      <c r="AP80" s="85" t="s">
        <v>1309</v>
      </c>
      <c r="AQ80" s="81" t="b">
        <v>0</v>
      </c>
      <c r="AR80" s="81" t="b">
        <v>0</v>
      </c>
      <c r="AS80" s="81" t="b">
        <v>0</v>
      </c>
      <c r="AT80" s="81" t="s">
        <v>914</v>
      </c>
      <c r="AU80" s="81">
        <v>1513</v>
      </c>
      <c r="AV80" s="85" t="s">
        <v>1312</v>
      </c>
      <c r="AW80" s="81" t="b">
        <v>0</v>
      </c>
      <c r="AX80" s="81" t="s">
        <v>1366</v>
      </c>
      <c r="AY80" s="85" t="s">
        <v>1444</v>
      </c>
      <c r="AZ80" s="81" t="s">
        <v>66</v>
      </c>
      <c r="BA80" s="81" t="str">
        <f>REPLACE(INDEX(GroupVertices[Group],MATCH(Vertices[[#This Row],[Vertex]],GroupVertices[Vertex],0)),1,1,"")</f>
        <v>5</v>
      </c>
      <c r="BB80" s="48">
        <v>3</v>
      </c>
      <c r="BC80" s="49">
        <v>1.271186440677966</v>
      </c>
      <c r="BD80" s="48">
        <v>0</v>
      </c>
      <c r="BE80" s="49">
        <v>0</v>
      </c>
      <c r="BF80" s="48"/>
      <c r="BG80" s="49"/>
      <c r="BH80" s="48">
        <v>233</v>
      </c>
      <c r="BI80" s="49">
        <v>98.72881355932203</v>
      </c>
      <c r="BJ80" s="48">
        <v>236</v>
      </c>
      <c r="BK80" s="125" t="s">
        <v>879</v>
      </c>
      <c r="BL80" s="125" t="s">
        <v>879</v>
      </c>
      <c r="BM80" s="125" t="s">
        <v>879</v>
      </c>
      <c r="BN80" s="125" t="s">
        <v>879</v>
      </c>
      <c r="BO80" s="125">
        <v>0</v>
      </c>
      <c r="BP80" s="145">
        <v>0</v>
      </c>
      <c r="BQ80" s="125" t="s">
        <v>2470</v>
      </c>
      <c r="BR80" s="125" t="s">
        <v>2470</v>
      </c>
      <c r="BS80" s="125" t="s">
        <v>472</v>
      </c>
      <c r="BT80" s="125" t="s">
        <v>472</v>
      </c>
      <c r="BU80" s="125" t="s">
        <v>2488</v>
      </c>
      <c r="BV80" s="125" t="s">
        <v>2495</v>
      </c>
      <c r="BW80" s="125" t="s">
        <v>2549</v>
      </c>
      <c r="BX80" s="125" t="s">
        <v>2571</v>
      </c>
      <c r="BY80" s="125" t="s">
        <v>2626</v>
      </c>
      <c r="BZ80" s="125" t="s">
        <v>2640</v>
      </c>
      <c r="CA80" s="2"/>
      <c r="CB80" s="3"/>
      <c r="CC80" s="3"/>
      <c r="CD80" s="3"/>
      <c r="CE80" s="3"/>
    </row>
    <row r="81" spans="1:78" ht="41.45" customHeight="1">
      <c r="A81" s="66" t="s">
        <v>1563</v>
      </c>
      <c r="B81" s="79"/>
      <c r="C81" s="67"/>
      <c r="D81" s="67" t="s">
        <v>64</v>
      </c>
      <c r="E81" s="68">
        <v>162.12140715342503</v>
      </c>
      <c r="F81" s="133">
        <v>99.99966926300773</v>
      </c>
      <c r="G81" s="104" t="s">
        <v>1616</v>
      </c>
      <c r="H81" s="134"/>
      <c r="I81" s="71" t="s">
        <v>1563</v>
      </c>
      <c r="J81" s="72"/>
      <c r="K81" s="135"/>
      <c r="L81" s="71" t="s">
        <v>1727</v>
      </c>
      <c r="M81" s="136">
        <v>1.1102236149553255</v>
      </c>
      <c r="N81" s="76">
        <v>6974.7041015625</v>
      </c>
      <c r="O81" s="76">
        <v>8673.28125</v>
      </c>
      <c r="P81" s="77"/>
      <c r="Q81" s="78"/>
      <c r="R81" s="78"/>
      <c r="S81" s="137"/>
      <c r="T81" s="48">
        <v>1</v>
      </c>
      <c r="U81" s="48">
        <v>5</v>
      </c>
      <c r="V81" s="49">
        <v>6</v>
      </c>
      <c r="W81" s="49">
        <v>0.00463</v>
      </c>
      <c r="X81" s="49">
        <v>0.004785</v>
      </c>
      <c r="Y81" s="49">
        <v>1.545583</v>
      </c>
      <c r="Z81" s="49">
        <v>0.2</v>
      </c>
      <c r="AA81" s="49">
        <v>0.2</v>
      </c>
      <c r="AB81" s="73">
        <v>81</v>
      </c>
      <c r="AC81" s="73"/>
      <c r="AD81" s="74"/>
      <c r="AE81" s="82" t="s">
        <v>1672</v>
      </c>
      <c r="AF81" s="82">
        <v>116</v>
      </c>
      <c r="AG81" s="82">
        <v>42</v>
      </c>
      <c r="AH81" s="82">
        <v>2400</v>
      </c>
      <c r="AI81" s="82">
        <v>5510</v>
      </c>
      <c r="AJ81" s="82"/>
      <c r="AK81" s="82" t="s">
        <v>1677</v>
      </c>
      <c r="AL81" s="82" t="s">
        <v>1682</v>
      </c>
      <c r="AM81" s="86" t="s">
        <v>1684</v>
      </c>
      <c r="AN81" s="82"/>
      <c r="AO81" s="84">
        <v>40045.662210648145</v>
      </c>
      <c r="AP81" s="82"/>
      <c r="AQ81" s="82" t="b">
        <v>0</v>
      </c>
      <c r="AR81" s="82" t="b">
        <v>0</v>
      </c>
      <c r="AS81" s="82" t="b">
        <v>0</v>
      </c>
      <c r="AT81" s="82" t="s">
        <v>914</v>
      </c>
      <c r="AU81" s="82">
        <v>1</v>
      </c>
      <c r="AV81" s="86" t="s">
        <v>1312</v>
      </c>
      <c r="AW81" s="82" t="b">
        <v>0</v>
      </c>
      <c r="AX81" s="82" t="s">
        <v>1366</v>
      </c>
      <c r="AY81" s="86" t="s">
        <v>1697</v>
      </c>
      <c r="AZ81" s="82" t="s">
        <v>66</v>
      </c>
      <c r="BA81" s="81" t="str">
        <f>REPLACE(INDEX(GroupVertices[Group],MATCH(Vertices[[#This Row],[Vertex]],GroupVertices[Vertex],0)),1,1,"")</f>
        <v>3</v>
      </c>
      <c r="BB81" s="48">
        <v>0</v>
      </c>
      <c r="BC81" s="49">
        <v>0</v>
      </c>
      <c r="BD81" s="48">
        <v>0</v>
      </c>
      <c r="BE81" s="49">
        <v>0</v>
      </c>
      <c r="BF81" s="138"/>
      <c r="BG81" s="139"/>
      <c r="BH81" s="48">
        <v>9</v>
      </c>
      <c r="BI81" s="49">
        <v>100</v>
      </c>
      <c r="BJ81" s="48">
        <v>9</v>
      </c>
      <c r="BK81" s="138"/>
      <c r="BL81" s="138"/>
      <c r="BM81" s="138"/>
      <c r="BN81" s="48"/>
      <c r="BO81" s="48">
        <v>0</v>
      </c>
      <c r="BP81" s="49">
        <v>0</v>
      </c>
      <c r="BQ81" s="48"/>
      <c r="BR81" s="48"/>
      <c r="BS81" s="48"/>
      <c r="BT81" s="48"/>
      <c r="BU81" s="48"/>
      <c r="BV81" s="48"/>
      <c r="BW81" s="125" t="s">
        <v>2550</v>
      </c>
      <c r="BX81" s="125" t="s">
        <v>2550</v>
      </c>
      <c r="BY81" s="125" t="s">
        <v>2627</v>
      </c>
      <c r="BZ81" s="125" t="s">
        <v>2627</v>
      </c>
    </row>
    <row r="82" spans="1:78" ht="41.45" customHeight="1">
      <c r="A82" s="66" t="s">
        <v>1564</v>
      </c>
      <c r="B82" s="79"/>
      <c r="C82" s="67"/>
      <c r="D82" s="67" t="s">
        <v>64</v>
      </c>
      <c r="E82" s="68">
        <v>167.71349422027492</v>
      </c>
      <c r="F82" s="133">
        <v>99.98443531669737</v>
      </c>
      <c r="G82" s="104" t="s">
        <v>1693</v>
      </c>
      <c r="H82" s="134"/>
      <c r="I82" s="71" t="s">
        <v>1564</v>
      </c>
      <c r="J82" s="72"/>
      <c r="K82" s="135"/>
      <c r="L82" s="71" t="s">
        <v>1728</v>
      </c>
      <c r="M82" s="136">
        <v>6.187190121988498</v>
      </c>
      <c r="N82" s="76">
        <v>6279.97021484375</v>
      </c>
      <c r="O82" s="76">
        <v>9684.8955078125</v>
      </c>
      <c r="P82" s="77"/>
      <c r="Q82" s="78"/>
      <c r="R82" s="78"/>
      <c r="S82" s="137"/>
      <c r="T82" s="48">
        <v>2</v>
      </c>
      <c r="U82" s="48">
        <v>0</v>
      </c>
      <c r="V82" s="49">
        <v>0</v>
      </c>
      <c r="W82" s="49">
        <v>0.004566</v>
      </c>
      <c r="X82" s="49">
        <v>0.003493</v>
      </c>
      <c r="Y82" s="49">
        <v>0.669753</v>
      </c>
      <c r="Z82" s="49">
        <v>1</v>
      </c>
      <c r="AA82" s="49">
        <v>0</v>
      </c>
      <c r="AB82" s="73">
        <v>82</v>
      </c>
      <c r="AC82" s="73"/>
      <c r="AD82" s="74"/>
      <c r="AE82" s="82" t="s">
        <v>1673</v>
      </c>
      <c r="AF82" s="82">
        <v>1021</v>
      </c>
      <c r="AG82" s="82">
        <v>1562</v>
      </c>
      <c r="AH82" s="82">
        <v>3025</v>
      </c>
      <c r="AI82" s="82">
        <v>1447</v>
      </c>
      <c r="AJ82" s="82"/>
      <c r="AK82" s="82" t="s">
        <v>1678</v>
      </c>
      <c r="AL82" s="82" t="s">
        <v>1683</v>
      </c>
      <c r="AM82" s="86" t="s">
        <v>1685</v>
      </c>
      <c r="AN82" s="82"/>
      <c r="AO82" s="84">
        <v>41454.85712962963</v>
      </c>
      <c r="AP82" s="86" t="s">
        <v>1688</v>
      </c>
      <c r="AQ82" s="82" t="b">
        <v>0</v>
      </c>
      <c r="AR82" s="82" t="b">
        <v>0</v>
      </c>
      <c r="AS82" s="82" t="b">
        <v>1</v>
      </c>
      <c r="AT82" s="82" t="s">
        <v>914</v>
      </c>
      <c r="AU82" s="82">
        <v>36</v>
      </c>
      <c r="AV82" s="86" t="s">
        <v>1311</v>
      </c>
      <c r="AW82" s="82" t="b">
        <v>1</v>
      </c>
      <c r="AX82" s="82" t="s">
        <v>1366</v>
      </c>
      <c r="AY82" s="86" t="s">
        <v>1698</v>
      </c>
      <c r="AZ82" s="82" t="s">
        <v>65</v>
      </c>
      <c r="BA82" s="81" t="str">
        <f>REPLACE(INDEX(GroupVertices[Group],MATCH(Vertices[[#This Row],[Vertex]],GroupVertices[Vertex],0)),1,1,"")</f>
        <v>3</v>
      </c>
      <c r="BB82" s="48"/>
      <c r="BC82" s="49"/>
      <c r="BD82" s="48"/>
      <c r="BE82" s="49"/>
      <c r="BF82" s="138"/>
      <c r="BG82" s="139"/>
      <c r="BH82" s="48"/>
      <c r="BI82" s="49"/>
      <c r="BJ82" s="48"/>
      <c r="BK82" s="138"/>
      <c r="BL82" s="138"/>
      <c r="BM82" s="138"/>
      <c r="BN82" s="48"/>
      <c r="BO82" s="48"/>
      <c r="BP82" s="49"/>
      <c r="BQ82" s="48"/>
      <c r="BR82" s="48"/>
      <c r="BS82" s="48"/>
      <c r="BT82" s="48"/>
      <c r="BU82" s="48"/>
      <c r="BV82" s="48"/>
      <c r="BW82" s="48"/>
      <c r="BX82" s="48"/>
      <c r="BY82" s="48"/>
      <c r="BZ82" s="48"/>
    </row>
    <row r="83" spans="1:78" ht="41.45" customHeight="1">
      <c r="A83" s="66" t="s">
        <v>1565</v>
      </c>
      <c r="B83" s="79"/>
      <c r="C83" s="67"/>
      <c r="D83" s="67" t="s">
        <v>64</v>
      </c>
      <c r="E83" s="68">
        <v>163.53782394338373</v>
      </c>
      <c r="F83" s="133">
        <v>99.99581066476465</v>
      </c>
      <c r="G83" s="104" t="s">
        <v>1694</v>
      </c>
      <c r="H83" s="134"/>
      <c r="I83" s="71" t="s">
        <v>1565</v>
      </c>
      <c r="J83" s="72"/>
      <c r="K83" s="135"/>
      <c r="L83" s="71" t="s">
        <v>1729</v>
      </c>
      <c r="M83" s="136">
        <v>2.3961657894341224</v>
      </c>
      <c r="N83" s="76">
        <v>5848.27099609375</v>
      </c>
      <c r="O83" s="76">
        <v>7579.666015625</v>
      </c>
      <c r="P83" s="77"/>
      <c r="Q83" s="78"/>
      <c r="R83" s="78"/>
      <c r="S83" s="137"/>
      <c r="T83" s="48">
        <v>2</v>
      </c>
      <c r="U83" s="48">
        <v>0</v>
      </c>
      <c r="V83" s="49">
        <v>0</v>
      </c>
      <c r="W83" s="49">
        <v>0.004566</v>
      </c>
      <c r="X83" s="49">
        <v>0.003493</v>
      </c>
      <c r="Y83" s="49">
        <v>0.669753</v>
      </c>
      <c r="Z83" s="49">
        <v>1</v>
      </c>
      <c r="AA83" s="49">
        <v>0</v>
      </c>
      <c r="AB83" s="73">
        <v>83</v>
      </c>
      <c r="AC83" s="73"/>
      <c r="AD83" s="74"/>
      <c r="AE83" s="82" t="s">
        <v>1674</v>
      </c>
      <c r="AF83" s="82">
        <v>381</v>
      </c>
      <c r="AG83" s="82">
        <v>427</v>
      </c>
      <c r="AH83" s="82">
        <v>3224</v>
      </c>
      <c r="AI83" s="82">
        <v>1572</v>
      </c>
      <c r="AJ83" s="82"/>
      <c r="AK83" s="82" t="s">
        <v>1679</v>
      </c>
      <c r="AL83" s="82" t="s">
        <v>1683</v>
      </c>
      <c r="AM83" s="82"/>
      <c r="AN83" s="82"/>
      <c r="AO83" s="84">
        <v>41458.018530092595</v>
      </c>
      <c r="AP83" s="86" t="s">
        <v>1689</v>
      </c>
      <c r="AQ83" s="82" t="b">
        <v>1</v>
      </c>
      <c r="AR83" s="82" t="b">
        <v>0</v>
      </c>
      <c r="AS83" s="82" t="b">
        <v>1</v>
      </c>
      <c r="AT83" s="82" t="s">
        <v>914</v>
      </c>
      <c r="AU83" s="82">
        <v>12</v>
      </c>
      <c r="AV83" s="86" t="s">
        <v>1312</v>
      </c>
      <c r="AW83" s="82" t="b">
        <v>1</v>
      </c>
      <c r="AX83" s="82" t="s">
        <v>1366</v>
      </c>
      <c r="AY83" s="86" t="s">
        <v>1699</v>
      </c>
      <c r="AZ83" s="82" t="s">
        <v>65</v>
      </c>
      <c r="BA83" s="81" t="str">
        <f>REPLACE(INDEX(GroupVertices[Group],MATCH(Vertices[[#This Row],[Vertex]],GroupVertices[Vertex],0)),1,1,"")</f>
        <v>3</v>
      </c>
      <c r="BB83" s="48"/>
      <c r="BC83" s="49"/>
      <c r="BD83" s="48"/>
      <c r="BE83" s="49"/>
      <c r="BF83" s="138"/>
      <c r="BG83" s="139"/>
      <c r="BH83" s="48"/>
      <c r="BI83" s="49"/>
      <c r="BJ83" s="48"/>
      <c r="BK83" s="138"/>
      <c r="BL83" s="138"/>
      <c r="BM83" s="138"/>
      <c r="BN83" s="48"/>
      <c r="BO83" s="48"/>
      <c r="BP83" s="49"/>
      <c r="BQ83" s="48"/>
      <c r="BR83" s="48"/>
      <c r="BS83" s="48"/>
      <c r="BT83" s="48"/>
      <c r="BU83" s="48"/>
      <c r="BV83" s="48"/>
      <c r="BW83" s="48"/>
      <c r="BX83" s="48"/>
      <c r="BY83" s="48"/>
      <c r="BZ83" s="48"/>
    </row>
    <row r="84" spans="1:78" ht="41.45" customHeight="1">
      <c r="A84" s="66" t="s">
        <v>1566</v>
      </c>
      <c r="B84" s="79"/>
      <c r="C84" s="67"/>
      <c r="D84" s="67" t="s">
        <v>64</v>
      </c>
      <c r="E84" s="68">
        <v>298.67134371474106</v>
      </c>
      <c r="F84" s="133">
        <v>99.62768034770815</v>
      </c>
      <c r="G84" s="104" t="s">
        <v>1695</v>
      </c>
      <c r="H84" s="134"/>
      <c r="I84" s="71" t="s">
        <v>1566</v>
      </c>
      <c r="J84" s="72"/>
      <c r="K84" s="135"/>
      <c r="L84" s="71" t="s">
        <v>1730</v>
      </c>
      <c r="M84" s="136">
        <v>125.08172945379955</v>
      </c>
      <c r="N84" s="76">
        <v>7955.56396484375</v>
      </c>
      <c r="O84" s="76">
        <v>9057.3828125</v>
      </c>
      <c r="P84" s="77"/>
      <c r="Q84" s="78"/>
      <c r="R84" s="78"/>
      <c r="S84" s="137"/>
      <c r="T84" s="48">
        <v>2</v>
      </c>
      <c r="U84" s="48">
        <v>0</v>
      </c>
      <c r="V84" s="49">
        <v>0</v>
      </c>
      <c r="W84" s="49">
        <v>0.004566</v>
      </c>
      <c r="X84" s="49">
        <v>0.003493</v>
      </c>
      <c r="Y84" s="49">
        <v>0.669753</v>
      </c>
      <c r="Z84" s="49">
        <v>1</v>
      </c>
      <c r="AA84" s="49">
        <v>0</v>
      </c>
      <c r="AB84" s="73">
        <v>84</v>
      </c>
      <c r="AC84" s="73"/>
      <c r="AD84" s="74"/>
      <c r="AE84" s="82" t="s">
        <v>1675</v>
      </c>
      <c r="AF84" s="82">
        <v>615</v>
      </c>
      <c r="AG84" s="82">
        <v>37158</v>
      </c>
      <c r="AH84" s="82">
        <v>131095</v>
      </c>
      <c r="AI84" s="82">
        <v>2389</v>
      </c>
      <c r="AJ84" s="82"/>
      <c r="AK84" s="82" t="s">
        <v>1680</v>
      </c>
      <c r="AL84" s="82" t="s">
        <v>1683</v>
      </c>
      <c r="AM84" s="86" t="s">
        <v>1686</v>
      </c>
      <c r="AN84" s="82"/>
      <c r="AO84" s="84">
        <v>39916.582094907404</v>
      </c>
      <c r="AP84" s="86" t="s">
        <v>1690</v>
      </c>
      <c r="AQ84" s="82" t="b">
        <v>0</v>
      </c>
      <c r="AR84" s="82" t="b">
        <v>0</v>
      </c>
      <c r="AS84" s="82" t="b">
        <v>1</v>
      </c>
      <c r="AT84" s="82" t="s">
        <v>914</v>
      </c>
      <c r="AU84" s="82">
        <v>820</v>
      </c>
      <c r="AV84" s="86" t="s">
        <v>1692</v>
      </c>
      <c r="AW84" s="82" t="b">
        <v>1</v>
      </c>
      <c r="AX84" s="82" t="s">
        <v>1366</v>
      </c>
      <c r="AY84" s="86" t="s">
        <v>1700</v>
      </c>
      <c r="AZ84" s="82" t="s">
        <v>65</v>
      </c>
      <c r="BA84" s="81" t="str">
        <f>REPLACE(INDEX(GroupVertices[Group],MATCH(Vertices[[#This Row],[Vertex]],GroupVertices[Vertex],0)),1,1,"")</f>
        <v>3</v>
      </c>
      <c r="BB84" s="48"/>
      <c r="BC84" s="49"/>
      <c r="BD84" s="48"/>
      <c r="BE84" s="49"/>
      <c r="BF84" s="138"/>
      <c r="BG84" s="139"/>
      <c r="BH84" s="48"/>
      <c r="BI84" s="49"/>
      <c r="BJ84" s="48"/>
      <c r="BK84" s="138"/>
      <c r="BL84" s="138"/>
      <c r="BM84" s="138"/>
      <c r="BN84" s="48"/>
      <c r="BO84" s="48"/>
      <c r="BP84" s="49"/>
      <c r="BQ84" s="48"/>
      <c r="BR84" s="48"/>
      <c r="BS84" s="48"/>
      <c r="BT84" s="48"/>
      <c r="BU84" s="48"/>
      <c r="BV84" s="48"/>
      <c r="BW84" s="48"/>
      <c r="BX84" s="48"/>
      <c r="BY84" s="48"/>
      <c r="BZ84" s="48"/>
    </row>
    <row r="85" spans="1:78" ht="41.45" customHeight="1">
      <c r="A85" s="90" t="s">
        <v>1567</v>
      </c>
      <c r="B85" s="129"/>
      <c r="C85" s="91"/>
      <c r="D85" s="91" t="s">
        <v>64</v>
      </c>
      <c r="E85" s="92">
        <v>165.3368572168637</v>
      </c>
      <c r="F85" s="93">
        <v>99.99090974387927</v>
      </c>
      <c r="G85" s="105" t="s">
        <v>1696</v>
      </c>
      <c r="H85" s="91"/>
      <c r="I85" s="94" t="s">
        <v>1567</v>
      </c>
      <c r="J85" s="95"/>
      <c r="K85" s="95"/>
      <c r="L85" s="94" t="s">
        <v>1731</v>
      </c>
      <c r="M85" s="96">
        <v>4.029479356499399</v>
      </c>
      <c r="N85" s="97">
        <v>7523.8798828125</v>
      </c>
      <c r="O85" s="97">
        <v>6952.18408203125</v>
      </c>
      <c r="P85" s="98"/>
      <c r="Q85" s="99"/>
      <c r="R85" s="99"/>
      <c r="S85" s="100"/>
      <c r="T85" s="48">
        <v>2</v>
      </c>
      <c r="U85" s="48">
        <v>0</v>
      </c>
      <c r="V85" s="49">
        <v>0</v>
      </c>
      <c r="W85" s="49">
        <v>0.004566</v>
      </c>
      <c r="X85" s="49">
        <v>0.003493</v>
      </c>
      <c r="Y85" s="49">
        <v>0.669753</v>
      </c>
      <c r="Z85" s="49">
        <v>1</v>
      </c>
      <c r="AA85" s="49">
        <v>0</v>
      </c>
      <c r="AB85" s="102">
        <v>85</v>
      </c>
      <c r="AC85" s="102"/>
      <c r="AD85" s="103"/>
      <c r="AE85" s="128" t="s">
        <v>1676</v>
      </c>
      <c r="AF85" s="128">
        <v>581</v>
      </c>
      <c r="AG85" s="128">
        <v>916</v>
      </c>
      <c r="AH85" s="128">
        <v>10212</v>
      </c>
      <c r="AI85" s="128">
        <v>1362</v>
      </c>
      <c r="AJ85" s="128"/>
      <c r="AK85" s="128" t="s">
        <v>1681</v>
      </c>
      <c r="AL85" s="128" t="s">
        <v>1683</v>
      </c>
      <c r="AM85" s="131" t="s">
        <v>1687</v>
      </c>
      <c r="AN85" s="128"/>
      <c r="AO85" s="130">
        <v>40448.99162037037</v>
      </c>
      <c r="AP85" s="131" t="s">
        <v>1691</v>
      </c>
      <c r="AQ85" s="128" t="b">
        <v>0</v>
      </c>
      <c r="AR85" s="128" t="b">
        <v>0</v>
      </c>
      <c r="AS85" s="128" t="b">
        <v>0</v>
      </c>
      <c r="AT85" s="128" t="s">
        <v>914</v>
      </c>
      <c r="AU85" s="128">
        <v>43</v>
      </c>
      <c r="AV85" s="131" t="s">
        <v>1311</v>
      </c>
      <c r="AW85" s="128" t="b">
        <v>1</v>
      </c>
      <c r="AX85" s="128" t="s">
        <v>1366</v>
      </c>
      <c r="AY85" s="131" t="s">
        <v>1701</v>
      </c>
      <c r="AZ85" s="128" t="s">
        <v>65</v>
      </c>
      <c r="BA85" s="81" t="str">
        <f>REPLACE(INDEX(GroupVertices[Group],MATCH(Vertices[[#This Row],[Vertex]],GroupVertices[Vertex],0)),1,1,"")</f>
        <v>3</v>
      </c>
      <c r="BB85" s="48"/>
      <c r="BC85" s="49"/>
      <c r="BD85" s="48"/>
      <c r="BE85" s="49"/>
      <c r="BF85" s="140"/>
      <c r="BG85" s="101"/>
      <c r="BH85" s="48"/>
      <c r="BI85" s="49"/>
      <c r="BJ85" s="48"/>
      <c r="BK85" s="140"/>
      <c r="BL85" s="140"/>
      <c r="BM85" s="140"/>
      <c r="BN85" s="140"/>
      <c r="BO85" s="48"/>
      <c r="BP85" s="49"/>
      <c r="BQ85" s="48"/>
      <c r="BR85" s="48"/>
      <c r="BS85" s="48"/>
      <c r="BT85" s="48"/>
      <c r="BU85" s="48"/>
      <c r="BV85" s="48"/>
      <c r="BW85" s="48"/>
      <c r="BX85" s="48"/>
      <c r="BY85" s="48"/>
      <c r="BZ85" s="48"/>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5"/>
    <dataValidation allowBlank="1" errorTitle="Invalid Vertex Visibility" error="You have entered an unrecognized vertex visibility.  Try selecting from the drop-down list instead." sqref="CA3"/>
    <dataValidation allowBlank="1" showErrorMessage="1" sqref="C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5"/>
    <dataValidation allowBlank="1" showInputMessage="1" promptTitle="Vertex Tooltip" prompt="Enter optional text that will pop up when the mouse is hovered over the vertex." errorTitle="Invalid Vertex Image Key" sqref="L3:L8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5"/>
    <dataValidation allowBlank="1" showInputMessage="1" promptTitle="Vertex Label Fill Color" prompt="To select an optional fill color for the Label shape, right-click and select Select Color on the right-click menu." sqref="J3:J85"/>
    <dataValidation allowBlank="1" showInputMessage="1" promptTitle="Vertex Image File" prompt="Enter the path to an image file.  Hover over the column header for examples." errorTitle="Invalid Vertex Image Key" sqref="G3:G85"/>
    <dataValidation allowBlank="1" showInputMessage="1" promptTitle="Vertex Color" prompt="To select an optional vertex color, right-click and select Select Color on the right-click menu." sqref="C3:C85"/>
    <dataValidation allowBlank="1" showInputMessage="1" promptTitle="Vertex Opacity" prompt="Enter an optional vertex opacity between 0 (transparent) and 100 (opaque)." errorTitle="Invalid Vertex Opacity" error="The optional vertex opacity must be a whole number between 0 and 10." sqref="F3:F85"/>
    <dataValidation type="list" allowBlank="1" showInputMessage="1" showErrorMessage="1" promptTitle="Vertex Shape" prompt="Select an optional vertex shape." errorTitle="Invalid Vertex Shape" error="You have entered an invalid vertex shape.  Try selecting from the drop-down list instead." sqref="D3:D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5">
      <formula1>ValidVertexLabelPositions</formula1>
    </dataValidation>
    <dataValidation allowBlank="1" showInputMessage="1" showErrorMessage="1" promptTitle="Vertex Name" prompt="Enter the name of the vertex." sqref="A3:A85"/>
  </dataValidations>
  <hyperlinks>
    <hyperlink ref="AM11" r:id="rId1" display="https://t.co/iVELmT9B2O"/>
    <hyperlink ref="AM9" r:id="rId2" display="http://t.co/OOTO6rmnxk"/>
    <hyperlink ref="AM12" r:id="rId3" display="http://t.co/nFK0lN5hlS"/>
    <hyperlink ref="AM13" r:id="rId4" display="https://t.co/vmK4izzWl7"/>
    <hyperlink ref="AM14" r:id="rId5" display="http://t.co/g0PGZY2ViJ"/>
    <hyperlink ref="AM16" r:id="rId6" display="https://t.co/gOf6Tnvkbv"/>
    <hyperlink ref="AM17" r:id="rId7" display="https://t.co/7E9xWA9zUg"/>
    <hyperlink ref="AM18" r:id="rId8" display="http://t.co/nmb6fNw4r4"/>
    <hyperlink ref="AM19" r:id="rId9" display="http://t.co/pRAruwt7rV"/>
    <hyperlink ref="AM20" r:id="rId10" display="https://t.co/JTIpORLxFP"/>
    <hyperlink ref="AM21" r:id="rId11" display="http://t.co/UBghHfSbiA"/>
    <hyperlink ref="AM22" r:id="rId12" display="https://t.co/OYJp0qIqQv"/>
    <hyperlink ref="AM23" r:id="rId13" display="https://t.co/krZDXWzBR1"/>
    <hyperlink ref="AM24" r:id="rId14" display="https://t.co/0yAZxRU3gV"/>
    <hyperlink ref="AM26" r:id="rId15" display="http://t.co/DDxeJpBBr7"/>
    <hyperlink ref="AM27" r:id="rId16" display="http://t.co/cGE0JuixoE"/>
    <hyperlink ref="AM28" r:id="rId17" display="https://t.co/Gr6uTGUScB"/>
    <hyperlink ref="AM29" r:id="rId18" display="http://t.co/ixehwKylAu"/>
    <hyperlink ref="AM3" r:id="rId19" display="https://t.co/wrQRudx1e9"/>
    <hyperlink ref="AM10" r:id="rId20" display="https://t.co/JS1VfHYK3k"/>
    <hyperlink ref="AM30" r:id="rId21" display="http://t.co/kg84quk4A3"/>
    <hyperlink ref="AM31" r:id="rId22" display="http://t.co/nYho3XMem0"/>
    <hyperlink ref="AM32" r:id="rId23" display="https://t.co/Z6kJaOC5Ho"/>
    <hyperlink ref="AM34" r:id="rId24" display="http://t.co/wBE5J8jEx6"/>
    <hyperlink ref="AM35" r:id="rId25" display="https://t.co/cfpQ45pPS8"/>
    <hyperlink ref="AM36" r:id="rId26" display="https://t.co/PmRuYCapzG"/>
    <hyperlink ref="AM38" r:id="rId27" display="https://t.co/RnRvPYis5W"/>
    <hyperlink ref="AM39" r:id="rId28" display="http://t.co/g6xi2VTsY4"/>
    <hyperlink ref="AM40" r:id="rId29" display="https://t.co/CaQ69CFhKg"/>
    <hyperlink ref="AM41" r:id="rId30" display="https://t.co/GojAQ1bpDQ"/>
    <hyperlink ref="AM43" r:id="rId31" display="http://t.co/jomeE6HI0O"/>
    <hyperlink ref="AM7" r:id="rId32" display="https://t.co/b8XluXt92e"/>
    <hyperlink ref="AM44" r:id="rId33" display="https://t.co/Ow2f4lQf9c"/>
    <hyperlink ref="AM8" r:id="rId34" display="https://t.co/aZNgwnD2IC"/>
    <hyperlink ref="AM47" r:id="rId35" display="http://t.co/n3iwl5jf8Q"/>
    <hyperlink ref="AM6" r:id="rId36" display="http://t.co/ry4rIS72O1"/>
    <hyperlink ref="AM48" r:id="rId37" display="https://t.co/VpkjLGkc7G"/>
    <hyperlink ref="AM50" r:id="rId38" display="https://t.co/jxcNpb8mAr"/>
    <hyperlink ref="AM52" r:id="rId39" display="https://t.co/dECnfQ8KRg"/>
    <hyperlink ref="AM53" r:id="rId40" display="https://t.co/0C4zptsiIS"/>
    <hyperlink ref="AM56" r:id="rId41" display="http://t.co/gLlPKKntjv"/>
    <hyperlink ref="AM57" r:id="rId42" display="https://t.co/LPwpIoZbne"/>
    <hyperlink ref="AM58" r:id="rId43" display="https://t.co/xGQcmCKk2A"/>
    <hyperlink ref="AM59" r:id="rId44" display="https://t.co/U2eIaBLI8M"/>
    <hyperlink ref="AM60" r:id="rId45" display="http://t.co/cSpbhtr1e5"/>
    <hyperlink ref="AM62" r:id="rId46" display="http://t.co/lLKHtMFyht"/>
    <hyperlink ref="AM63" r:id="rId47" display="https://t.co/CchNXuUEiJ"/>
    <hyperlink ref="AM64" r:id="rId48" display="https://t.co/ovTnvHYFLD"/>
    <hyperlink ref="AM65" r:id="rId49" display="https://t.co/PkragiOHf9"/>
    <hyperlink ref="AM66" r:id="rId50" display="https://t.co/eZX4BhiDJj"/>
    <hyperlink ref="AM67" r:id="rId51" display="https://t.co/Mt6Hhn4xp0"/>
    <hyperlink ref="AM69" r:id="rId52" display="https://t.co/eovEyBWLfh"/>
    <hyperlink ref="AM72" r:id="rId53" display="https://t.co/9iNYmnJ8jx"/>
    <hyperlink ref="AM73" r:id="rId54" display="https://t.co/RKoqpNILjH"/>
    <hyperlink ref="AM74" r:id="rId55" display="https://t.co/aeCpa5HQc8"/>
    <hyperlink ref="AM79" r:id="rId56" display="http://t.co/eRudcGJAFv"/>
    <hyperlink ref="AM80" r:id="rId57" display="https://t.co/m2amuj9zzJ"/>
    <hyperlink ref="AP11" r:id="rId58" display="https://pbs.twimg.com/profile_banners/19979836/1514818078"/>
    <hyperlink ref="AP9" r:id="rId59" display="https://pbs.twimg.com/profile_banners/19709040/1547589547"/>
    <hyperlink ref="AP4" r:id="rId60" display="https://pbs.twimg.com/profile_banners/2610329652/1475186588"/>
    <hyperlink ref="AP12" r:id="rId61" display="https://pbs.twimg.com/profile_banners/2360027623/1535126738"/>
    <hyperlink ref="AP13" r:id="rId62" display="https://pbs.twimg.com/profile_banners/23794763/1546278811"/>
    <hyperlink ref="AP14" r:id="rId63" display="https://pbs.twimg.com/profile_banners/17861851/1541201679"/>
    <hyperlink ref="AP16" r:id="rId64" display="https://pbs.twimg.com/profile_banners/172496840/1538529419"/>
    <hyperlink ref="AP17" r:id="rId65" display="https://pbs.twimg.com/profile_banners/35961145/1525267954"/>
    <hyperlink ref="AP18" r:id="rId66" display="https://pbs.twimg.com/profile_banners/20815041/1542794829"/>
    <hyperlink ref="AP19" r:id="rId67" display="https://pbs.twimg.com/profile_banners/130781810/1534857671"/>
    <hyperlink ref="AP20" r:id="rId68" display="https://pbs.twimg.com/profile_banners/137319302/1546960749"/>
    <hyperlink ref="AP21" r:id="rId69" display="https://pbs.twimg.com/profile_banners/360054369/1543426558"/>
    <hyperlink ref="AP22" r:id="rId70" display="https://pbs.twimg.com/profile_banners/4892525403/1465524120"/>
    <hyperlink ref="AP23" r:id="rId71" display="https://pbs.twimg.com/profile_banners/814214060254302208/1548693522"/>
    <hyperlink ref="AP24" r:id="rId72" display="https://pbs.twimg.com/profile_banners/20888936/1530185303"/>
    <hyperlink ref="AP26" r:id="rId73" display="https://pbs.twimg.com/profile_banners/19598501/1531150844"/>
    <hyperlink ref="AP27" r:id="rId74" display="https://pbs.twimg.com/profile_banners/19656443/1548970650"/>
    <hyperlink ref="AP28" r:id="rId75" display="https://pbs.twimg.com/profile_banners/26865139/1541094312"/>
    <hyperlink ref="AP29" r:id="rId76" display="https://pbs.twimg.com/profile_banners/29284224/1532375614"/>
    <hyperlink ref="AP30" r:id="rId77" display="https://pbs.twimg.com/profile_banners/2869261544/1445477215"/>
    <hyperlink ref="AP34" r:id="rId78" display="https://pbs.twimg.com/profile_banners/52665081/1545386640"/>
    <hyperlink ref="AP35" r:id="rId79" display="https://pbs.twimg.com/profile_banners/250064520/1450687044"/>
    <hyperlink ref="AP38" r:id="rId80" display="https://pbs.twimg.com/profile_banners/285486566/1539218423"/>
    <hyperlink ref="AP39" r:id="rId81" display="https://pbs.twimg.com/profile_banners/39954364/1549149935"/>
    <hyperlink ref="AP40" r:id="rId82" display="https://pbs.twimg.com/profile_banners/9610122/1546882739"/>
    <hyperlink ref="AP5" r:id="rId83" display="https://pbs.twimg.com/profile_banners/714958556668293120/1550443649"/>
    <hyperlink ref="AP41" r:id="rId84" display="https://pbs.twimg.com/profile_banners/44346920/1523044196"/>
    <hyperlink ref="AP42" r:id="rId85" display="https://pbs.twimg.com/profile_banners/461650258/1440132460"/>
    <hyperlink ref="AP43" r:id="rId86" display="https://pbs.twimg.com/profile_banners/3362741/1543075790"/>
    <hyperlink ref="AP44" r:id="rId87" display="https://pbs.twimg.com/profile_banners/17861812/1538950364"/>
    <hyperlink ref="AP8" r:id="rId88" display="https://pbs.twimg.com/profile_banners/52137566/1491440037"/>
    <hyperlink ref="AP46" r:id="rId89" display="https://pbs.twimg.com/profile_banners/198288711/1465327301"/>
    <hyperlink ref="AP47" r:id="rId90" display="https://pbs.twimg.com/profile_banners/165693021/1546606926"/>
    <hyperlink ref="AP6" r:id="rId91" display="https://pbs.twimg.com/profile_banners/392939310/1431733770"/>
    <hyperlink ref="AP48" r:id="rId92" display="https://pbs.twimg.com/profile_banners/3588618214/1507141450"/>
    <hyperlink ref="AP49" r:id="rId93" display="https://pbs.twimg.com/profile_banners/1009037550277808129/1545120528"/>
    <hyperlink ref="AP50" r:id="rId94" display="https://pbs.twimg.com/profile_banners/899621888904892416/1503321715"/>
    <hyperlink ref="AP51" r:id="rId95" display="https://pbs.twimg.com/profile_banners/127363719/1547588878"/>
    <hyperlink ref="AP52" r:id="rId96" display="https://pbs.twimg.com/profile_banners/20064228/1545142041"/>
    <hyperlink ref="AP53" r:id="rId97" display="https://pbs.twimg.com/profile_banners/2910393595/1549581224"/>
    <hyperlink ref="AP54" r:id="rId98" display="https://pbs.twimg.com/profile_banners/20154733/1444652268"/>
    <hyperlink ref="AP55" r:id="rId99" display="https://pbs.twimg.com/profile_banners/134424503/1407676088"/>
    <hyperlink ref="AP57" r:id="rId100" display="https://pbs.twimg.com/profile_banners/55063378/1548198739"/>
    <hyperlink ref="AP58" r:id="rId101" display="https://pbs.twimg.com/profile_banners/27914143/1525276898"/>
    <hyperlink ref="AP59" r:id="rId102" display="https://pbs.twimg.com/profile_banners/62430721/1490834151"/>
    <hyperlink ref="AP60" r:id="rId103" display="https://pbs.twimg.com/profile_banners/15383851/1506554838"/>
    <hyperlink ref="AP62" r:id="rId104" display="https://pbs.twimg.com/profile_banners/2791751166/1409918787"/>
    <hyperlink ref="AP63" r:id="rId105" display="https://pbs.twimg.com/profile_banners/809198082/1549553509"/>
    <hyperlink ref="AP64" r:id="rId106" display="https://pbs.twimg.com/profile_banners/25663411/1548668406"/>
    <hyperlink ref="AP65" r:id="rId107" display="https://pbs.twimg.com/profile_banners/18582971/1518151295"/>
    <hyperlink ref="AP66" r:id="rId108" display="https://pbs.twimg.com/profile_banners/437949816/1520389926"/>
    <hyperlink ref="AP67" r:id="rId109" display="https://pbs.twimg.com/profile_banners/2522335141/1549082805"/>
    <hyperlink ref="AP68" r:id="rId110" display="https://pbs.twimg.com/profile_banners/280366012/1549423962"/>
    <hyperlink ref="AP69" r:id="rId111" display="https://pbs.twimg.com/profile_banners/1146845174/1543538983"/>
    <hyperlink ref="AP70" r:id="rId112" display="https://pbs.twimg.com/profile_banners/1032847614/1550575510"/>
    <hyperlink ref="AP71" r:id="rId113" display="https://pbs.twimg.com/profile_banners/758780144538583040/1469743767"/>
    <hyperlink ref="AP72" r:id="rId114" display="https://pbs.twimg.com/profile_banners/7035392/1531324791"/>
    <hyperlink ref="AP73" r:id="rId115" display="https://pbs.twimg.com/profile_banners/3366476494/1548369680"/>
    <hyperlink ref="AP75" r:id="rId116" display="https://pbs.twimg.com/profile_banners/333339802/1549287803"/>
    <hyperlink ref="AP76" r:id="rId117" display="https://pbs.twimg.com/profile_banners/2873250622/1544076258"/>
    <hyperlink ref="AP77" r:id="rId118" display="https://pbs.twimg.com/profile_banners/497609330/1550553310"/>
    <hyperlink ref="AP78" r:id="rId119" display="https://pbs.twimg.com/profile_banners/776844760476712960/1496083688"/>
    <hyperlink ref="AP79" r:id="rId120" display="https://pbs.twimg.com/profile_banners/551087679/1545398489"/>
    <hyperlink ref="AP80" r:id="rId121" display="https://pbs.twimg.com/profile_banners/112063126/1489895004"/>
    <hyperlink ref="AV11" r:id="rId122" display="http://abs.twimg.com/images/themes/theme14/bg.gif"/>
    <hyperlink ref="AV9" r:id="rId123" display="http://abs.twimg.com/images/themes/theme1/bg.png"/>
    <hyperlink ref="AV4" r:id="rId124" display="http://abs.twimg.com/images/themes/theme1/bg.png"/>
    <hyperlink ref="AV12" r:id="rId125" display="http://abs.twimg.com/images/themes/theme1/bg.png"/>
    <hyperlink ref="AV13" r:id="rId126" display="http://abs.twimg.com/images/themes/theme1/bg.png"/>
    <hyperlink ref="AV14" r:id="rId127" display="http://abs.twimg.com/images/themes/theme1/bg.png"/>
    <hyperlink ref="AV15" r:id="rId128" display="http://abs.twimg.com/images/themes/theme1/bg.png"/>
    <hyperlink ref="AV16" r:id="rId129" display="http://abs.twimg.com/images/themes/theme3/bg.gif"/>
    <hyperlink ref="AV17" r:id="rId130" display="http://abs.twimg.com/images/themes/theme1/bg.png"/>
    <hyperlink ref="AV18" r:id="rId131" display="http://abs.twimg.com/images/themes/theme1/bg.png"/>
    <hyperlink ref="AV19" r:id="rId132" display="http://abs.twimg.com/images/themes/theme1/bg.png"/>
    <hyperlink ref="AV20" r:id="rId133" display="http://abs.twimg.com/images/themes/theme1/bg.png"/>
    <hyperlink ref="AV21" r:id="rId134" display="http://abs.twimg.com/images/themes/theme1/bg.png"/>
    <hyperlink ref="AV23" r:id="rId135" display="http://abs.twimg.com/images/themes/theme1/bg.png"/>
    <hyperlink ref="AV24" r:id="rId136" display="http://abs.twimg.com/images/themes/theme9/bg.gif"/>
    <hyperlink ref="AV25" r:id="rId137" display="http://abs.twimg.com/images/themes/theme1/bg.png"/>
    <hyperlink ref="AV26" r:id="rId138" display="http://abs.twimg.com/images/themes/theme1/bg.png"/>
    <hyperlink ref="AV27" r:id="rId139" display="http://abs.twimg.com/images/themes/theme1/bg.png"/>
    <hyperlink ref="AV28" r:id="rId140" display="http://abs.twimg.com/images/themes/theme1/bg.png"/>
    <hyperlink ref="AV29" r:id="rId141" display="http://abs.twimg.com/images/themes/theme1/bg.png"/>
    <hyperlink ref="AV3" r:id="rId142" display="http://abs.twimg.com/images/themes/theme1/bg.png"/>
    <hyperlink ref="AV10" r:id="rId143" display="http://abs.twimg.com/images/themes/theme1/bg.png"/>
    <hyperlink ref="AV30" r:id="rId144" display="http://abs.twimg.com/images/themes/theme1/bg.png"/>
    <hyperlink ref="AV31" r:id="rId145" display="http://abs.twimg.com/images/themes/theme1/bg.png"/>
    <hyperlink ref="AV33" r:id="rId146" display="http://abs.twimg.com/images/themes/theme1/bg.png"/>
    <hyperlink ref="AV34" r:id="rId147" display="http://abs.twimg.com/images/themes/theme1/bg.png"/>
    <hyperlink ref="AV35" r:id="rId148" display="http://abs.twimg.com/images/themes/theme14/bg.gif"/>
    <hyperlink ref="AV36" r:id="rId149" display="http://abs.twimg.com/images/themes/theme3/bg.gif"/>
    <hyperlink ref="AV38" r:id="rId150" display="http://abs.twimg.com/images/themes/theme14/bg.gif"/>
    <hyperlink ref="AV39" r:id="rId151" display="http://abs.twimg.com/images/themes/theme1/bg.png"/>
    <hyperlink ref="AV40" r:id="rId152" display="http://abs.twimg.com/images/themes/theme16/bg.gif"/>
    <hyperlink ref="AV41" r:id="rId153" display="http://abs.twimg.com/images/themes/theme1/bg.png"/>
    <hyperlink ref="AV42" r:id="rId154" display="http://abs.twimg.com/images/themes/theme1/bg.png"/>
    <hyperlink ref="AV43" r:id="rId155" display="http://abs.twimg.com/images/themes/theme1/bg.png"/>
    <hyperlink ref="AV7" r:id="rId156" display="http://abs.twimg.com/images/themes/theme1/bg.png"/>
    <hyperlink ref="AV44" r:id="rId157" display="http://abs.twimg.com/images/themes/theme8/bg.gif"/>
    <hyperlink ref="AV8" r:id="rId158" display="http://abs.twimg.com/images/themes/theme1/bg.png"/>
    <hyperlink ref="AV45" r:id="rId159" display="http://abs.twimg.com/images/themes/theme1/bg.png"/>
    <hyperlink ref="AV46" r:id="rId160" display="http://abs.twimg.com/images/themes/theme8/bg.gif"/>
    <hyperlink ref="AV47" r:id="rId161" display="http://abs.twimg.com/images/themes/theme1/bg.png"/>
    <hyperlink ref="AV6" r:id="rId162" display="http://abs.twimg.com/images/themes/theme9/bg.gif"/>
    <hyperlink ref="AV48" r:id="rId163" display="http://abs.twimg.com/images/themes/theme1/bg.png"/>
    <hyperlink ref="AV50" r:id="rId164" display="http://abs.twimg.com/images/themes/theme1/bg.png"/>
    <hyperlink ref="AV51" r:id="rId165" display="http://abs.twimg.com/images/themes/theme1/bg.png"/>
    <hyperlink ref="AV52" r:id="rId166" display="http://abs.twimg.com/images/themes/theme1/bg.png"/>
    <hyperlink ref="AV53" r:id="rId167" display="http://abs.twimg.com/images/themes/theme1/bg.png"/>
    <hyperlink ref="AV54" r:id="rId168" display="http://abs.twimg.com/images/themes/theme1/bg.png"/>
    <hyperlink ref="AV55" r:id="rId169" display="http://abs.twimg.com/images/themes/theme1/bg.png"/>
    <hyperlink ref="AV56" r:id="rId170" display="http://abs.twimg.com/images/themes/theme4/bg.gif"/>
    <hyperlink ref="AV57" r:id="rId171" display="http://abs.twimg.com/images/themes/theme12/bg.gif"/>
    <hyperlink ref="AV58" r:id="rId172" display="http://abs.twimg.com/images/themes/theme1/bg.png"/>
    <hyperlink ref="AV59" r:id="rId173" display="http://abs.twimg.com/images/themes/theme18/bg.gif"/>
    <hyperlink ref="AV60" r:id="rId174" display="http://abs.twimg.com/images/themes/theme4/bg.gif"/>
    <hyperlink ref="AV61" r:id="rId175" display="http://abs.twimg.com/images/themes/theme1/bg.png"/>
    <hyperlink ref="AV62" r:id="rId176" display="http://abs.twimg.com/images/themes/theme1/bg.png"/>
    <hyperlink ref="AV63" r:id="rId177" display="http://abs.twimg.com/images/themes/theme1/bg.png"/>
    <hyperlink ref="AV64" r:id="rId178" display="http://abs.twimg.com/images/themes/theme2/bg.gif"/>
    <hyperlink ref="AV65" r:id="rId179" display="http://abs.twimg.com/images/themes/theme16/bg.gif"/>
    <hyperlink ref="AV66" r:id="rId180" display="http://abs.twimg.com/images/themes/theme5/bg.gif"/>
    <hyperlink ref="AV67" r:id="rId181" display="http://abs.twimg.com/images/themes/theme1/bg.png"/>
    <hyperlink ref="AV68" r:id="rId182" display="http://abs.twimg.com/images/themes/theme1/bg.png"/>
    <hyperlink ref="AV69" r:id="rId183" display="http://abs.twimg.com/images/themes/theme1/bg.png"/>
    <hyperlink ref="AV70" r:id="rId184" display="http://abs.twimg.com/images/themes/theme1/bg.png"/>
    <hyperlink ref="AV72" r:id="rId185" display="http://abs.twimg.com/images/themes/theme1/bg.png"/>
    <hyperlink ref="AV73" r:id="rId186" display="http://abs.twimg.com/images/themes/theme1/bg.png"/>
    <hyperlink ref="AV74" r:id="rId187" display="http://abs.twimg.com/images/themes/theme5/bg.gif"/>
    <hyperlink ref="AV75" r:id="rId188" display="http://abs.twimg.com/images/themes/theme1/bg.png"/>
    <hyperlink ref="AV76" r:id="rId189" display="http://abs.twimg.com/images/themes/theme1/bg.png"/>
    <hyperlink ref="AV77" r:id="rId190" display="http://abs.twimg.com/images/themes/theme1/bg.png"/>
    <hyperlink ref="AV78" r:id="rId191" display="http://abs.twimg.com/images/themes/theme1/bg.png"/>
    <hyperlink ref="AV79" r:id="rId192" display="http://abs.twimg.com/images/themes/theme1/bg.png"/>
    <hyperlink ref="AV80" r:id="rId193" display="http://abs.twimg.com/images/themes/theme1/bg.png"/>
    <hyperlink ref="G11" r:id="rId194" display="http://pbs.twimg.com/profile_images/938126381837357057/IGICXKTA_normal.jpg"/>
    <hyperlink ref="G9" r:id="rId195" display="http://pbs.twimg.com/profile_images/1085296187383500800/8mUH1RjZ_normal.jpg"/>
    <hyperlink ref="G4" r:id="rId196" display="http://pbs.twimg.com/profile_images/781615325976662017/M-GoZjJE_normal.jpg"/>
    <hyperlink ref="G12" r:id="rId197" display="http://pbs.twimg.com/profile_images/1033022561926438913/AyMvanr1_normal.jpg"/>
    <hyperlink ref="G13" r:id="rId198" display="http://pbs.twimg.com/profile_images/1057814228520853505/z9O6xm99_normal.jpg"/>
    <hyperlink ref="G14" r:id="rId199" display="http://pbs.twimg.com/profile_images/651424538836668416/VjHfgFW5_normal.jpg"/>
    <hyperlink ref="G15" r:id="rId200" display="http://abs.twimg.com/sticky/default_profile_images/default_profile_normal.png"/>
    <hyperlink ref="G16" r:id="rId201" display="http://pbs.twimg.com/profile_images/922783622033281024/x0mEGajw_normal.jpg"/>
    <hyperlink ref="G17" r:id="rId202" display="http://pbs.twimg.com/profile_images/492316992162914304/psZCEYD8_normal.jpeg"/>
    <hyperlink ref="G18" r:id="rId203" display="http://pbs.twimg.com/profile_images/528147660033622017/PMIdLs6J_normal.jpeg"/>
    <hyperlink ref="G19" r:id="rId204" display="http://pbs.twimg.com/profile_images/950295399293734913/7yo-WN5y_normal.jpg"/>
    <hyperlink ref="G20" r:id="rId205" display="http://pbs.twimg.com/profile_images/950374034419716098/VZ6y028J_normal.jpg"/>
    <hyperlink ref="G21" r:id="rId206" display="http://pbs.twimg.com/profile_images/3046804227/e701c8e1fd102dd8e797c491ea1b8fb0_normal.png"/>
    <hyperlink ref="G22" r:id="rId207" display="http://pbs.twimg.com/profile_images/734182508858871809/Dv1K7QxC_normal.jpg"/>
    <hyperlink ref="G23" r:id="rId208" display="http://pbs.twimg.com/profile_images/1003987154790281216/yZqKaWdV_normal.jpg"/>
    <hyperlink ref="G24" r:id="rId209" display="http://pbs.twimg.com/profile_images/974717623899324416/ZubJHxyL_normal.jpg"/>
    <hyperlink ref="G25" r:id="rId210" display="http://pbs.twimg.com/profile_images/1083675405805080576/ykib3kLC_normal.jpg"/>
    <hyperlink ref="G26" r:id="rId211" display="http://pbs.twimg.com/profile_images/992072375557472258/t16Q41ME_normal.jpg"/>
    <hyperlink ref="G27" r:id="rId212" display="http://pbs.twimg.com/profile_images/653661227730763776/dgDqy21Q_normal.jpg"/>
    <hyperlink ref="G28" r:id="rId213" display="http://pbs.twimg.com/profile_images/525020936810942464/7U3ssBEq_normal.png"/>
    <hyperlink ref="G29" r:id="rId214" display="http://pbs.twimg.com/profile_images/948274182315495424/tTIEIpOn_normal.jpg"/>
    <hyperlink ref="G3" r:id="rId215" display="http://pbs.twimg.com/profile_images/793498273403199488/OoFtxree_normal.jpg"/>
    <hyperlink ref="G10" r:id="rId216" display="http://pbs.twimg.com/profile_images/686209922481139717/Cf6vU7zn_normal.jpg"/>
    <hyperlink ref="G30" r:id="rId217" display="http://pbs.twimg.com/profile_images/703354335653076993/uv4XroIt_normal.jpg"/>
    <hyperlink ref="G31" r:id="rId218" display="http://pbs.twimg.com/profile_images/606957935269314560/ojDYcEHV_normal.jpg"/>
    <hyperlink ref="G32" r:id="rId219" display="http://pbs.twimg.com/profile_images/701523989575966724/dHBKCmgf_normal.jpg"/>
    <hyperlink ref="G33" r:id="rId220" display="http://abs.twimg.com/sticky/default_profile_images/default_profile_normal.png"/>
    <hyperlink ref="G34" r:id="rId221" display="http://pbs.twimg.com/profile_images/908262706704257024/iSXH-PG1_normal.jpg"/>
    <hyperlink ref="G35" r:id="rId222" display="http://pbs.twimg.com/profile_images/413642695987310592/B83WEjEM_normal.png"/>
    <hyperlink ref="G36" r:id="rId223" display="http://pbs.twimg.com/profile_images/492096852699791360/ZZTjE2_p_normal.jpeg"/>
    <hyperlink ref="G37" r:id="rId224" display="http://pbs.twimg.com/profile_images/900718424346832897/4zSPcK38_normal.jpg"/>
    <hyperlink ref="G38" r:id="rId225" display="http://pbs.twimg.com/profile_images/1097325685268537344/TC2v1utr_normal.jpg"/>
    <hyperlink ref="G39" r:id="rId226" display="http://pbs.twimg.com/profile_images/813188765573185536/U9freU8O_normal.jpg"/>
    <hyperlink ref="G40" r:id="rId227" display="http://pbs.twimg.com/profile_images/959490036877029377/z1gSzzib_normal.jpg"/>
    <hyperlink ref="G5" r:id="rId228" display="http://pbs.twimg.com/profile_images/1097266305336373249/fOSe5VzX_normal.jpg"/>
    <hyperlink ref="G41" r:id="rId229" display="http://pbs.twimg.com/profile_images/620937430938554368/TseGZVDU_normal.jpg"/>
    <hyperlink ref="G42" r:id="rId230" display="http://pbs.twimg.com/profile_images/618019913442045952/iwIoJrbD_normal.jpg"/>
    <hyperlink ref="G43" r:id="rId231" display="http://pbs.twimg.com/profile_images/1066360955917881344/1JEzA5He_normal.jpg"/>
    <hyperlink ref="G7" r:id="rId232" display="http://pbs.twimg.com/profile_images/1012011869975048193/Jy9eUhY__normal.jpg"/>
    <hyperlink ref="G44" r:id="rId233" display="http://pbs.twimg.com/profile_images/1082437958739918848/eWuqhpSg_normal.jpg"/>
    <hyperlink ref="G8" r:id="rId234" display="http://pbs.twimg.com/profile_images/1011258903403917313/8KannnG-_normal.jpg"/>
    <hyperlink ref="G45" r:id="rId235" display="http://pbs.twimg.com/profile_images/525254619211890689/9XJaUIH3_normal.jpeg"/>
    <hyperlink ref="G46" r:id="rId236" display="http://pbs.twimg.com/profile_images/754276161178505217/ip3gkpak_normal.jpg"/>
    <hyperlink ref="G47" r:id="rId237" display="http://pbs.twimg.com/profile_images/1075710136/facebook_profile_normal.jpg"/>
    <hyperlink ref="G6" r:id="rId238" display="http://pbs.twimg.com/profile_images/599363372778397696/KgwAoN4p_normal.jpg"/>
    <hyperlink ref="G48" r:id="rId239" display="http://pbs.twimg.com/profile_images/902670929188311040/EHiLAHTd_normal.jpg"/>
    <hyperlink ref="G49" r:id="rId240" display="http://pbs.twimg.com/profile_images/1012266294433996800/c_xyE2fU_normal.jpg"/>
    <hyperlink ref="G50" r:id="rId241" display="http://pbs.twimg.com/profile_images/908327820484501504/WvgTayLK_normal.jpg"/>
    <hyperlink ref="G51" r:id="rId242" display="http://pbs.twimg.com/profile_images/1080297089735802880/CM0X9ZAm_normal.jpg"/>
    <hyperlink ref="G52" r:id="rId243" display="http://pbs.twimg.com/profile_images/1075029961654833152/d3wT-BwI_normal.jpg"/>
    <hyperlink ref="G53" r:id="rId244" display="http://pbs.twimg.com/profile_images/743568137900044288/NB71scoI_normal.jpg"/>
    <hyperlink ref="G54" r:id="rId245" display="http://pbs.twimg.com/profile_images/1051582385760989186/QTj-PfZt_normal.jpg"/>
    <hyperlink ref="G55" r:id="rId246" display="http://pbs.twimg.com/profile_images/836155460193497089/t5prJNMQ_normal.jpg"/>
    <hyperlink ref="G56" r:id="rId247" display="http://pbs.twimg.com/profile_images/761385095387152384/wjq3K-W__normal.jpg"/>
    <hyperlink ref="G57" r:id="rId248" display="http://pbs.twimg.com/profile_images/1087844472216375296/ucoaVcVe_normal.jpg"/>
    <hyperlink ref="G58" r:id="rId249" display="http://pbs.twimg.com/profile_images/991864012592775168/dUBmousT_normal.jpg"/>
    <hyperlink ref="G59" r:id="rId250" display="http://pbs.twimg.com/profile_images/1088387094462877697/DxP6bQne_normal.jpg"/>
    <hyperlink ref="G60" r:id="rId251" display="http://pbs.twimg.com/profile_images/913183219641487361/tOz_jELC_normal.jpg"/>
    <hyperlink ref="G61" r:id="rId252" display="http://pbs.twimg.com/profile_images/74119015/avatar7485_1.gif_normal.jpeg"/>
    <hyperlink ref="G62" r:id="rId253" display="http://pbs.twimg.com/profile_images/762454744094822401/NWoCkYPy_normal.jpg"/>
    <hyperlink ref="G63" r:id="rId254" display="http://pbs.twimg.com/profile_images/901170317749571585/wdLRMqgZ_normal.jpg"/>
    <hyperlink ref="G64" r:id="rId255" display="http://pbs.twimg.com/profile_images/1068493065675976704/Z5ukqtm9_normal.jpg"/>
    <hyperlink ref="G65" r:id="rId256" display="http://pbs.twimg.com/profile_images/1077044418568437761/xtEvu7Rm_normal.jpg"/>
    <hyperlink ref="G66" r:id="rId257" display="http://pbs.twimg.com/profile_images/800489830694187008/lVapsDEB_normal.jpg"/>
    <hyperlink ref="G67" r:id="rId258" display="http://pbs.twimg.com/profile_images/1046536445672865792/1ZQM9lNr_normal.jpg"/>
    <hyperlink ref="G68" r:id="rId259" display="http://pbs.twimg.com/profile_images/1081346976988446720/YBbLtkH6_normal.jpg"/>
    <hyperlink ref="G69" r:id="rId260" display="http://pbs.twimg.com/profile_images/1071360286953738240/urVAUvCj_normal.jpg"/>
    <hyperlink ref="G70" r:id="rId261" display="http://pbs.twimg.com/profile_images/887996557286666240/9U9sDjxr_normal.jpg"/>
    <hyperlink ref="G71" r:id="rId262" display="http://pbs.twimg.com/profile_images/1063194030111113216/-IKLo02r_normal.jpg"/>
    <hyperlink ref="G72" r:id="rId263" display="http://pbs.twimg.com/profile_images/1017076004102303744/Ee4VXFgL_normal.jpg"/>
    <hyperlink ref="G73" r:id="rId264" display="http://pbs.twimg.com/profile_images/1084920961361600512/XEq12JCQ_normal.jpg"/>
    <hyperlink ref="G74" r:id="rId265" display="http://pbs.twimg.com/profile_images/813405483243544576/PdVBN43__normal.jpg"/>
    <hyperlink ref="G75" r:id="rId266" display="http://pbs.twimg.com/profile_images/1094373541657620480/dQo75JID_normal.jpg"/>
    <hyperlink ref="G76" r:id="rId267" display="http://pbs.twimg.com/profile_images/1090847390570037249/vWZkgBmV_normal.jpg"/>
    <hyperlink ref="G77" r:id="rId268" display="http://pbs.twimg.com/profile_images/1097726252721557504/K5hgGbr9_normal.jpg"/>
    <hyperlink ref="G78" r:id="rId269" display="http://pbs.twimg.com/profile_images/893913189502640128/oz-i_N9-_normal.jpg"/>
    <hyperlink ref="G79" r:id="rId270" display="http://pbs.twimg.com/profile_images/1076105606275174400/Pe0mHbRO_normal.jpg"/>
    <hyperlink ref="G80" r:id="rId271" display="http://pbs.twimg.com/profile_images/843312466280960000/lGHSSd0X_normal.jpg"/>
    <hyperlink ref="AY11" r:id="rId272" display="https://twitter.com/jeffbman"/>
    <hyperlink ref="AY9" r:id="rId273" display="https://twitter.com/ebay"/>
    <hyperlink ref="AY4" r:id="rId274" display="https://twitter.com/sharpermanstan"/>
    <hyperlink ref="AY12" r:id="rId275" display="https://twitter.com/uwfinnovation"/>
    <hyperlink ref="AY13" r:id="rId276" display="https://twitter.com/amdiabetesassn"/>
    <hyperlink ref="AY14" r:id="rId277" display="https://twitter.com/mdt_diabetes"/>
    <hyperlink ref="AY15" r:id="rId278" display="https://twitter.com/omnipodca"/>
    <hyperlink ref="AY16" r:id="rId279" display="https://twitter.com/lillypad"/>
    <hyperlink ref="AY17" r:id="rId280" display="https://twitter.com/merck"/>
    <hyperlink ref="AY18" r:id="rId281" display="https://twitter.com/roche"/>
    <hyperlink ref="AY19" r:id="rId282" display="https://twitter.com/bayer4crops"/>
    <hyperlink ref="AY20" r:id="rId283" display="https://twitter.com/bayer"/>
    <hyperlink ref="AY21" r:id="rId284" display="https://twitter.com/abbottnews"/>
    <hyperlink ref="AY22" r:id="rId285" display="https://twitter.com/socialdeskpcola"/>
    <hyperlink ref="AY23" r:id="rId286" display="https://twitter.com/doolittleinst"/>
    <hyperlink ref="AY24" r:id="rId287" display="https://twitter.com/ihmc"/>
    <hyperlink ref="AY25" r:id="rId288" display="https://twitter.com/hca"/>
    <hyperlink ref="AY26" r:id="rId289" display="https://twitter.com/shhpens"/>
    <hyperlink ref="AY27" r:id="rId290" display="https://twitter.com/ebhc"/>
    <hyperlink ref="AY28" r:id="rId291" display="https://twitter.com/andrewsinst"/>
    <hyperlink ref="AY29" r:id="rId292" display="https://twitter.com/ada_diabetespro"/>
    <hyperlink ref="AY3" r:id="rId293" display="https://twitter.com/accuchek_us"/>
    <hyperlink ref="AY10" r:id="rId294" display="https://twitter.com/tims_pants"/>
    <hyperlink ref="AY30" r:id="rId295" display="https://twitter.com/diabetestechsoc"/>
    <hyperlink ref="AY31" r:id="rId296" display="https://twitter.com/dexcom"/>
    <hyperlink ref="AY32" r:id="rId297" display="https://twitter.com/1paulcoker"/>
    <hyperlink ref="AY33" r:id="rId298" display="https://twitter.com/brightember"/>
    <hyperlink ref="AY34" r:id="rId299" display="https://twitter.com/accuchek_de"/>
    <hyperlink ref="AY35" r:id="rId300" display="https://twitter.com/staeffblo"/>
    <hyperlink ref="AY36" r:id="rId301" display="https://twitter.com/lisajeynd"/>
    <hyperlink ref="AY37" r:id="rId302" display="https://twitter.com/gbdoctchost"/>
    <hyperlink ref="AY38" r:id="rId303" display="https://twitter.com/melodywhore"/>
    <hyperlink ref="AY39" r:id="rId304" display="https://twitter.com/bhinneka"/>
    <hyperlink ref="AY40" r:id="rId305" display="https://twitter.com/diabeteshf"/>
    <hyperlink ref="AY5" r:id="rId306" display="https://twitter.com/tayloraschott"/>
    <hyperlink ref="AY41" r:id="rId307" display="https://twitter.com/accuchek_ca"/>
    <hyperlink ref="AY42" r:id="rId308" display="https://twitter.com/hakimgzl89"/>
    <hyperlink ref="AY43" r:id="rId309" display="https://twitter.com/sopitas"/>
    <hyperlink ref="AY7" r:id="rId310" display="https://twitter.com/stephenstype1"/>
    <hyperlink ref="AY44" r:id="rId311" display="https://twitter.com/sweetercherise"/>
    <hyperlink ref="AY8" r:id="rId312" display="https://twitter.com/lifeofadiabetic"/>
    <hyperlink ref="AY45" r:id="rId313" display="https://twitter.com/yoga_o"/>
    <hyperlink ref="AY46" r:id="rId314" display="https://twitter.com/bianske"/>
    <hyperlink ref="AY47" r:id="rId315" display="https://twitter.com/accuchek_nl"/>
    <hyperlink ref="AY6" r:id="rId316" display="https://twitter.com/peterbdale"/>
    <hyperlink ref="AY48" r:id="rId317" display="https://twitter.com/freestylediabet"/>
    <hyperlink ref="AY49" r:id="rId318" display="https://twitter.com/accuchek_pk"/>
    <hyperlink ref="AY50" r:id="rId319" display="https://twitter.com/lipbalmdesigns"/>
    <hyperlink ref="AY51" r:id="rId320" display="https://twitter.com/michaelschweitz"/>
    <hyperlink ref="AY52" r:id="rId321" display="https://twitter.com/cwdiabetes"/>
    <hyperlink ref="AY53" r:id="rId322" display="https://twitter.com/beyondtype1"/>
    <hyperlink ref="AY54" r:id="rId323" display="https://twitter.com/kfer_games"/>
    <hyperlink ref="AY55" r:id="rId324" display="https://twitter.com/mistermints"/>
    <hyperlink ref="AY56" r:id="rId325" display="https://twitter.com/diabetesheroes"/>
    <hyperlink ref="AY57" r:id="rId326" display="https://twitter.com/diatribenews"/>
    <hyperlink ref="AY58" r:id="rId327" display="https://twitter.com/diabetessisters"/>
    <hyperlink ref="AY59" r:id="rId328" display="https://twitter.com/hangrypancreas"/>
    <hyperlink ref="AY60" r:id="rId329" display="https://twitter.com/diabetesmine"/>
    <hyperlink ref="AY61" r:id="rId330" display="https://twitter.com/johnspiral"/>
    <hyperlink ref="AY62" r:id="rId331" display="https://twitter.com/pbluenovember"/>
    <hyperlink ref="AY63" r:id="rId332" display="https://twitter.com/grumpy_pumper"/>
    <hyperlink ref="AY64" r:id="rId333" display="https://twitter.com/renzas"/>
    <hyperlink ref="AY65" r:id="rId334" display="https://twitter.com/therachelmayo"/>
    <hyperlink ref="AY66" r:id="rId335" display="https://twitter.com/aprilormand"/>
    <hyperlink ref="AY67" r:id="rId336" display="https://twitter.com/lifeforachild"/>
    <hyperlink ref="AY68" r:id="rId337" display="https://twitter.com/stephiesteez"/>
    <hyperlink ref="AY69" r:id="rId338" display="https://twitter.com/latboyd1"/>
    <hyperlink ref="AY70" r:id="rId339" display="https://twitter.com/marcynovakwx"/>
    <hyperlink ref="AY71" r:id="rId340" display="https://twitter.com/justiceseeker03"/>
    <hyperlink ref="AY72" r:id="rId341" display="https://twitter.com/chelcierice"/>
    <hyperlink ref="AY73" r:id="rId342" display="https://twitter.com/beyondtype2"/>
    <hyperlink ref="AY74" r:id="rId343" display="https://twitter.com/krisguy"/>
    <hyperlink ref="AY75" r:id="rId344" display="https://twitter.com/nelliexoxoxo"/>
    <hyperlink ref="AY76" r:id="rId345" display="https://twitter.com/kayratcliffff"/>
    <hyperlink ref="AY77" r:id="rId346" display="https://twitter.com/pinkieheather"/>
    <hyperlink ref="AY78" r:id="rId347" display="https://twitter.com/thedinobetic"/>
    <hyperlink ref="AY79" r:id="rId348" display="https://twitter.com/accuchekchile"/>
    <hyperlink ref="AY80" r:id="rId349" display="https://twitter.com/sweetpeagifts"/>
    <hyperlink ref="AM81" r:id="rId350" display="https://t.co/iGV5vkBsp5"/>
    <hyperlink ref="AM82" r:id="rId351" display="https://t.co/Z1DW92y3W1"/>
    <hyperlink ref="AM84" r:id="rId352" display="https://t.co/6lDbZWDPQ6"/>
    <hyperlink ref="AM85" r:id="rId353" display="https://t.co/C18O774Ag4"/>
    <hyperlink ref="AP82" r:id="rId354" display="https://pbs.twimg.com/profile_banners/1556456478/1547909005"/>
    <hyperlink ref="AP83" r:id="rId355" display="https://pbs.twimg.com/profile_banners/1564438328/1516842747"/>
    <hyperlink ref="AP84" r:id="rId356" display="https://pbs.twimg.com/profile_banners/30868693/1493246653"/>
    <hyperlink ref="AP85" r:id="rId357" display="https://pbs.twimg.com/profile_banners/195950960/1501991191"/>
    <hyperlink ref="AV81" r:id="rId358" display="http://abs.twimg.com/images/themes/theme1/bg.png"/>
    <hyperlink ref="AV82" r:id="rId359" display="http://abs.twimg.com/images/themes/theme14/bg.gif"/>
    <hyperlink ref="AV83" r:id="rId360" display="http://abs.twimg.com/images/themes/theme1/bg.png"/>
    <hyperlink ref="AV84" r:id="rId361" display="http://abs.twimg.com/images/themes/theme19/bg.gif"/>
    <hyperlink ref="AV85" r:id="rId362" display="http://abs.twimg.com/images/themes/theme14/bg.gif"/>
    <hyperlink ref="G81" r:id="rId363" display="http://pbs.twimg.com/profile_images/1082710482501419009/DEWwmdsh_normal.jpg"/>
    <hyperlink ref="G82" r:id="rId364" display="http://pbs.twimg.com/profile_images/1049980331737182208/NLKmyYP3_normal.jpg"/>
    <hyperlink ref="G83" r:id="rId365" display="http://pbs.twimg.com/profile_images/1007611568614531072/yOb4YLFf_normal.jpg"/>
    <hyperlink ref="G84" r:id="rId366" display="http://pbs.twimg.com/profile_images/1089955613260562432/vomF2XxB_normal.jpg"/>
    <hyperlink ref="G85" r:id="rId367" display="http://pbs.twimg.com/profile_images/896104499248541696/Um5a-RU8_normal.jpg"/>
    <hyperlink ref="AY81" r:id="rId368" display="https://twitter.com/breckbear"/>
    <hyperlink ref="AY82" r:id="rId369" display="https://twitter.com/emilytvnews"/>
    <hyperlink ref="AY83" r:id="rId370" display="https://twitter.com/chipmaxhamwx"/>
    <hyperlink ref="AY84" r:id="rId371" display="https://twitter.com/okcfox"/>
    <hyperlink ref="AY85" r:id="rId372" display="https://twitter.com/dansnyderfox25"/>
  </hyperlinks>
  <printOptions/>
  <pageMargins left="0.7" right="0.7" top="0.75" bottom="0.75" header="0.3" footer="0.3"/>
  <pageSetup horizontalDpi="600" verticalDpi="600" orientation="portrait" r:id="rId377"/>
  <drawing r:id="rId376"/>
  <legacyDrawing r:id="rId374"/>
  <tableParts>
    <tablePart r:id="rId37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5"/>
  <sheetViews>
    <sheetView workbookViewId="0" topLeftCell="A1">
      <pane ySplit="2" topLeftCell="A3" activePane="bottomLeft" state="frozen"/>
      <selection pane="bottomLeft" activeCell="A2" sqref="A2:AI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19.7109375" style="0" bestFit="1" customWidth="1"/>
    <col min="30" max="30" width="25.42187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5.7109375" style="0" bestFit="1" customWidth="1"/>
    <col min="36" max="36" width="27.28125" style="0" bestFit="1" customWidth="1"/>
    <col min="37" max="37" width="33.140625" style="0" bestFit="1" customWidth="1"/>
    <col min="38" max="38" width="11.57421875" style="0" bestFit="1" customWidth="1"/>
    <col min="39" max="39" width="15.140625" style="0" bestFit="1" customWidth="1"/>
    <col min="40" max="40" width="15.421875" style="0" bestFit="1" customWidth="1"/>
    <col min="41" max="41" width="13.140625" style="0" bestFit="1" customWidth="1"/>
    <col min="42" max="42" width="15.8515625" style="0" bestFit="1" customWidth="1"/>
    <col min="43" max="43" width="14.57421875" style="0" bestFit="1" customWidth="1"/>
    <col min="44" max="44" width="17.421875" style="0" bestFit="1" customWidth="1"/>
    <col min="45" max="45"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1505</v>
      </c>
      <c r="Z2" s="52" t="s">
        <v>1506</v>
      </c>
      <c r="AA2" s="52" t="s">
        <v>1507</v>
      </c>
      <c r="AB2" s="52" t="s">
        <v>1508</v>
      </c>
      <c r="AC2" s="52" t="s">
        <v>1509</v>
      </c>
      <c r="AD2" s="52" t="s">
        <v>1510</v>
      </c>
      <c r="AE2" s="52" t="s">
        <v>1511</v>
      </c>
      <c r="AF2" s="52" t="s">
        <v>1512</v>
      </c>
      <c r="AG2" s="52" t="s">
        <v>1515</v>
      </c>
      <c r="AH2" s="13" t="s">
        <v>1529</v>
      </c>
      <c r="AI2" s="13" t="s">
        <v>1530</v>
      </c>
      <c r="AJ2" s="52" t="s">
        <v>2251</v>
      </c>
      <c r="AK2" s="52" t="s">
        <v>2252</v>
      </c>
      <c r="AL2" s="13" t="s">
        <v>2267</v>
      </c>
      <c r="AM2" s="13" t="s">
        <v>2285</v>
      </c>
      <c r="AN2" s="13" t="s">
        <v>2309</v>
      </c>
      <c r="AO2" s="13" t="s">
        <v>2326</v>
      </c>
      <c r="AP2" s="13" t="s">
        <v>2395</v>
      </c>
      <c r="AQ2" s="13" t="s">
        <v>2426</v>
      </c>
      <c r="AR2" s="13" t="s">
        <v>2432</v>
      </c>
      <c r="AS2" s="13" t="s">
        <v>2450</v>
      </c>
    </row>
    <row r="3" spans="1:45" ht="15">
      <c r="A3" s="90" t="s">
        <v>1449</v>
      </c>
      <c r="B3" s="67" t="s">
        <v>1462</v>
      </c>
      <c r="C3" s="67" t="s">
        <v>56</v>
      </c>
      <c r="D3" s="107"/>
      <c r="E3" s="106"/>
      <c r="F3" s="108" t="s">
        <v>2664</v>
      </c>
      <c r="G3" s="109"/>
      <c r="H3" s="109"/>
      <c r="I3" s="110">
        <v>3</v>
      </c>
      <c r="J3" s="111"/>
      <c r="K3" s="48">
        <v>29</v>
      </c>
      <c r="L3" s="48">
        <v>41</v>
      </c>
      <c r="M3" s="48">
        <v>70</v>
      </c>
      <c r="N3" s="48">
        <v>111</v>
      </c>
      <c r="O3" s="48">
        <v>32</v>
      </c>
      <c r="P3" s="49">
        <v>0.375</v>
      </c>
      <c r="Q3" s="49">
        <v>0.5454545454545454</v>
      </c>
      <c r="R3" s="48">
        <v>1</v>
      </c>
      <c r="S3" s="48">
        <v>0</v>
      </c>
      <c r="T3" s="48">
        <v>29</v>
      </c>
      <c r="U3" s="48">
        <v>111</v>
      </c>
      <c r="V3" s="48">
        <v>2</v>
      </c>
      <c r="W3" s="49">
        <v>1.854935</v>
      </c>
      <c r="X3" s="49">
        <v>0.054187192118226604</v>
      </c>
      <c r="Y3" s="48">
        <v>107</v>
      </c>
      <c r="Z3" s="49">
        <v>4.789615040286481</v>
      </c>
      <c r="AA3" s="48">
        <v>44</v>
      </c>
      <c r="AB3" s="49">
        <v>1.9695613249776187</v>
      </c>
      <c r="AC3" s="48"/>
      <c r="AD3" s="49"/>
      <c r="AE3" s="48">
        <v>2083</v>
      </c>
      <c r="AF3" s="49">
        <v>93.2408236347359</v>
      </c>
      <c r="AG3" s="48">
        <v>2234</v>
      </c>
      <c r="AH3" s="87"/>
      <c r="AI3" s="87"/>
      <c r="AJ3" s="125">
        <v>0</v>
      </c>
      <c r="AK3" s="145">
        <v>0</v>
      </c>
      <c r="AL3" s="87" t="s">
        <v>2268</v>
      </c>
      <c r="AM3" s="87" t="s">
        <v>2286</v>
      </c>
      <c r="AN3" s="87" t="s">
        <v>2310</v>
      </c>
      <c r="AO3" s="87" t="s">
        <v>2327</v>
      </c>
      <c r="AP3" s="87" t="s">
        <v>2396</v>
      </c>
      <c r="AQ3" s="87" t="s">
        <v>2427</v>
      </c>
      <c r="AR3" s="87" t="s">
        <v>2433</v>
      </c>
      <c r="AS3" s="87" t="s">
        <v>2451</v>
      </c>
    </row>
    <row r="4" spans="1:45" ht="15">
      <c r="A4" s="141" t="s">
        <v>1450</v>
      </c>
      <c r="B4" s="67" t="s">
        <v>1463</v>
      </c>
      <c r="C4" s="67" t="s">
        <v>56</v>
      </c>
      <c r="D4" s="113"/>
      <c r="E4" s="112"/>
      <c r="F4" s="114" t="s">
        <v>2665</v>
      </c>
      <c r="G4" s="115"/>
      <c r="H4" s="115"/>
      <c r="I4" s="116">
        <v>4</v>
      </c>
      <c r="J4" s="117"/>
      <c r="K4" s="48">
        <v>19</v>
      </c>
      <c r="L4" s="48">
        <v>19</v>
      </c>
      <c r="M4" s="48">
        <v>0</v>
      </c>
      <c r="N4" s="48">
        <v>19</v>
      </c>
      <c r="O4" s="48">
        <v>1</v>
      </c>
      <c r="P4" s="49">
        <v>0</v>
      </c>
      <c r="Q4" s="49">
        <v>0</v>
      </c>
      <c r="R4" s="48">
        <v>1</v>
      </c>
      <c r="S4" s="48">
        <v>0</v>
      </c>
      <c r="T4" s="48">
        <v>19</v>
      </c>
      <c r="U4" s="48">
        <v>19</v>
      </c>
      <c r="V4" s="48">
        <v>2</v>
      </c>
      <c r="W4" s="49">
        <v>1.795014</v>
      </c>
      <c r="X4" s="49">
        <v>0.05263157894736842</v>
      </c>
      <c r="Y4" s="48">
        <v>2</v>
      </c>
      <c r="Z4" s="49">
        <v>3.389830508474576</v>
      </c>
      <c r="AA4" s="48">
        <v>0</v>
      </c>
      <c r="AB4" s="49">
        <v>0</v>
      </c>
      <c r="AC4" s="140"/>
      <c r="AD4" s="101"/>
      <c r="AE4" s="48">
        <v>57</v>
      </c>
      <c r="AF4" s="49">
        <v>96.61016949152543</v>
      </c>
      <c r="AG4" s="48">
        <v>59</v>
      </c>
      <c r="AH4" s="128"/>
      <c r="AI4" s="128"/>
      <c r="AJ4" s="48">
        <v>0</v>
      </c>
      <c r="AK4" s="49">
        <v>0</v>
      </c>
      <c r="AL4" s="81" t="s">
        <v>2269</v>
      </c>
      <c r="AM4" s="81" t="s">
        <v>2287</v>
      </c>
      <c r="AN4" s="81" t="s">
        <v>504</v>
      </c>
      <c r="AO4" s="87" t="s">
        <v>2328</v>
      </c>
      <c r="AP4" s="87" t="s">
        <v>879</v>
      </c>
      <c r="AQ4" s="87" t="s">
        <v>288</v>
      </c>
      <c r="AR4" s="87" t="s">
        <v>2434</v>
      </c>
      <c r="AS4" s="87" t="s">
        <v>2452</v>
      </c>
    </row>
    <row r="5" spans="1:45" ht="15">
      <c r="A5" s="141" t="s">
        <v>1451</v>
      </c>
      <c r="B5" s="67" t="s">
        <v>1464</v>
      </c>
      <c r="C5" s="67" t="s">
        <v>56</v>
      </c>
      <c r="D5" s="113"/>
      <c r="E5" s="112"/>
      <c r="F5" s="114" t="s">
        <v>2666</v>
      </c>
      <c r="G5" s="115"/>
      <c r="H5" s="115"/>
      <c r="I5" s="116">
        <v>5</v>
      </c>
      <c r="J5" s="117"/>
      <c r="K5" s="48">
        <v>6</v>
      </c>
      <c r="L5" s="48">
        <v>6</v>
      </c>
      <c r="M5" s="48">
        <v>8</v>
      </c>
      <c r="N5" s="48">
        <v>14</v>
      </c>
      <c r="O5" s="48">
        <v>0</v>
      </c>
      <c r="P5" s="49">
        <v>0.1111111111111111</v>
      </c>
      <c r="Q5" s="49">
        <v>0.2</v>
      </c>
      <c r="R5" s="48">
        <v>1</v>
      </c>
      <c r="S5" s="48">
        <v>0</v>
      </c>
      <c r="T5" s="48">
        <v>6</v>
      </c>
      <c r="U5" s="48">
        <v>14</v>
      </c>
      <c r="V5" s="48">
        <v>2</v>
      </c>
      <c r="W5" s="49">
        <v>1.166667</v>
      </c>
      <c r="X5" s="49">
        <v>0.3333333333333333</v>
      </c>
      <c r="Y5" s="48">
        <v>2</v>
      </c>
      <c r="Z5" s="49">
        <v>4.444444444444445</v>
      </c>
      <c r="AA5" s="48">
        <v>0</v>
      </c>
      <c r="AB5" s="49">
        <v>0</v>
      </c>
      <c r="AC5" s="140"/>
      <c r="AD5" s="101"/>
      <c r="AE5" s="48">
        <v>43</v>
      </c>
      <c r="AF5" s="49">
        <v>95.55555555555556</v>
      </c>
      <c r="AG5" s="48">
        <v>45</v>
      </c>
      <c r="AH5" s="128"/>
      <c r="AI5" s="128"/>
      <c r="AJ5" s="48">
        <v>0</v>
      </c>
      <c r="AK5" s="49">
        <v>0</v>
      </c>
      <c r="AL5" s="81"/>
      <c r="AM5" s="81"/>
      <c r="AN5" s="81"/>
      <c r="AO5" s="87" t="s">
        <v>2329</v>
      </c>
      <c r="AP5" s="87" t="s">
        <v>2397</v>
      </c>
      <c r="AQ5" s="87" t="s">
        <v>2428</v>
      </c>
      <c r="AR5" s="87" t="s">
        <v>2435</v>
      </c>
      <c r="AS5" s="87" t="s">
        <v>2453</v>
      </c>
    </row>
    <row r="6" spans="1:45" ht="15">
      <c r="A6" s="141" t="s">
        <v>1452</v>
      </c>
      <c r="B6" s="67" t="s">
        <v>1465</v>
      </c>
      <c r="C6" s="67" t="s">
        <v>56</v>
      </c>
      <c r="D6" s="113"/>
      <c r="E6" s="112"/>
      <c r="F6" s="114" t="s">
        <v>2667</v>
      </c>
      <c r="G6" s="115"/>
      <c r="H6" s="115"/>
      <c r="I6" s="116">
        <v>6</v>
      </c>
      <c r="J6" s="117"/>
      <c r="K6" s="48">
        <v>5</v>
      </c>
      <c r="L6" s="48">
        <v>3</v>
      </c>
      <c r="M6" s="48">
        <v>7</v>
      </c>
      <c r="N6" s="48">
        <v>10</v>
      </c>
      <c r="O6" s="48">
        <v>0</v>
      </c>
      <c r="P6" s="49">
        <v>0.2</v>
      </c>
      <c r="Q6" s="49">
        <v>0.3333333333333333</v>
      </c>
      <c r="R6" s="48">
        <v>1</v>
      </c>
      <c r="S6" s="48">
        <v>0</v>
      </c>
      <c r="T6" s="48">
        <v>5</v>
      </c>
      <c r="U6" s="48">
        <v>10</v>
      </c>
      <c r="V6" s="48">
        <v>3</v>
      </c>
      <c r="W6" s="49">
        <v>1.28</v>
      </c>
      <c r="X6" s="49">
        <v>0.3</v>
      </c>
      <c r="Y6" s="48">
        <v>8</v>
      </c>
      <c r="Z6" s="49">
        <v>4.3478260869565215</v>
      </c>
      <c r="AA6" s="48">
        <v>2</v>
      </c>
      <c r="AB6" s="49">
        <v>1.0869565217391304</v>
      </c>
      <c r="AC6" s="140"/>
      <c r="AD6" s="101"/>
      <c r="AE6" s="48">
        <v>174</v>
      </c>
      <c r="AF6" s="49">
        <v>94.56521739130434</v>
      </c>
      <c r="AG6" s="48">
        <v>184</v>
      </c>
      <c r="AH6" s="128"/>
      <c r="AI6" s="128"/>
      <c r="AJ6" s="48">
        <v>0</v>
      </c>
      <c r="AK6" s="49">
        <v>0</v>
      </c>
      <c r="AL6" s="81" t="s">
        <v>440</v>
      </c>
      <c r="AM6" s="81" t="s">
        <v>474</v>
      </c>
      <c r="AN6" s="81" t="s">
        <v>2311</v>
      </c>
      <c r="AO6" s="87" t="s">
        <v>2330</v>
      </c>
      <c r="AP6" s="87" t="s">
        <v>2398</v>
      </c>
      <c r="AQ6" s="87" t="s">
        <v>2429</v>
      </c>
      <c r="AR6" s="87" t="s">
        <v>2436</v>
      </c>
      <c r="AS6" s="87" t="s">
        <v>2454</v>
      </c>
    </row>
    <row r="7" spans="1:45" ht="15">
      <c r="A7" s="141" t="s">
        <v>1453</v>
      </c>
      <c r="B7" s="67" t="s">
        <v>1466</v>
      </c>
      <c r="C7" s="67" t="s">
        <v>56</v>
      </c>
      <c r="D7" s="113"/>
      <c r="E7" s="112"/>
      <c r="F7" s="114" t="s">
        <v>2668</v>
      </c>
      <c r="G7" s="115"/>
      <c r="H7" s="115"/>
      <c r="I7" s="116">
        <v>7</v>
      </c>
      <c r="J7" s="117"/>
      <c r="K7" s="48">
        <v>4</v>
      </c>
      <c r="L7" s="48">
        <v>1</v>
      </c>
      <c r="M7" s="48">
        <v>17</v>
      </c>
      <c r="N7" s="48">
        <v>18</v>
      </c>
      <c r="O7" s="48">
        <v>0</v>
      </c>
      <c r="P7" s="49">
        <v>0</v>
      </c>
      <c r="Q7" s="49">
        <v>0</v>
      </c>
      <c r="R7" s="48">
        <v>1</v>
      </c>
      <c r="S7" s="48">
        <v>0</v>
      </c>
      <c r="T7" s="48">
        <v>4</v>
      </c>
      <c r="U7" s="48">
        <v>18</v>
      </c>
      <c r="V7" s="48">
        <v>2</v>
      </c>
      <c r="W7" s="49">
        <v>1.125</v>
      </c>
      <c r="X7" s="49">
        <v>0.25</v>
      </c>
      <c r="Y7" s="48">
        <v>5</v>
      </c>
      <c r="Z7" s="49">
        <v>1.2953367875647668</v>
      </c>
      <c r="AA7" s="48">
        <v>0</v>
      </c>
      <c r="AB7" s="49">
        <v>0</v>
      </c>
      <c r="AC7" s="140"/>
      <c r="AD7" s="101"/>
      <c r="AE7" s="48">
        <v>381</v>
      </c>
      <c r="AF7" s="49">
        <v>98.70466321243524</v>
      </c>
      <c r="AG7" s="48">
        <v>386</v>
      </c>
      <c r="AH7" s="128"/>
      <c r="AI7" s="128"/>
      <c r="AJ7" s="48">
        <v>0</v>
      </c>
      <c r="AK7" s="49">
        <v>0</v>
      </c>
      <c r="AL7" s="81" t="s">
        <v>2270</v>
      </c>
      <c r="AM7" s="81" t="s">
        <v>472</v>
      </c>
      <c r="AN7" s="81" t="s">
        <v>2312</v>
      </c>
      <c r="AO7" s="87" t="s">
        <v>2331</v>
      </c>
      <c r="AP7" s="87" t="s">
        <v>2399</v>
      </c>
      <c r="AQ7" s="87"/>
      <c r="AR7" s="87" t="s">
        <v>271</v>
      </c>
      <c r="AS7" s="87" t="s">
        <v>2455</v>
      </c>
    </row>
    <row r="8" spans="1:45" ht="15">
      <c r="A8" s="141" t="s">
        <v>1454</v>
      </c>
      <c r="B8" s="67" t="s">
        <v>1467</v>
      </c>
      <c r="C8" s="67" t="s">
        <v>56</v>
      </c>
      <c r="D8" s="113"/>
      <c r="E8" s="112"/>
      <c r="F8" s="114" t="s">
        <v>2669</v>
      </c>
      <c r="G8" s="115"/>
      <c r="H8" s="115"/>
      <c r="I8" s="116">
        <v>8</v>
      </c>
      <c r="J8" s="117"/>
      <c r="K8" s="48">
        <v>4</v>
      </c>
      <c r="L8" s="48">
        <v>7</v>
      </c>
      <c r="M8" s="48">
        <v>6</v>
      </c>
      <c r="N8" s="48">
        <v>13</v>
      </c>
      <c r="O8" s="48">
        <v>1</v>
      </c>
      <c r="P8" s="49">
        <v>0.5</v>
      </c>
      <c r="Q8" s="49">
        <v>0.6666666666666666</v>
      </c>
      <c r="R8" s="48">
        <v>1</v>
      </c>
      <c r="S8" s="48">
        <v>0</v>
      </c>
      <c r="T8" s="48">
        <v>4</v>
      </c>
      <c r="U8" s="48">
        <v>13</v>
      </c>
      <c r="V8" s="48">
        <v>1</v>
      </c>
      <c r="W8" s="49">
        <v>0.75</v>
      </c>
      <c r="X8" s="49">
        <v>0.75</v>
      </c>
      <c r="Y8" s="48">
        <v>5</v>
      </c>
      <c r="Z8" s="49">
        <v>3.7313432835820897</v>
      </c>
      <c r="AA8" s="48">
        <v>3</v>
      </c>
      <c r="AB8" s="49">
        <v>2.2388059701492535</v>
      </c>
      <c r="AC8" s="140"/>
      <c r="AD8" s="101"/>
      <c r="AE8" s="48">
        <v>126</v>
      </c>
      <c r="AF8" s="49">
        <v>94.02985074626865</v>
      </c>
      <c r="AG8" s="48">
        <v>134</v>
      </c>
      <c r="AH8" s="128"/>
      <c r="AI8" s="128"/>
      <c r="AJ8" s="48">
        <v>1</v>
      </c>
      <c r="AK8" s="49">
        <v>0.746268656716418</v>
      </c>
      <c r="AL8" s="81"/>
      <c r="AM8" s="81"/>
      <c r="AN8" s="81"/>
      <c r="AO8" s="87" t="s">
        <v>2332</v>
      </c>
      <c r="AP8" s="87" t="s">
        <v>2400</v>
      </c>
      <c r="AQ8" s="87" t="s">
        <v>2430</v>
      </c>
      <c r="AR8" s="87" t="s">
        <v>2437</v>
      </c>
      <c r="AS8" s="87" t="s">
        <v>2456</v>
      </c>
    </row>
    <row r="9" spans="1:45" ht="15">
      <c r="A9" s="141" t="s">
        <v>1455</v>
      </c>
      <c r="B9" s="67" t="s">
        <v>1468</v>
      </c>
      <c r="C9" s="67" t="s">
        <v>56</v>
      </c>
      <c r="D9" s="113"/>
      <c r="E9" s="112"/>
      <c r="F9" s="114" t="s">
        <v>2670</v>
      </c>
      <c r="G9" s="115"/>
      <c r="H9" s="115"/>
      <c r="I9" s="116">
        <v>9</v>
      </c>
      <c r="J9" s="117"/>
      <c r="K9" s="48">
        <v>4</v>
      </c>
      <c r="L9" s="48">
        <v>2</v>
      </c>
      <c r="M9" s="48">
        <v>8</v>
      </c>
      <c r="N9" s="48">
        <v>10</v>
      </c>
      <c r="O9" s="48">
        <v>10</v>
      </c>
      <c r="P9" s="49" t="s">
        <v>1516</v>
      </c>
      <c r="Q9" s="49" t="s">
        <v>1516</v>
      </c>
      <c r="R9" s="48">
        <v>4</v>
      </c>
      <c r="S9" s="48">
        <v>4</v>
      </c>
      <c r="T9" s="48">
        <v>1</v>
      </c>
      <c r="U9" s="48">
        <v>5</v>
      </c>
      <c r="V9" s="48">
        <v>0</v>
      </c>
      <c r="W9" s="49">
        <v>0</v>
      </c>
      <c r="X9" s="49">
        <v>0</v>
      </c>
      <c r="Y9" s="48">
        <v>4</v>
      </c>
      <c r="Z9" s="49">
        <v>1.6129032258064515</v>
      </c>
      <c r="AA9" s="48">
        <v>2</v>
      </c>
      <c r="AB9" s="49">
        <v>0.8064516129032258</v>
      </c>
      <c r="AC9" s="140"/>
      <c r="AD9" s="101"/>
      <c r="AE9" s="48">
        <v>242</v>
      </c>
      <c r="AF9" s="49">
        <v>97.58064516129032</v>
      </c>
      <c r="AG9" s="48">
        <v>248</v>
      </c>
      <c r="AH9" s="128"/>
      <c r="AI9" s="128"/>
      <c r="AJ9" s="48">
        <v>0</v>
      </c>
      <c r="AK9" s="49">
        <v>0</v>
      </c>
      <c r="AL9" s="81" t="s">
        <v>2271</v>
      </c>
      <c r="AM9" s="81" t="s">
        <v>2288</v>
      </c>
      <c r="AN9" s="81" t="s">
        <v>2313</v>
      </c>
      <c r="AO9" s="87" t="s">
        <v>2333</v>
      </c>
      <c r="AP9" s="87" t="s">
        <v>2401</v>
      </c>
      <c r="AQ9" s="87" t="s">
        <v>2419</v>
      </c>
      <c r="AR9" s="87"/>
      <c r="AS9" s="87" t="s">
        <v>2457</v>
      </c>
    </row>
    <row r="10" spans="1:45" ht="14.25" customHeight="1">
      <c r="A10" s="141" t="s">
        <v>1456</v>
      </c>
      <c r="B10" s="67" t="s">
        <v>1469</v>
      </c>
      <c r="C10" s="67" t="s">
        <v>56</v>
      </c>
      <c r="D10" s="113"/>
      <c r="E10" s="112"/>
      <c r="F10" s="114" t="s">
        <v>2671</v>
      </c>
      <c r="G10" s="115"/>
      <c r="H10" s="115"/>
      <c r="I10" s="116">
        <v>10</v>
      </c>
      <c r="J10" s="117"/>
      <c r="K10" s="48">
        <v>2</v>
      </c>
      <c r="L10" s="48">
        <v>2</v>
      </c>
      <c r="M10" s="48">
        <v>0</v>
      </c>
      <c r="N10" s="48">
        <v>2</v>
      </c>
      <c r="O10" s="48">
        <v>1</v>
      </c>
      <c r="P10" s="49">
        <v>0</v>
      </c>
      <c r="Q10" s="49">
        <v>0</v>
      </c>
      <c r="R10" s="48">
        <v>1</v>
      </c>
      <c r="S10" s="48">
        <v>0</v>
      </c>
      <c r="T10" s="48">
        <v>2</v>
      </c>
      <c r="U10" s="48">
        <v>2</v>
      </c>
      <c r="V10" s="48">
        <v>1</v>
      </c>
      <c r="W10" s="49">
        <v>0.5</v>
      </c>
      <c r="X10" s="49">
        <v>0.5</v>
      </c>
      <c r="Y10" s="48">
        <v>3</v>
      </c>
      <c r="Z10" s="49">
        <v>4.225352112676056</v>
      </c>
      <c r="AA10" s="48">
        <v>1</v>
      </c>
      <c r="AB10" s="49">
        <v>1.408450704225352</v>
      </c>
      <c r="AC10" s="140"/>
      <c r="AD10" s="101"/>
      <c r="AE10" s="48">
        <v>67</v>
      </c>
      <c r="AF10" s="49">
        <v>94.36619718309859</v>
      </c>
      <c r="AG10" s="48">
        <v>71</v>
      </c>
      <c r="AH10" s="128"/>
      <c r="AI10" s="128"/>
      <c r="AJ10" s="48">
        <v>0</v>
      </c>
      <c r="AK10" s="49">
        <v>0</v>
      </c>
      <c r="AL10" s="81"/>
      <c r="AM10" s="81"/>
      <c r="AN10" s="81" t="s">
        <v>1601</v>
      </c>
      <c r="AO10" s="87" t="s">
        <v>1981</v>
      </c>
      <c r="AP10" s="87" t="s">
        <v>879</v>
      </c>
      <c r="AQ10" s="87" t="s">
        <v>298</v>
      </c>
      <c r="AR10" s="87" t="s">
        <v>250</v>
      </c>
      <c r="AS10" s="87" t="s">
        <v>2458</v>
      </c>
    </row>
    <row r="11" spans="1:45" ht="15">
      <c r="A11" s="141" t="s">
        <v>1457</v>
      </c>
      <c r="B11" s="67" t="s">
        <v>1470</v>
      </c>
      <c r="C11" s="67" t="s">
        <v>56</v>
      </c>
      <c r="D11" s="113"/>
      <c r="E11" s="112"/>
      <c r="F11" s="114" t="s">
        <v>2672</v>
      </c>
      <c r="G11" s="115"/>
      <c r="H11" s="115"/>
      <c r="I11" s="116">
        <v>11</v>
      </c>
      <c r="J11" s="117"/>
      <c r="K11" s="48">
        <v>2</v>
      </c>
      <c r="L11" s="48">
        <v>1</v>
      </c>
      <c r="M11" s="48">
        <v>8</v>
      </c>
      <c r="N11" s="48">
        <v>9</v>
      </c>
      <c r="O11" s="48">
        <v>6</v>
      </c>
      <c r="P11" s="49">
        <v>1</v>
      </c>
      <c r="Q11" s="49">
        <v>1</v>
      </c>
      <c r="R11" s="48">
        <v>1</v>
      </c>
      <c r="S11" s="48">
        <v>0</v>
      </c>
      <c r="T11" s="48">
        <v>2</v>
      </c>
      <c r="U11" s="48">
        <v>9</v>
      </c>
      <c r="V11" s="48">
        <v>1</v>
      </c>
      <c r="W11" s="49">
        <v>0.5</v>
      </c>
      <c r="X11" s="49">
        <v>1</v>
      </c>
      <c r="Y11" s="48">
        <v>3</v>
      </c>
      <c r="Z11" s="49">
        <v>0.9554140127388535</v>
      </c>
      <c r="AA11" s="48">
        <v>2</v>
      </c>
      <c r="AB11" s="49">
        <v>0.6369426751592356</v>
      </c>
      <c r="AC11" s="140"/>
      <c r="AD11" s="101"/>
      <c r="AE11" s="48">
        <v>309</v>
      </c>
      <c r="AF11" s="49">
        <v>98.40764331210191</v>
      </c>
      <c r="AG11" s="48">
        <v>314</v>
      </c>
      <c r="AH11" s="128"/>
      <c r="AI11" s="128"/>
      <c r="AJ11" s="48">
        <v>0</v>
      </c>
      <c r="AK11" s="49">
        <v>0</v>
      </c>
      <c r="AL11" s="81" t="s">
        <v>2272</v>
      </c>
      <c r="AM11" s="81" t="s">
        <v>2289</v>
      </c>
      <c r="AN11" s="81" t="s">
        <v>2314</v>
      </c>
      <c r="AO11" s="87" t="s">
        <v>2334</v>
      </c>
      <c r="AP11" s="87" t="s">
        <v>2402</v>
      </c>
      <c r="AQ11" s="87" t="s">
        <v>2431</v>
      </c>
      <c r="AR11" s="87"/>
      <c r="AS11" s="87" t="s">
        <v>2459</v>
      </c>
    </row>
    <row r="12" spans="1:45" ht="15">
      <c r="A12" s="141" t="s">
        <v>1458</v>
      </c>
      <c r="B12" s="67" t="s">
        <v>1471</v>
      </c>
      <c r="C12" s="67" t="s">
        <v>56</v>
      </c>
      <c r="D12" s="113"/>
      <c r="E12" s="112"/>
      <c r="F12" s="114" t="s">
        <v>2673</v>
      </c>
      <c r="G12" s="115"/>
      <c r="H12" s="115"/>
      <c r="I12" s="116">
        <v>12</v>
      </c>
      <c r="J12" s="117"/>
      <c r="K12" s="48">
        <v>2</v>
      </c>
      <c r="L12" s="48">
        <v>2</v>
      </c>
      <c r="M12" s="48">
        <v>0</v>
      </c>
      <c r="N12" s="48">
        <v>2</v>
      </c>
      <c r="O12" s="48">
        <v>1</v>
      </c>
      <c r="P12" s="49">
        <v>0</v>
      </c>
      <c r="Q12" s="49">
        <v>0</v>
      </c>
      <c r="R12" s="48">
        <v>1</v>
      </c>
      <c r="S12" s="48">
        <v>0</v>
      </c>
      <c r="T12" s="48">
        <v>2</v>
      </c>
      <c r="U12" s="48">
        <v>2</v>
      </c>
      <c r="V12" s="48">
        <v>1</v>
      </c>
      <c r="W12" s="49">
        <v>0.5</v>
      </c>
      <c r="X12" s="49">
        <v>0.5</v>
      </c>
      <c r="Y12" s="48">
        <v>1</v>
      </c>
      <c r="Z12" s="49">
        <v>5</v>
      </c>
      <c r="AA12" s="48">
        <v>0</v>
      </c>
      <c r="AB12" s="49">
        <v>0</v>
      </c>
      <c r="AC12" s="140"/>
      <c r="AD12" s="101"/>
      <c r="AE12" s="48">
        <v>19</v>
      </c>
      <c r="AF12" s="49">
        <v>95</v>
      </c>
      <c r="AG12" s="48">
        <v>20</v>
      </c>
      <c r="AH12" s="128"/>
      <c r="AI12" s="128"/>
      <c r="AJ12" s="48">
        <v>0</v>
      </c>
      <c r="AK12" s="49">
        <v>0</v>
      </c>
      <c r="AL12" s="81"/>
      <c r="AM12" s="81"/>
      <c r="AN12" s="81"/>
      <c r="AO12" s="87" t="s">
        <v>2226</v>
      </c>
      <c r="AP12" s="87" t="s">
        <v>879</v>
      </c>
      <c r="AQ12" s="87" t="s">
        <v>295</v>
      </c>
      <c r="AR12" s="87"/>
      <c r="AS12" s="87" t="s">
        <v>2460</v>
      </c>
    </row>
    <row r="13" spans="1:45" ht="15">
      <c r="A13" s="141" t="s">
        <v>1459</v>
      </c>
      <c r="B13" s="67" t="s">
        <v>1472</v>
      </c>
      <c r="C13" s="67" t="s">
        <v>56</v>
      </c>
      <c r="D13" s="113"/>
      <c r="E13" s="112"/>
      <c r="F13" s="114" t="s">
        <v>2674</v>
      </c>
      <c r="G13" s="115"/>
      <c r="H13" s="115"/>
      <c r="I13" s="116">
        <v>13</v>
      </c>
      <c r="J13" s="117"/>
      <c r="K13" s="48">
        <v>2</v>
      </c>
      <c r="L13" s="48">
        <v>1</v>
      </c>
      <c r="M13" s="48">
        <v>0</v>
      </c>
      <c r="N13" s="48">
        <v>1</v>
      </c>
      <c r="O13" s="48">
        <v>0</v>
      </c>
      <c r="P13" s="49">
        <v>0</v>
      </c>
      <c r="Q13" s="49">
        <v>0</v>
      </c>
      <c r="R13" s="48">
        <v>1</v>
      </c>
      <c r="S13" s="48">
        <v>0</v>
      </c>
      <c r="T13" s="48">
        <v>2</v>
      </c>
      <c r="U13" s="48">
        <v>1</v>
      </c>
      <c r="V13" s="48">
        <v>1</v>
      </c>
      <c r="W13" s="49">
        <v>0.5</v>
      </c>
      <c r="X13" s="49">
        <v>0.5</v>
      </c>
      <c r="Y13" s="48">
        <v>0</v>
      </c>
      <c r="Z13" s="49">
        <v>0</v>
      </c>
      <c r="AA13" s="48">
        <v>1</v>
      </c>
      <c r="AB13" s="49">
        <v>2</v>
      </c>
      <c r="AC13" s="140"/>
      <c r="AD13" s="101"/>
      <c r="AE13" s="48">
        <v>49</v>
      </c>
      <c r="AF13" s="49">
        <v>98</v>
      </c>
      <c r="AG13" s="48">
        <v>50</v>
      </c>
      <c r="AH13" s="128"/>
      <c r="AI13" s="128"/>
      <c r="AJ13" s="48">
        <v>0</v>
      </c>
      <c r="AK13" s="49">
        <v>0</v>
      </c>
      <c r="AL13" s="81"/>
      <c r="AM13" s="81"/>
      <c r="AN13" s="81"/>
      <c r="AO13" s="87" t="s">
        <v>2335</v>
      </c>
      <c r="AP13" s="87" t="s">
        <v>2345</v>
      </c>
      <c r="AQ13" s="87"/>
      <c r="AR13" s="87" t="s">
        <v>2438</v>
      </c>
      <c r="AS13" s="87" t="s">
        <v>2461</v>
      </c>
    </row>
    <row r="14" spans="1:45" ht="15">
      <c r="A14" s="141" t="s">
        <v>1460</v>
      </c>
      <c r="B14" s="67" t="s">
        <v>1473</v>
      </c>
      <c r="C14" s="67" t="s">
        <v>56</v>
      </c>
      <c r="D14" s="113"/>
      <c r="E14" s="112"/>
      <c r="F14" s="114" t="s">
        <v>2675</v>
      </c>
      <c r="G14" s="115"/>
      <c r="H14" s="115"/>
      <c r="I14" s="116">
        <v>14</v>
      </c>
      <c r="J14" s="117"/>
      <c r="K14" s="48">
        <v>2</v>
      </c>
      <c r="L14" s="48">
        <v>2</v>
      </c>
      <c r="M14" s="48">
        <v>0</v>
      </c>
      <c r="N14" s="48">
        <v>2</v>
      </c>
      <c r="O14" s="48">
        <v>1</v>
      </c>
      <c r="P14" s="49">
        <v>0</v>
      </c>
      <c r="Q14" s="49">
        <v>0</v>
      </c>
      <c r="R14" s="48">
        <v>1</v>
      </c>
      <c r="S14" s="48">
        <v>0</v>
      </c>
      <c r="T14" s="48">
        <v>2</v>
      </c>
      <c r="U14" s="48">
        <v>2</v>
      </c>
      <c r="V14" s="48">
        <v>1</v>
      </c>
      <c r="W14" s="49">
        <v>0.5</v>
      </c>
      <c r="X14" s="49">
        <v>0.5</v>
      </c>
      <c r="Y14" s="48">
        <v>0</v>
      </c>
      <c r="Z14" s="49">
        <v>0</v>
      </c>
      <c r="AA14" s="48">
        <v>0</v>
      </c>
      <c r="AB14" s="49">
        <v>0</v>
      </c>
      <c r="AC14" s="140"/>
      <c r="AD14" s="101"/>
      <c r="AE14" s="48">
        <v>29</v>
      </c>
      <c r="AF14" s="49">
        <v>100</v>
      </c>
      <c r="AG14" s="48">
        <v>29</v>
      </c>
      <c r="AH14" s="128"/>
      <c r="AI14" s="128"/>
      <c r="AJ14" s="48">
        <v>0</v>
      </c>
      <c r="AK14" s="49">
        <v>0</v>
      </c>
      <c r="AL14" s="81"/>
      <c r="AM14" s="81"/>
      <c r="AN14" s="81" t="s">
        <v>496</v>
      </c>
      <c r="AO14" s="87" t="s">
        <v>2336</v>
      </c>
      <c r="AP14" s="87" t="s">
        <v>879</v>
      </c>
      <c r="AQ14" s="87" t="s">
        <v>293</v>
      </c>
      <c r="AR14" s="87"/>
      <c r="AS14" s="87" t="s">
        <v>2462</v>
      </c>
    </row>
    <row r="15" spans="1:45" ht="15">
      <c r="A15" s="141" t="s">
        <v>1461</v>
      </c>
      <c r="B15" s="67" t="s">
        <v>1462</v>
      </c>
      <c r="C15" s="67" t="s">
        <v>59</v>
      </c>
      <c r="D15" s="113"/>
      <c r="E15" s="112"/>
      <c r="F15" s="114" t="s">
        <v>2676</v>
      </c>
      <c r="G15" s="115"/>
      <c r="H15" s="115"/>
      <c r="I15" s="116">
        <v>15</v>
      </c>
      <c r="J15" s="117"/>
      <c r="K15" s="48">
        <v>2</v>
      </c>
      <c r="L15" s="48">
        <v>2</v>
      </c>
      <c r="M15" s="48">
        <v>0</v>
      </c>
      <c r="N15" s="48">
        <v>2</v>
      </c>
      <c r="O15" s="48">
        <v>1</v>
      </c>
      <c r="P15" s="49">
        <v>0</v>
      </c>
      <c r="Q15" s="49">
        <v>0</v>
      </c>
      <c r="R15" s="48">
        <v>1</v>
      </c>
      <c r="S15" s="48">
        <v>0</v>
      </c>
      <c r="T15" s="48">
        <v>2</v>
      </c>
      <c r="U15" s="48">
        <v>2</v>
      </c>
      <c r="V15" s="48">
        <v>1</v>
      </c>
      <c r="W15" s="49">
        <v>0.5</v>
      </c>
      <c r="X15" s="49">
        <v>0.5</v>
      </c>
      <c r="Y15" s="48">
        <v>0</v>
      </c>
      <c r="Z15" s="49">
        <v>0</v>
      </c>
      <c r="AA15" s="48">
        <v>1</v>
      </c>
      <c r="AB15" s="49">
        <v>1.5625</v>
      </c>
      <c r="AC15" s="140"/>
      <c r="AD15" s="101"/>
      <c r="AE15" s="48">
        <v>63</v>
      </c>
      <c r="AF15" s="49">
        <v>98.4375</v>
      </c>
      <c r="AG15" s="48">
        <v>64</v>
      </c>
      <c r="AH15" s="128"/>
      <c r="AI15" s="128"/>
      <c r="AJ15" s="48">
        <v>0</v>
      </c>
      <c r="AK15" s="49">
        <v>0</v>
      </c>
      <c r="AL15" s="81" t="s">
        <v>2273</v>
      </c>
      <c r="AM15" s="81" t="s">
        <v>2290</v>
      </c>
      <c r="AN15" s="81" t="s">
        <v>495</v>
      </c>
      <c r="AO15" s="87" t="s">
        <v>2337</v>
      </c>
      <c r="AP15" s="87" t="s">
        <v>879</v>
      </c>
      <c r="AQ15" s="87"/>
      <c r="AR15" s="87" t="s">
        <v>292</v>
      </c>
      <c r="AS15" s="87" t="s">
        <v>2463</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1449</v>
      </c>
      <c r="B2" s="87" t="s">
        <v>268</v>
      </c>
      <c r="C2" s="81">
        <f>VLOOKUP(GroupVertices[[#This Row],[Vertex]],Vertices[],MATCH("ID",Vertices[[#Headers],[Vertex]:[Top Word Pairs in Tweet by Salience]],0),FALSE)</f>
        <v>78</v>
      </c>
    </row>
    <row r="3" spans="1:3" ht="15">
      <c r="A3" s="81" t="s">
        <v>1449</v>
      </c>
      <c r="B3" s="87" t="s">
        <v>250</v>
      </c>
      <c r="C3" s="81">
        <f>VLOOKUP(GroupVertices[[#This Row],[Vertex]],Vertices[],MATCH("ID",Vertices[[#Headers],[Vertex]:[Top Word Pairs in Tweet by Salience]],0),FALSE)</f>
        <v>3</v>
      </c>
    </row>
    <row r="4" spans="1:3" ht="15">
      <c r="A4" s="81" t="s">
        <v>1449</v>
      </c>
      <c r="B4" s="87" t="s">
        <v>267</v>
      </c>
      <c r="C4" s="81">
        <f>VLOOKUP(GroupVertices[[#This Row],[Vertex]],Vertices[],MATCH("ID",Vertices[[#Headers],[Vertex]:[Top Word Pairs in Tweet by Salience]],0),FALSE)</f>
        <v>77</v>
      </c>
    </row>
    <row r="5" spans="1:3" ht="15">
      <c r="A5" s="81" t="s">
        <v>1449</v>
      </c>
      <c r="B5" s="87" t="s">
        <v>309</v>
      </c>
      <c r="C5" s="81">
        <f>VLOOKUP(GroupVertices[[#This Row],[Vertex]],Vertices[],MATCH("ID",Vertices[[#Headers],[Vertex]:[Top Word Pairs in Tweet by Salience]],0),FALSE)</f>
        <v>76</v>
      </c>
    </row>
    <row r="6" spans="1:3" ht="15">
      <c r="A6" s="81" t="s">
        <v>1449</v>
      </c>
      <c r="B6" s="87" t="s">
        <v>308</v>
      </c>
      <c r="C6" s="81">
        <f>VLOOKUP(GroupVertices[[#This Row],[Vertex]],Vertices[],MATCH("ID",Vertices[[#Headers],[Vertex]:[Top Word Pairs in Tweet by Salience]],0),FALSE)</f>
        <v>75</v>
      </c>
    </row>
    <row r="7" spans="1:3" ht="15">
      <c r="A7" s="81" t="s">
        <v>1449</v>
      </c>
      <c r="B7" s="87" t="s">
        <v>307</v>
      </c>
      <c r="C7" s="81">
        <f>VLOOKUP(GroupVertices[[#This Row],[Vertex]],Vertices[],MATCH("ID",Vertices[[#Headers],[Vertex]:[Top Word Pairs in Tweet by Salience]],0),FALSE)</f>
        <v>74</v>
      </c>
    </row>
    <row r="8" spans="1:3" ht="15">
      <c r="A8" s="81" t="s">
        <v>1449</v>
      </c>
      <c r="B8" s="87" t="s">
        <v>265</v>
      </c>
      <c r="C8" s="81">
        <f>VLOOKUP(GroupVertices[[#This Row],[Vertex]],Vertices[],MATCH("ID",Vertices[[#Headers],[Vertex]:[Top Word Pairs in Tweet by Salience]],0),FALSE)</f>
        <v>73</v>
      </c>
    </row>
    <row r="9" spans="1:3" ht="15">
      <c r="A9" s="81" t="s">
        <v>1449</v>
      </c>
      <c r="B9" s="87" t="s">
        <v>264</v>
      </c>
      <c r="C9" s="81">
        <f>VLOOKUP(GroupVertices[[#This Row],[Vertex]],Vertices[],MATCH("ID",Vertices[[#Headers],[Vertex]:[Top Word Pairs in Tweet by Salience]],0),FALSE)</f>
        <v>72</v>
      </c>
    </row>
    <row r="10" spans="1:3" ht="15">
      <c r="A10" s="81" t="s">
        <v>1449</v>
      </c>
      <c r="B10" s="87" t="s">
        <v>263</v>
      </c>
      <c r="C10" s="81">
        <f>VLOOKUP(GroupVertices[[#This Row],[Vertex]],Vertices[],MATCH("ID",Vertices[[#Headers],[Vertex]:[Top Word Pairs in Tweet by Salience]],0),FALSE)</f>
        <v>71</v>
      </c>
    </row>
    <row r="11" spans="1:3" ht="15">
      <c r="A11" s="81" t="s">
        <v>1449</v>
      </c>
      <c r="B11" s="87" t="s">
        <v>306</v>
      </c>
      <c r="C11" s="81">
        <f>VLOOKUP(GroupVertices[[#This Row],[Vertex]],Vertices[],MATCH("ID",Vertices[[#Headers],[Vertex]:[Top Word Pairs in Tweet by Salience]],0),FALSE)</f>
        <v>69</v>
      </c>
    </row>
    <row r="12" spans="1:3" ht="15">
      <c r="A12" s="81" t="s">
        <v>1449</v>
      </c>
      <c r="B12" s="87" t="s">
        <v>305</v>
      </c>
      <c r="C12" s="81">
        <f>VLOOKUP(GroupVertices[[#This Row],[Vertex]],Vertices[],MATCH("ID",Vertices[[#Headers],[Vertex]:[Top Word Pairs in Tweet by Salience]],0),FALSE)</f>
        <v>68</v>
      </c>
    </row>
    <row r="13" spans="1:3" ht="15">
      <c r="A13" s="81" t="s">
        <v>1449</v>
      </c>
      <c r="B13" s="87" t="s">
        <v>261</v>
      </c>
      <c r="C13" s="81">
        <f>VLOOKUP(GroupVertices[[#This Row],[Vertex]],Vertices[],MATCH("ID",Vertices[[#Headers],[Vertex]:[Top Word Pairs in Tweet by Salience]],0),FALSE)</f>
        <v>67</v>
      </c>
    </row>
    <row r="14" spans="1:3" ht="15">
      <c r="A14" s="81" t="s">
        <v>1449</v>
      </c>
      <c r="B14" s="87" t="s">
        <v>303</v>
      </c>
      <c r="C14" s="81">
        <f>VLOOKUP(GroupVertices[[#This Row],[Vertex]],Vertices[],MATCH("ID",Vertices[[#Headers],[Vertex]:[Top Word Pairs in Tweet by Salience]],0),FALSE)</f>
        <v>65</v>
      </c>
    </row>
    <row r="15" spans="1:3" ht="15">
      <c r="A15" s="81" t="s">
        <v>1449</v>
      </c>
      <c r="B15" s="87" t="s">
        <v>266</v>
      </c>
      <c r="C15" s="81">
        <f>VLOOKUP(GroupVertices[[#This Row],[Vertex]],Vertices[],MATCH("ID",Vertices[[#Headers],[Vertex]:[Top Word Pairs in Tweet by Salience]],0),FALSE)</f>
        <v>64</v>
      </c>
    </row>
    <row r="16" spans="1:3" ht="15">
      <c r="A16" s="81" t="s">
        <v>1449</v>
      </c>
      <c r="B16" s="87" t="s">
        <v>260</v>
      </c>
      <c r="C16" s="81">
        <f>VLOOKUP(GroupVertices[[#This Row],[Vertex]],Vertices[],MATCH("ID",Vertices[[#Headers],[Vertex]:[Top Word Pairs in Tweet by Salience]],0),FALSE)</f>
        <v>63</v>
      </c>
    </row>
    <row r="17" spans="1:3" ht="15">
      <c r="A17" s="81" t="s">
        <v>1449</v>
      </c>
      <c r="B17" s="87" t="s">
        <v>259</v>
      </c>
      <c r="C17" s="81">
        <f>VLOOKUP(GroupVertices[[#This Row],[Vertex]],Vertices[],MATCH("ID",Vertices[[#Headers],[Vertex]:[Top Word Pairs in Tweet by Salience]],0),FALSE)</f>
        <v>62</v>
      </c>
    </row>
    <row r="18" spans="1:3" ht="15">
      <c r="A18" s="81" t="s">
        <v>1449</v>
      </c>
      <c r="B18" s="87" t="s">
        <v>258</v>
      </c>
      <c r="C18" s="81">
        <f>VLOOKUP(GroupVertices[[#This Row],[Vertex]],Vertices[],MATCH("ID",Vertices[[#Headers],[Vertex]:[Top Word Pairs in Tweet by Salience]],0),FALSE)</f>
        <v>61</v>
      </c>
    </row>
    <row r="19" spans="1:3" ht="15">
      <c r="A19" s="81" t="s">
        <v>1449</v>
      </c>
      <c r="B19" s="87" t="s">
        <v>257</v>
      </c>
      <c r="C19" s="81">
        <f>VLOOKUP(GroupVertices[[#This Row],[Vertex]],Vertices[],MATCH("ID",Vertices[[#Headers],[Vertex]:[Top Word Pairs in Tweet by Salience]],0),FALSE)</f>
        <v>60</v>
      </c>
    </row>
    <row r="20" spans="1:3" ht="15">
      <c r="A20" s="81" t="s">
        <v>1449</v>
      </c>
      <c r="B20" s="87" t="s">
        <v>256</v>
      </c>
      <c r="C20" s="81">
        <f>VLOOKUP(GroupVertices[[#This Row],[Vertex]],Vertices[],MATCH("ID",Vertices[[#Headers],[Vertex]:[Top Word Pairs in Tweet by Salience]],0),FALSE)</f>
        <v>59</v>
      </c>
    </row>
    <row r="21" spans="1:3" ht="15">
      <c r="A21" s="81" t="s">
        <v>1449</v>
      </c>
      <c r="B21" s="87" t="s">
        <v>302</v>
      </c>
      <c r="C21" s="81">
        <f>VLOOKUP(GroupVertices[[#This Row],[Vertex]],Vertices[],MATCH("ID",Vertices[[#Headers],[Vertex]:[Top Word Pairs in Tweet by Salience]],0),FALSE)</f>
        <v>58</v>
      </c>
    </row>
    <row r="22" spans="1:3" ht="15">
      <c r="A22" s="81" t="s">
        <v>1449</v>
      </c>
      <c r="B22" s="87" t="s">
        <v>255</v>
      </c>
      <c r="C22" s="81">
        <f>VLOOKUP(GroupVertices[[#This Row],[Vertex]],Vertices[],MATCH("ID",Vertices[[#Headers],[Vertex]:[Top Word Pairs in Tweet by Salience]],0),FALSE)</f>
        <v>57</v>
      </c>
    </row>
    <row r="23" spans="1:3" ht="15">
      <c r="A23" s="81" t="s">
        <v>1449</v>
      </c>
      <c r="B23" s="87" t="s">
        <v>254</v>
      </c>
      <c r="C23" s="81">
        <f>VLOOKUP(GroupVertices[[#This Row],[Vertex]],Vertices[],MATCH("ID",Vertices[[#Headers],[Vertex]:[Top Word Pairs in Tweet by Salience]],0),FALSE)</f>
        <v>56</v>
      </c>
    </row>
    <row r="24" spans="1:3" ht="15">
      <c r="A24" s="81" t="s">
        <v>1449</v>
      </c>
      <c r="B24" s="87" t="s">
        <v>301</v>
      </c>
      <c r="C24" s="81">
        <f>VLOOKUP(GroupVertices[[#This Row],[Vertex]],Vertices[],MATCH("ID",Vertices[[#Headers],[Vertex]:[Top Word Pairs in Tweet by Salience]],0),FALSE)</f>
        <v>55</v>
      </c>
    </row>
    <row r="25" spans="1:3" ht="15">
      <c r="A25" s="81" t="s">
        <v>1449</v>
      </c>
      <c r="B25" s="87" t="s">
        <v>252</v>
      </c>
      <c r="C25" s="81">
        <f>VLOOKUP(GroupVertices[[#This Row],[Vertex]],Vertices[],MATCH("ID",Vertices[[#Headers],[Vertex]:[Top Word Pairs in Tweet by Salience]],0),FALSE)</f>
        <v>54</v>
      </c>
    </row>
    <row r="26" spans="1:3" ht="15">
      <c r="A26" s="81" t="s">
        <v>1449</v>
      </c>
      <c r="B26" s="87" t="s">
        <v>251</v>
      </c>
      <c r="C26" s="81">
        <f>VLOOKUP(GroupVertices[[#This Row],[Vertex]],Vertices[],MATCH("ID",Vertices[[#Headers],[Vertex]:[Top Word Pairs in Tweet by Salience]],0),FALSE)</f>
        <v>52</v>
      </c>
    </row>
    <row r="27" spans="1:3" ht="15">
      <c r="A27" s="81" t="s">
        <v>1449</v>
      </c>
      <c r="B27" s="87" t="s">
        <v>300</v>
      </c>
      <c r="C27" s="81">
        <f>VLOOKUP(GroupVertices[[#This Row],[Vertex]],Vertices[],MATCH("ID",Vertices[[#Headers],[Vertex]:[Top Word Pairs in Tweet by Salience]],0),FALSE)</f>
        <v>53</v>
      </c>
    </row>
    <row r="28" spans="1:3" ht="15">
      <c r="A28" s="81" t="s">
        <v>1449</v>
      </c>
      <c r="B28" s="87" t="s">
        <v>299</v>
      </c>
      <c r="C28" s="81">
        <f>VLOOKUP(GroupVertices[[#This Row],[Vertex]],Vertices[],MATCH("ID",Vertices[[#Headers],[Vertex]:[Top Word Pairs in Tweet by Salience]],0),FALSE)</f>
        <v>51</v>
      </c>
    </row>
    <row r="29" spans="1:3" ht="15">
      <c r="A29" s="81" t="s">
        <v>1449</v>
      </c>
      <c r="B29" s="87" t="s">
        <v>240</v>
      </c>
      <c r="C29" s="81">
        <f>VLOOKUP(GroupVertices[[#This Row],[Vertex]],Vertices[],MATCH("ID",Vertices[[#Headers],[Vertex]:[Top Word Pairs in Tweet by Salience]],0),FALSE)</f>
        <v>40</v>
      </c>
    </row>
    <row r="30" spans="1:3" ht="15">
      <c r="A30" s="81" t="s">
        <v>1449</v>
      </c>
      <c r="B30" s="87" t="s">
        <v>238</v>
      </c>
      <c r="C30" s="81">
        <f>VLOOKUP(GroupVertices[[#This Row],[Vertex]],Vertices[],MATCH("ID",Vertices[[#Headers],[Vertex]:[Top Word Pairs in Tweet by Salience]],0),FALSE)</f>
        <v>38</v>
      </c>
    </row>
    <row r="31" spans="1:3" ht="15">
      <c r="A31" s="81" t="s">
        <v>1450</v>
      </c>
      <c r="B31" s="87" t="s">
        <v>253</v>
      </c>
      <c r="C31" s="81">
        <f>VLOOKUP(GroupVertices[[#This Row],[Vertex]],Vertices[],MATCH("ID",Vertices[[#Headers],[Vertex]:[Top Word Pairs in Tweet by Salience]],0),FALSE)</f>
        <v>29</v>
      </c>
    </row>
    <row r="32" spans="1:3" ht="15">
      <c r="A32" s="81" t="s">
        <v>1450</v>
      </c>
      <c r="B32" s="87" t="s">
        <v>233</v>
      </c>
      <c r="C32" s="81">
        <f>VLOOKUP(GroupVertices[[#This Row],[Vertex]],Vertices[],MATCH("ID",Vertices[[#Headers],[Vertex]:[Top Word Pairs in Tweet by Salience]],0),FALSE)</f>
        <v>4</v>
      </c>
    </row>
    <row r="33" spans="1:3" ht="15">
      <c r="A33" s="81" t="s">
        <v>1450</v>
      </c>
      <c r="B33" s="87" t="s">
        <v>288</v>
      </c>
      <c r="C33" s="81">
        <f>VLOOKUP(GroupVertices[[#This Row],[Vertex]],Vertices[],MATCH("ID",Vertices[[#Headers],[Vertex]:[Top Word Pairs in Tweet by Salience]],0),FALSE)</f>
        <v>28</v>
      </c>
    </row>
    <row r="34" spans="1:3" ht="15">
      <c r="A34" s="81" t="s">
        <v>1450</v>
      </c>
      <c r="B34" s="87" t="s">
        <v>287</v>
      </c>
      <c r="C34" s="81">
        <f>VLOOKUP(GroupVertices[[#This Row],[Vertex]],Vertices[],MATCH("ID",Vertices[[#Headers],[Vertex]:[Top Word Pairs in Tweet by Salience]],0),FALSE)</f>
        <v>27</v>
      </c>
    </row>
    <row r="35" spans="1:3" ht="15">
      <c r="A35" s="81" t="s">
        <v>1450</v>
      </c>
      <c r="B35" s="87" t="s">
        <v>286</v>
      </c>
      <c r="C35" s="81">
        <f>VLOOKUP(GroupVertices[[#This Row],[Vertex]],Vertices[],MATCH("ID",Vertices[[#Headers],[Vertex]:[Top Word Pairs in Tweet by Salience]],0),FALSE)</f>
        <v>26</v>
      </c>
    </row>
    <row r="36" spans="1:3" ht="15">
      <c r="A36" s="81" t="s">
        <v>1450</v>
      </c>
      <c r="B36" s="87" t="s">
        <v>285</v>
      </c>
      <c r="C36" s="81">
        <f>VLOOKUP(GroupVertices[[#This Row],[Vertex]],Vertices[],MATCH("ID",Vertices[[#Headers],[Vertex]:[Top Word Pairs in Tweet by Salience]],0),FALSE)</f>
        <v>25</v>
      </c>
    </row>
    <row r="37" spans="1:3" ht="15">
      <c r="A37" s="81" t="s">
        <v>1450</v>
      </c>
      <c r="B37" s="87" t="s">
        <v>284</v>
      </c>
      <c r="C37" s="81">
        <f>VLOOKUP(GroupVertices[[#This Row],[Vertex]],Vertices[],MATCH("ID",Vertices[[#Headers],[Vertex]:[Top Word Pairs in Tweet by Salience]],0),FALSE)</f>
        <v>24</v>
      </c>
    </row>
    <row r="38" spans="1:3" ht="15">
      <c r="A38" s="81" t="s">
        <v>1450</v>
      </c>
      <c r="B38" s="87" t="s">
        <v>283</v>
      </c>
      <c r="C38" s="81">
        <f>VLOOKUP(GroupVertices[[#This Row],[Vertex]],Vertices[],MATCH("ID",Vertices[[#Headers],[Vertex]:[Top Word Pairs in Tweet by Salience]],0),FALSE)</f>
        <v>23</v>
      </c>
    </row>
    <row r="39" spans="1:3" ht="15">
      <c r="A39" s="81" t="s">
        <v>1450</v>
      </c>
      <c r="B39" s="87" t="s">
        <v>282</v>
      </c>
      <c r="C39" s="81">
        <f>VLOOKUP(GroupVertices[[#This Row],[Vertex]],Vertices[],MATCH("ID",Vertices[[#Headers],[Vertex]:[Top Word Pairs in Tweet by Salience]],0),FALSE)</f>
        <v>22</v>
      </c>
    </row>
    <row r="40" spans="1:3" ht="15">
      <c r="A40" s="81" t="s">
        <v>1450</v>
      </c>
      <c r="B40" s="87" t="s">
        <v>281</v>
      </c>
      <c r="C40" s="81">
        <f>VLOOKUP(GroupVertices[[#This Row],[Vertex]],Vertices[],MATCH("ID",Vertices[[#Headers],[Vertex]:[Top Word Pairs in Tweet by Salience]],0),FALSE)</f>
        <v>21</v>
      </c>
    </row>
    <row r="41" spans="1:3" ht="15">
      <c r="A41" s="81" t="s">
        <v>1450</v>
      </c>
      <c r="B41" s="87" t="s">
        <v>280</v>
      </c>
      <c r="C41" s="81">
        <f>VLOOKUP(GroupVertices[[#This Row],[Vertex]],Vertices[],MATCH("ID",Vertices[[#Headers],[Vertex]:[Top Word Pairs in Tweet by Salience]],0),FALSE)</f>
        <v>20</v>
      </c>
    </row>
    <row r="42" spans="1:3" ht="15">
      <c r="A42" s="81" t="s">
        <v>1450</v>
      </c>
      <c r="B42" s="87" t="s">
        <v>279</v>
      </c>
      <c r="C42" s="81">
        <f>VLOOKUP(GroupVertices[[#This Row],[Vertex]],Vertices[],MATCH("ID",Vertices[[#Headers],[Vertex]:[Top Word Pairs in Tweet by Salience]],0),FALSE)</f>
        <v>19</v>
      </c>
    </row>
    <row r="43" spans="1:3" ht="15">
      <c r="A43" s="81" t="s">
        <v>1450</v>
      </c>
      <c r="B43" s="87" t="s">
        <v>278</v>
      </c>
      <c r="C43" s="81">
        <f>VLOOKUP(GroupVertices[[#This Row],[Vertex]],Vertices[],MATCH("ID",Vertices[[#Headers],[Vertex]:[Top Word Pairs in Tweet by Salience]],0),FALSE)</f>
        <v>18</v>
      </c>
    </row>
    <row r="44" spans="1:3" ht="15">
      <c r="A44" s="81" t="s">
        <v>1450</v>
      </c>
      <c r="B44" s="87" t="s">
        <v>277</v>
      </c>
      <c r="C44" s="81">
        <f>VLOOKUP(GroupVertices[[#This Row],[Vertex]],Vertices[],MATCH("ID",Vertices[[#Headers],[Vertex]:[Top Word Pairs in Tweet by Salience]],0),FALSE)</f>
        <v>17</v>
      </c>
    </row>
    <row r="45" spans="1:3" ht="15">
      <c r="A45" s="81" t="s">
        <v>1450</v>
      </c>
      <c r="B45" s="87" t="s">
        <v>276</v>
      </c>
      <c r="C45" s="81">
        <f>VLOOKUP(GroupVertices[[#This Row],[Vertex]],Vertices[],MATCH("ID",Vertices[[#Headers],[Vertex]:[Top Word Pairs in Tweet by Salience]],0),FALSE)</f>
        <v>16</v>
      </c>
    </row>
    <row r="46" spans="1:3" ht="15">
      <c r="A46" s="81" t="s">
        <v>1450</v>
      </c>
      <c r="B46" s="87" t="s">
        <v>275</v>
      </c>
      <c r="C46" s="81">
        <f>VLOOKUP(GroupVertices[[#This Row],[Vertex]],Vertices[],MATCH("ID",Vertices[[#Headers],[Vertex]:[Top Word Pairs in Tweet by Salience]],0),FALSE)</f>
        <v>15</v>
      </c>
    </row>
    <row r="47" spans="1:3" ht="15">
      <c r="A47" s="81" t="s">
        <v>1450</v>
      </c>
      <c r="B47" s="87" t="s">
        <v>274</v>
      </c>
      <c r="C47" s="81">
        <f>VLOOKUP(GroupVertices[[#This Row],[Vertex]],Vertices[],MATCH("ID",Vertices[[#Headers],[Vertex]:[Top Word Pairs in Tweet by Salience]],0),FALSE)</f>
        <v>14</v>
      </c>
    </row>
    <row r="48" spans="1:3" ht="15">
      <c r="A48" s="81" t="s">
        <v>1450</v>
      </c>
      <c r="B48" s="87" t="s">
        <v>273</v>
      </c>
      <c r="C48" s="81">
        <f>VLOOKUP(GroupVertices[[#This Row],[Vertex]],Vertices[],MATCH("ID",Vertices[[#Headers],[Vertex]:[Top Word Pairs in Tweet by Salience]],0),FALSE)</f>
        <v>13</v>
      </c>
    </row>
    <row r="49" spans="1:3" ht="15">
      <c r="A49" s="81" t="s">
        <v>1450</v>
      </c>
      <c r="B49" s="87" t="s">
        <v>272</v>
      </c>
      <c r="C49" s="81">
        <f>VLOOKUP(GroupVertices[[#This Row],[Vertex]],Vertices[],MATCH("ID",Vertices[[#Headers],[Vertex]:[Top Word Pairs in Tweet by Salience]],0),FALSE)</f>
        <v>12</v>
      </c>
    </row>
    <row r="50" spans="1:3" ht="15">
      <c r="A50" s="81" t="s">
        <v>1451</v>
      </c>
      <c r="B50" s="87" t="s">
        <v>262</v>
      </c>
      <c r="C50" s="81">
        <f>VLOOKUP(GroupVertices[[#This Row],[Vertex]],Vertices[],MATCH("ID",Vertices[[#Headers],[Vertex]:[Top Word Pairs in Tweet by Salience]],0),FALSE)</f>
        <v>70</v>
      </c>
    </row>
    <row r="51" spans="1:3" ht="15">
      <c r="A51" s="81" t="s">
        <v>1451</v>
      </c>
      <c r="B51" s="87" t="s">
        <v>1567</v>
      </c>
      <c r="C51" s="81">
        <f>VLOOKUP(GroupVertices[[#This Row],[Vertex]],Vertices[],MATCH("ID",Vertices[[#Headers],[Vertex]:[Top Word Pairs in Tweet by Salience]],0),FALSE)</f>
        <v>85</v>
      </c>
    </row>
    <row r="52" spans="1:3" ht="15">
      <c r="A52" s="81" t="s">
        <v>1451</v>
      </c>
      <c r="B52" s="87" t="s">
        <v>1563</v>
      </c>
      <c r="C52" s="81">
        <f>VLOOKUP(GroupVertices[[#This Row],[Vertex]],Vertices[],MATCH("ID",Vertices[[#Headers],[Vertex]:[Top Word Pairs in Tweet by Salience]],0),FALSE)</f>
        <v>81</v>
      </c>
    </row>
    <row r="53" spans="1:3" ht="15">
      <c r="A53" s="81" t="s">
        <v>1451</v>
      </c>
      <c r="B53" s="87" t="s">
        <v>1566</v>
      </c>
      <c r="C53" s="81">
        <f>VLOOKUP(GroupVertices[[#This Row],[Vertex]],Vertices[],MATCH("ID",Vertices[[#Headers],[Vertex]:[Top Word Pairs in Tweet by Salience]],0),FALSE)</f>
        <v>84</v>
      </c>
    </row>
    <row r="54" spans="1:3" ht="15">
      <c r="A54" s="81" t="s">
        <v>1451</v>
      </c>
      <c r="B54" s="87" t="s">
        <v>1565</v>
      </c>
      <c r="C54" s="81">
        <f>VLOOKUP(GroupVertices[[#This Row],[Vertex]],Vertices[],MATCH("ID",Vertices[[#Headers],[Vertex]:[Top Word Pairs in Tweet by Salience]],0),FALSE)</f>
        <v>83</v>
      </c>
    </row>
    <row r="55" spans="1:3" ht="15">
      <c r="A55" s="81" t="s">
        <v>1451</v>
      </c>
      <c r="B55" s="87" t="s">
        <v>1564</v>
      </c>
      <c r="C55" s="81">
        <f>VLOOKUP(GroupVertices[[#This Row],[Vertex]],Vertices[],MATCH("ID",Vertices[[#Headers],[Vertex]:[Top Word Pairs in Tweet by Salience]],0),FALSE)</f>
        <v>82</v>
      </c>
    </row>
    <row r="56" spans="1:3" ht="15">
      <c r="A56" s="81" t="s">
        <v>1452</v>
      </c>
      <c r="B56" s="87" t="s">
        <v>304</v>
      </c>
      <c r="C56" s="81">
        <f>VLOOKUP(GroupVertices[[#This Row],[Vertex]],Vertices[],MATCH("ID",Vertices[[#Headers],[Vertex]:[Top Word Pairs in Tweet by Salience]],0),FALSE)</f>
        <v>66</v>
      </c>
    </row>
    <row r="57" spans="1:3" ht="15">
      <c r="A57" s="81" t="s">
        <v>1452</v>
      </c>
      <c r="B57" s="87" t="s">
        <v>290</v>
      </c>
      <c r="C57" s="81">
        <f>VLOOKUP(GroupVertices[[#This Row],[Vertex]],Vertices[],MATCH("ID",Vertices[[#Headers],[Vertex]:[Top Word Pairs in Tweet by Salience]],0),FALSE)</f>
        <v>31</v>
      </c>
    </row>
    <row r="58" spans="1:3" ht="15">
      <c r="A58" s="81" t="s">
        <v>1452</v>
      </c>
      <c r="B58" s="87" t="s">
        <v>234</v>
      </c>
      <c r="C58" s="81">
        <f>VLOOKUP(GroupVertices[[#This Row],[Vertex]],Vertices[],MATCH("ID",Vertices[[#Headers],[Vertex]:[Top Word Pairs in Tweet by Salience]],0),FALSE)</f>
        <v>10</v>
      </c>
    </row>
    <row r="59" spans="1:3" ht="15">
      <c r="A59" s="81" t="s">
        <v>1452</v>
      </c>
      <c r="B59" s="87" t="s">
        <v>291</v>
      </c>
      <c r="C59" s="81">
        <f>VLOOKUP(GroupVertices[[#This Row],[Vertex]],Vertices[],MATCH("ID",Vertices[[#Headers],[Vertex]:[Top Word Pairs in Tweet by Salience]],0),FALSE)</f>
        <v>32</v>
      </c>
    </row>
    <row r="60" spans="1:3" ht="15">
      <c r="A60" s="81" t="s">
        <v>1452</v>
      </c>
      <c r="B60" s="87" t="s">
        <v>289</v>
      </c>
      <c r="C60" s="81">
        <f>VLOOKUP(GroupVertices[[#This Row],[Vertex]],Vertices[],MATCH("ID",Vertices[[#Headers],[Vertex]:[Top Word Pairs in Tweet by Salience]],0),FALSE)</f>
        <v>30</v>
      </c>
    </row>
    <row r="61" spans="1:3" ht="15">
      <c r="A61" s="81" t="s">
        <v>1453</v>
      </c>
      <c r="B61" s="87" t="s">
        <v>270</v>
      </c>
      <c r="C61" s="81">
        <f>VLOOKUP(GroupVertices[[#This Row],[Vertex]],Vertices[],MATCH("ID",Vertices[[#Headers],[Vertex]:[Top Word Pairs in Tweet by Salience]],0),FALSE)</f>
        <v>80</v>
      </c>
    </row>
    <row r="62" spans="1:3" ht="15">
      <c r="A62" s="81" t="s">
        <v>1453</v>
      </c>
      <c r="B62" s="87" t="s">
        <v>271</v>
      </c>
      <c r="C62" s="81">
        <f>VLOOKUP(GroupVertices[[#This Row],[Vertex]],Vertices[],MATCH("ID",Vertices[[#Headers],[Vertex]:[Top Word Pairs in Tweet by Salience]],0),FALSE)</f>
        <v>9</v>
      </c>
    </row>
    <row r="63" spans="1:3" ht="15">
      <c r="A63" s="81" t="s">
        <v>1453</v>
      </c>
      <c r="B63" s="87" t="s">
        <v>249</v>
      </c>
      <c r="C63" s="81">
        <f>VLOOKUP(GroupVertices[[#This Row],[Vertex]],Vertices[],MATCH("ID",Vertices[[#Headers],[Vertex]:[Top Word Pairs in Tweet by Salience]],0),FALSE)</f>
        <v>50</v>
      </c>
    </row>
    <row r="64" spans="1:3" ht="15">
      <c r="A64" s="81" t="s">
        <v>1453</v>
      </c>
      <c r="B64" s="87" t="s">
        <v>232</v>
      </c>
      <c r="C64" s="81">
        <f>VLOOKUP(GroupVertices[[#This Row],[Vertex]],Vertices[],MATCH("ID",Vertices[[#Headers],[Vertex]:[Top Word Pairs in Tweet by Salience]],0),FALSE)</f>
        <v>11</v>
      </c>
    </row>
    <row r="65" spans="1:3" ht="15">
      <c r="A65" s="81" t="s">
        <v>1454</v>
      </c>
      <c r="B65" s="87" t="s">
        <v>297</v>
      </c>
      <c r="C65" s="81">
        <f>VLOOKUP(GroupVertices[[#This Row],[Vertex]],Vertices[],MATCH("ID",Vertices[[#Headers],[Vertex]:[Top Word Pairs in Tweet by Salience]],0),FALSE)</f>
        <v>45</v>
      </c>
    </row>
    <row r="66" spans="1:3" ht="15">
      <c r="A66" s="81" t="s">
        <v>1454</v>
      </c>
      <c r="B66" s="87" t="s">
        <v>244</v>
      </c>
      <c r="C66" s="81">
        <f>VLOOKUP(GroupVertices[[#This Row],[Vertex]],Vertices[],MATCH("ID",Vertices[[#Headers],[Vertex]:[Top Word Pairs in Tweet by Salience]],0),FALSE)</f>
        <v>8</v>
      </c>
    </row>
    <row r="67" spans="1:3" ht="15">
      <c r="A67" s="81" t="s">
        <v>1454</v>
      </c>
      <c r="B67" s="87" t="s">
        <v>243</v>
      </c>
      <c r="C67" s="81">
        <f>VLOOKUP(GroupVertices[[#This Row],[Vertex]],Vertices[],MATCH("ID",Vertices[[#Headers],[Vertex]:[Top Word Pairs in Tweet by Salience]],0),FALSE)</f>
        <v>7</v>
      </c>
    </row>
    <row r="68" spans="1:3" ht="15">
      <c r="A68" s="81" t="s">
        <v>1454</v>
      </c>
      <c r="B68" s="87" t="s">
        <v>296</v>
      </c>
      <c r="C68" s="81">
        <f>VLOOKUP(GroupVertices[[#This Row],[Vertex]],Vertices[],MATCH("ID",Vertices[[#Headers],[Vertex]:[Top Word Pairs in Tweet by Salience]],0),FALSE)</f>
        <v>44</v>
      </c>
    </row>
    <row r="69" spans="1:3" ht="15">
      <c r="A69" s="81" t="s">
        <v>1455</v>
      </c>
      <c r="B69" s="87" t="s">
        <v>235</v>
      </c>
      <c r="C69" s="81">
        <f>VLOOKUP(GroupVertices[[#This Row],[Vertex]],Vertices[],MATCH("ID",Vertices[[#Headers],[Vertex]:[Top Word Pairs in Tweet by Salience]],0),FALSE)</f>
        <v>33</v>
      </c>
    </row>
    <row r="70" spans="1:3" ht="15">
      <c r="A70" s="81" t="s">
        <v>1455</v>
      </c>
      <c r="B70" s="87" t="s">
        <v>239</v>
      </c>
      <c r="C70" s="81">
        <f>VLOOKUP(GroupVertices[[#This Row],[Vertex]],Vertices[],MATCH("ID",Vertices[[#Headers],[Vertex]:[Top Word Pairs in Tweet by Salience]],0),FALSE)</f>
        <v>39</v>
      </c>
    </row>
    <row r="71" spans="1:3" ht="15">
      <c r="A71" s="81" t="s">
        <v>1455</v>
      </c>
      <c r="B71" s="87" t="s">
        <v>248</v>
      </c>
      <c r="C71" s="81">
        <f>VLOOKUP(GroupVertices[[#This Row],[Vertex]],Vertices[],MATCH("ID",Vertices[[#Headers],[Vertex]:[Top Word Pairs in Tweet by Salience]],0),FALSE)</f>
        <v>49</v>
      </c>
    </row>
    <row r="72" spans="1:3" ht="15">
      <c r="A72" s="81" t="s">
        <v>1455</v>
      </c>
      <c r="B72" s="87" t="s">
        <v>269</v>
      </c>
      <c r="C72" s="81">
        <f>VLOOKUP(GroupVertices[[#This Row],[Vertex]],Vertices[],MATCH("ID",Vertices[[#Headers],[Vertex]:[Top Word Pairs in Tweet by Salience]],0),FALSE)</f>
        <v>79</v>
      </c>
    </row>
    <row r="73" spans="1:3" ht="15">
      <c r="A73" s="81" t="s">
        <v>1456</v>
      </c>
      <c r="B73" s="87" t="s">
        <v>298</v>
      </c>
      <c r="C73" s="81">
        <f>VLOOKUP(GroupVertices[[#This Row],[Vertex]],Vertices[],MATCH("ID",Vertices[[#Headers],[Vertex]:[Top Word Pairs in Tweet by Salience]],0),FALSE)</f>
        <v>48</v>
      </c>
    </row>
    <row r="74" spans="1:3" ht="15">
      <c r="A74" s="81" t="s">
        <v>1456</v>
      </c>
      <c r="B74" s="87" t="s">
        <v>247</v>
      </c>
      <c r="C74" s="81">
        <f>VLOOKUP(GroupVertices[[#This Row],[Vertex]],Vertices[],MATCH("ID",Vertices[[#Headers],[Vertex]:[Top Word Pairs in Tweet by Salience]],0),FALSE)</f>
        <v>6</v>
      </c>
    </row>
    <row r="75" spans="1:3" ht="15">
      <c r="A75" s="81" t="s">
        <v>1457</v>
      </c>
      <c r="B75" s="87" t="s">
        <v>246</v>
      </c>
      <c r="C75" s="81">
        <f>VLOOKUP(GroupVertices[[#This Row],[Vertex]],Vertices[],MATCH("ID",Vertices[[#Headers],[Vertex]:[Top Word Pairs in Tweet by Salience]],0),FALSE)</f>
        <v>47</v>
      </c>
    </row>
    <row r="76" spans="1:3" ht="15">
      <c r="A76" s="81" t="s">
        <v>1457</v>
      </c>
      <c r="B76" s="87" t="s">
        <v>245</v>
      </c>
      <c r="C76" s="81">
        <f>VLOOKUP(GroupVertices[[#This Row],[Vertex]],Vertices[],MATCH("ID",Vertices[[#Headers],[Vertex]:[Top Word Pairs in Tweet by Salience]],0),FALSE)</f>
        <v>46</v>
      </c>
    </row>
    <row r="77" spans="1:3" ht="15">
      <c r="A77" s="81" t="s">
        <v>1458</v>
      </c>
      <c r="B77" s="87" t="s">
        <v>295</v>
      </c>
      <c r="C77" s="81">
        <f>VLOOKUP(GroupVertices[[#This Row],[Vertex]],Vertices[],MATCH("ID",Vertices[[#Headers],[Vertex]:[Top Word Pairs in Tweet by Salience]],0),FALSE)</f>
        <v>43</v>
      </c>
    </row>
    <row r="78" spans="1:3" ht="15">
      <c r="A78" s="81" t="s">
        <v>1458</v>
      </c>
      <c r="B78" s="87" t="s">
        <v>242</v>
      </c>
      <c r="C78" s="81">
        <f>VLOOKUP(GroupVertices[[#This Row],[Vertex]],Vertices[],MATCH("ID",Vertices[[#Headers],[Vertex]:[Top Word Pairs in Tweet by Salience]],0),FALSE)</f>
        <v>42</v>
      </c>
    </row>
    <row r="79" spans="1:3" ht="15">
      <c r="A79" s="81" t="s">
        <v>1459</v>
      </c>
      <c r="B79" s="87" t="s">
        <v>241</v>
      </c>
      <c r="C79" s="81">
        <f>VLOOKUP(GroupVertices[[#This Row],[Vertex]],Vertices[],MATCH("ID",Vertices[[#Headers],[Vertex]:[Top Word Pairs in Tweet by Salience]],0),FALSE)</f>
        <v>5</v>
      </c>
    </row>
    <row r="80" spans="1:3" ht="15">
      <c r="A80" s="81" t="s">
        <v>1459</v>
      </c>
      <c r="B80" s="87" t="s">
        <v>294</v>
      </c>
      <c r="C80" s="81">
        <f>VLOOKUP(GroupVertices[[#This Row],[Vertex]],Vertices[],MATCH("ID",Vertices[[#Headers],[Vertex]:[Top Word Pairs in Tweet by Salience]],0),FALSE)</f>
        <v>41</v>
      </c>
    </row>
    <row r="81" spans="1:3" ht="15">
      <c r="A81" s="81" t="s">
        <v>1460</v>
      </c>
      <c r="B81" s="87" t="s">
        <v>293</v>
      </c>
      <c r="C81" s="81">
        <f>VLOOKUP(GroupVertices[[#This Row],[Vertex]],Vertices[],MATCH("ID",Vertices[[#Headers],[Vertex]:[Top Word Pairs in Tweet by Salience]],0),FALSE)</f>
        <v>37</v>
      </c>
    </row>
    <row r="82" spans="1:3" ht="15">
      <c r="A82" s="81" t="s">
        <v>1460</v>
      </c>
      <c r="B82" s="87" t="s">
        <v>237</v>
      </c>
      <c r="C82" s="81">
        <f>VLOOKUP(GroupVertices[[#This Row],[Vertex]],Vertices[],MATCH("ID",Vertices[[#Headers],[Vertex]:[Top Word Pairs in Tweet by Salience]],0),FALSE)</f>
        <v>36</v>
      </c>
    </row>
    <row r="83" spans="1:3" ht="15">
      <c r="A83" s="81" t="s">
        <v>1461</v>
      </c>
      <c r="B83" s="87" t="s">
        <v>236</v>
      </c>
      <c r="C83" s="81">
        <f>VLOOKUP(GroupVertices[[#This Row],[Vertex]],Vertices[],MATCH("ID",Vertices[[#Headers],[Vertex]:[Top Word Pairs in Tweet by Salience]],0),FALSE)</f>
        <v>34</v>
      </c>
    </row>
    <row r="84" spans="1:3" ht="15">
      <c r="A84" s="81" t="s">
        <v>1461</v>
      </c>
      <c r="B84" s="87" t="s">
        <v>292</v>
      </c>
      <c r="C84" s="81">
        <f>VLOOKUP(GroupVertices[[#This Row],[Vertex]],Vertices[],MATCH("ID",Vertices[[#Headers],[Vertex]:[Top Word Pairs in Tweet by Salience]],0),FALSE)</f>
        <v>35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1480</v>
      </c>
      <c r="B2" s="34" t="s">
        <v>191</v>
      </c>
      <c r="D2" s="31">
        <f>MIN(Vertices[Degree])</f>
        <v>0</v>
      </c>
      <c r="E2" s="3">
        <f>COUNTIF(Vertices[Degree],"&gt;= "&amp;D2)-COUNTIF(Vertices[Degree],"&gt;="&amp;D3)</f>
        <v>0</v>
      </c>
      <c r="F2" s="37">
        <f>MIN(Vertices[In-Degree])</f>
        <v>0</v>
      </c>
      <c r="G2" s="38">
        <f>COUNTIF(Vertices[In-Degree],"&gt;= "&amp;F2)-COUNTIF(Vertices[In-Degree],"&gt;="&amp;F3)</f>
        <v>9</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73</v>
      </c>
      <c r="L2" s="37">
        <f>MIN(Vertices[Closeness Centrality])</f>
        <v>0</v>
      </c>
      <c r="M2" s="38">
        <f>COUNTIF(Vertices[Closeness Centrality],"&gt;= "&amp;L2)-COUNTIF(Vertices[Closeness Centrality],"&gt;="&amp;L3)</f>
        <v>71</v>
      </c>
      <c r="N2" s="37">
        <f>MIN(Vertices[Eigenvector Centrality])</f>
        <v>0</v>
      </c>
      <c r="O2" s="38">
        <f>COUNTIF(Vertices[Eigenvector Centrality],"&gt;= "&amp;N2)-COUNTIF(Vertices[Eigenvector Centrality],"&gt;="&amp;N3)</f>
        <v>19</v>
      </c>
      <c r="P2" s="37">
        <f>MIN(Vertices[PageRank])</f>
        <v>0.412821</v>
      </c>
      <c r="Q2" s="38">
        <f>COUNTIF(Vertices[PageRank],"&gt;= "&amp;P2)-COUNTIF(Vertices[PageRank],"&gt;="&amp;P3)</f>
        <v>25</v>
      </c>
      <c r="R2" s="37">
        <f>MIN(Vertices[Clustering Coefficient])</f>
        <v>0</v>
      </c>
      <c r="S2" s="43">
        <f>COUNTIF(Vertices[Clustering Coefficient],"&gt;= "&amp;R2)-COUNTIF(Vertices[Clustering Coefficient],"&gt;="&amp;R3)</f>
        <v>64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1"/>
      <c r="B3" s="121"/>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0.5818181818181818</v>
      </c>
      <c r="I3" s="40">
        <f>COUNTIF(Vertices[Out-Degree],"&gt;= "&amp;H3)-COUNTIF(Vertices[Out-Degree],"&gt;="&amp;H4)</f>
        <v>35</v>
      </c>
      <c r="J3" s="39">
        <f aca="true" t="shared" si="4" ref="J3:J26">J2+($J$57-$J$2)/BinDivisor</f>
        <v>70.43636363636364</v>
      </c>
      <c r="K3" s="40">
        <f>COUNTIF(Vertices[Betweenness Centrality],"&gt;= "&amp;J3)-COUNTIF(Vertices[Betweenness Centrality],"&gt;="&amp;J4)</f>
        <v>5</v>
      </c>
      <c r="L3" s="39">
        <f aca="true" t="shared" si="5" ref="L3:L26">L2+($L$57-$L$2)/BinDivisor</f>
        <v>0.01818181818181818</v>
      </c>
      <c r="M3" s="40">
        <f>COUNTIF(Vertices[Closeness Centrality],"&gt;= "&amp;L3)-COUNTIF(Vertices[Closeness Centrality],"&gt;="&amp;L4)</f>
        <v>0</v>
      </c>
      <c r="N3" s="39">
        <f aca="true" t="shared" si="6" ref="N3:N26">N2+($N$57-$N$2)/BinDivisor</f>
        <v>0.0022508727272727274</v>
      </c>
      <c r="O3" s="40">
        <f>COUNTIF(Vertices[Eigenvector Centrality],"&gt;= "&amp;N3)-COUNTIF(Vertices[Eigenvector Centrality],"&gt;="&amp;N4)</f>
        <v>24</v>
      </c>
      <c r="P3" s="39">
        <f aca="true" t="shared" si="7" ref="P3:P26">P2+($P$57-$P$2)/BinDivisor</f>
        <v>0.6133238545454546</v>
      </c>
      <c r="Q3" s="40">
        <f>COUNTIF(Vertices[PageRank],"&gt;= "&amp;P3)-COUNTIF(Vertices[PageRank],"&gt;="&amp;P4)</f>
        <v>30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83</v>
      </c>
      <c r="D4" s="32">
        <f t="shared" si="1"/>
        <v>0</v>
      </c>
      <c r="E4" s="3">
        <f>COUNTIF(Vertices[Degree],"&gt;= "&amp;D4)-COUNTIF(Vertices[Degree],"&gt;="&amp;D5)</f>
        <v>0</v>
      </c>
      <c r="F4" s="37">
        <f t="shared" si="2"/>
        <v>0.7272727272727273</v>
      </c>
      <c r="G4" s="38">
        <f>COUNTIF(Vertices[In-Degree],"&gt;= "&amp;F4)-COUNTIF(Vertices[In-Degree],"&gt;="&amp;F5)</f>
        <v>35</v>
      </c>
      <c r="H4" s="37">
        <f t="shared" si="3"/>
        <v>1.1636363636363636</v>
      </c>
      <c r="I4" s="38">
        <f>COUNTIF(Vertices[Out-Degree],"&gt;= "&amp;H4)-COUNTIF(Vertices[Out-Degree],"&gt;="&amp;H5)</f>
        <v>0</v>
      </c>
      <c r="J4" s="37">
        <f t="shared" si="4"/>
        <v>140.87272727272727</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0.004501745454545455</v>
      </c>
      <c r="O4" s="38">
        <f>COUNTIF(Vertices[Eigenvector Centrality],"&gt;= "&amp;N4)-COUNTIF(Vertices[Eigenvector Centrality],"&gt;="&amp;N5)</f>
        <v>1</v>
      </c>
      <c r="P4" s="37">
        <f t="shared" si="7"/>
        <v>0.8138267090909092</v>
      </c>
      <c r="Q4" s="38">
        <f>COUNTIF(Vertices[PageRank],"&gt;= "&amp;P4)-COUNTIF(Vertices[PageRank],"&gt;="&amp;P5)</f>
        <v>13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1"/>
      <c r="B5" s="121"/>
      <c r="D5" s="32">
        <f t="shared" si="1"/>
        <v>0</v>
      </c>
      <c r="E5" s="3">
        <f>COUNTIF(Vertices[Degree],"&gt;= "&amp;D5)-COUNTIF(Vertices[Degree],"&gt;="&amp;D6)</f>
        <v>0</v>
      </c>
      <c r="F5" s="39">
        <f t="shared" si="2"/>
        <v>1.0909090909090908</v>
      </c>
      <c r="G5" s="40">
        <f>COUNTIF(Vertices[In-Degree],"&gt;= "&amp;F5)-COUNTIF(Vertices[In-Degree],"&gt;="&amp;F6)</f>
        <v>0</v>
      </c>
      <c r="H5" s="39">
        <f t="shared" si="3"/>
        <v>1.7454545454545454</v>
      </c>
      <c r="I5" s="40">
        <f>COUNTIF(Vertices[Out-Degree],"&gt;= "&amp;H5)-COUNTIF(Vertices[Out-Degree],"&gt;="&amp;H6)</f>
        <v>9</v>
      </c>
      <c r="J5" s="39">
        <f t="shared" si="4"/>
        <v>211.3090909090909</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0.006752618181818182</v>
      </c>
      <c r="O5" s="40">
        <f>COUNTIF(Vertices[Eigenvector Centrality],"&gt;= "&amp;N5)-COUNTIF(Vertices[Eigenvector Centrality],"&gt;="&amp;N6)</f>
        <v>2</v>
      </c>
      <c r="P5" s="39">
        <f t="shared" si="7"/>
        <v>1.0143295636363638</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98</v>
      </c>
      <c r="D6" s="32">
        <f t="shared" si="1"/>
        <v>0</v>
      </c>
      <c r="E6" s="3">
        <f>COUNTIF(Vertices[Degree],"&gt;= "&amp;D6)-COUNTIF(Vertices[Degree],"&gt;="&amp;D7)</f>
        <v>0</v>
      </c>
      <c r="F6" s="37">
        <f t="shared" si="2"/>
        <v>1.4545454545454546</v>
      </c>
      <c r="G6" s="38">
        <f>COUNTIF(Vertices[In-Degree],"&gt;= "&amp;F6)-COUNTIF(Vertices[In-Degree],"&gt;="&amp;F7)</f>
        <v>0</v>
      </c>
      <c r="H6" s="37">
        <f t="shared" si="3"/>
        <v>2.327272727272727</v>
      </c>
      <c r="I6" s="38">
        <f>COUNTIF(Vertices[Out-Degree],"&gt;= "&amp;H6)-COUNTIF(Vertices[Out-Degree],"&gt;="&amp;H7)</f>
        <v>0</v>
      </c>
      <c r="J6" s="37">
        <f t="shared" si="4"/>
        <v>281.74545454545455</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0.00900349090909091</v>
      </c>
      <c r="O6" s="38">
        <f>COUNTIF(Vertices[Eigenvector Centrality],"&gt;= "&amp;N6)-COUNTIF(Vertices[Eigenvector Centrality],"&gt;="&amp;N7)</f>
        <v>0</v>
      </c>
      <c r="P6" s="37">
        <f t="shared" si="7"/>
        <v>1.2148324181818184</v>
      </c>
      <c r="Q6" s="38">
        <f>COUNTIF(Vertices[PageRank],"&gt;= "&amp;P6)-COUNTIF(Vertices[PageRank],"&gt;="&amp;P7)</f>
        <v>6</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128</v>
      </c>
      <c r="D7" s="32">
        <f t="shared" si="1"/>
        <v>0</v>
      </c>
      <c r="E7" s="3">
        <f>COUNTIF(Vertices[Degree],"&gt;= "&amp;D7)-COUNTIF(Vertices[Degree],"&gt;="&amp;D8)</f>
        <v>0</v>
      </c>
      <c r="F7" s="39">
        <f t="shared" si="2"/>
        <v>1.8181818181818183</v>
      </c>
      <c r="G7" s="40">
        <f>COUNTIF(Vertices[In-Degree],"&gt;= "&amp;F7)-COUNTIF(Vertices[In-Degree],"&gt;="&amp;F8)</f>
        <v>30</v>
      </c>
      <c r="H7" s="39">
        <f t="shared" si="3"/>
        <v>2.909090909090909</v>
      </c>
      <c r="I7" s="40">
        <f>COUNTIF(Vertices[Out-Degree],"&gt;= "&amp;H7)-COUNTIF(Vertices[Out-Degree],"&gt;="&amp;H8)</f>
        <v>4</v>
      </c>
      <c r="J7" s="39">
        <f t="shared" si="4"/>
        <v>352.1818181818182</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0.011254363636363637</v>
      </c>
      <c r="O7" s="40">
        <f>COUNTIF(Vertices[Eigenvector Centrality],"&gt;= "&amp;N7)-COUNTIF(Vertices[Eigenvector Centrality],"&gt;="&amp;N8)</f>
        <v>0</v>
      </c>
      <c r="P7" s="39">
        <f t="shared" si="7"/>
        <v>1.415335272727273</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226</v>
      </c>
      <c r="D8" s="32">
        <f t="shared" si="1"/>
        <v>0</v>
      </c>
      <c r="E8" s="3">
        <f>COUNTIF(Vertices[Degree],"&gt;= "&amp;D8)-COUNTIF(Vertices[Degree],"&gt;="&amp;D9)</f>
        <v>0</v>
      </c>
      <c r="F8" s="37">
        <f t="shared" si="2"/>
        <v>2.181818181818182</v>
      </c>
      <c r="G8" s="38">
        <f>COUNTIF(Vertices[In-Degree],"&gt;= "&amp;F8)-COUNTIF(Vertices[In-Degree],"&gt;="&amp;F9)</f>
        <v>0</v>
      </c>
      <c r="H8" s="37">
        <f t="shared" si="3"/>
        <v>3.490909090909091</v>
      </c>
      <c r="I8" s="38">
        <f>COUNTIF(Vertices[Out-Degree],"&gt;= "&amp;H8)-COUNTIF(Vertices[Out-Degree],"&gt;="&amp;H9)</f>
        <v>2</v>
      </c>
      <c r="J8" s="37">
        <f t="shared" si="4"/>
        <v>422.6181818181818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0.013505236363636364</v>
      </c>
      <c r="O8" s="38">
        <f>COUNTIF(Vertices[Eigenvector Centrality],"&gt;= "&amp;N8)-COUNTIF(Vertices[Eigenvector Centrality],"&gt;="&amp;N9)</f>
        <v>0</v>
      </c>
      <c r="P8" s="37">
        <f t="shared" si="7"/>
        <v>1.6158381272727276</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1"/>
      <c r="B9" s="121"/>
      <c r="D9" s="32">
        <f t="shared" si="1"/>
        <v>0</v>
      </c>
      <c r="E9" s="3">
        <f>COUNTIF(Vertices[Degree],"&gt;= "&amp;D9)-COUNTIF(Vertices[Degree],"&gt;="&amp;D10)</f>
        <v>0</v>
      </c>
      <c r="F9" s="39">
        <f t="shared" si="2"/>
        <v>2.545454545454546</v>
      </c>
      <c r="G9" s="40">
        <f>COUNTIF(Vertices[In-Degree],"&gt;= "&amp;F9)-COUNTIF(Vertices[In-Degree],"&gt;="&amp;F10)</f>
        <v>0</v>
      </c>
      <c r="H9" s="39">
        <f t="shared" si="3"/>
        <v>4.072727272727273</v>
      </c>
      <c r="I9" s="40">
        <f>COUNTIF(Vertices[Out-Degree],"&gt;= "&amp;H9)-COUNTIF(Vertices[Out-Degree],"&gt;="&amp;H10)</f>
        <v>0</v>
      </c>
      <c r="J9" s="39">
        <f t="shared" si="4"/>
        <v>493.05454545454546</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0.01575610909090909</v>
      </c>
      <c r="O9" s="40">
        <f>COUNTIF(Vertices[Eigenvector Centrality],"&gt;= "&amp;N9)-COUNTIF(Vertices[Eigenvector Centrality],"&gt;="&amp;N10)</f>
        <v>9</v>
      </c>
      <c r="P9" s="39">
        <f t="shared" si="7"/>
        <v>1.8163409818181822</v>
      </c>
      <c r="Q9" s="40">
        <f>COUNTIF(Vertices[PageRank],"&gt;= "&amp;P9)-COUNTIF(Vertices[PageRank],"&gt;="&amp;P10)</f>
        <v>1</v>
      </c>
      <c r="R9" s="39">
        <f t="shared" si="8"/>
        <v>0.1272727272727273</v>
      </c>
      <c r="S9" s="44">
        <f>COUNTIF(Vertices[Clustering Coefficient],"&gt;= "&amp;R9)-COUNTIF(Vertices[Clustering Coefficient],"&gt;="&amp;R10)</f>
        <v>1</v>
      </c>
      <c r="T9" s="39" t="e">
        <f ca="1" t="shared" si="9"/>
        <v>#REF!</v>
      </c>
      <c r="U9" s="40" t="e">
        <f ca="1" t="shared" si="0"/>
        <v>#REF!</v>
      </c>
    </row>
    <row r="10" spans="1:21" ht="15">
      <c r="A10" s="34" t="s">
        <v>1481</v>
      </c>
      <c r="B10" s="34">
        <v>4</v>
      </c>
      <c r="D10" s="32">
        <f t="shared" si="1"/>
        <v>0</v>
      </c>
      <c r="E10" s="3">
        <f>COUNTIF(Vertices[Degree],"&gt;= "&amp;D10)-COUNTIF(Vertices[Degree],"&gt;="&amp;D11)</f>
        <v>0</v>
      </c>
      <c r="F10" s="37">
        <f t="shared" si="2"/>
        <v>2.9090909090909096</v>
      </c>
      <c r="G10" s="38">
        <f>COUNTIF(Vertices[In-Degree],"&gt;= "&amp;F10)-COUNTIF(Vertices[In-Degree],"&gt;="&amp;F11)</f>
        <v>7</v>
      </c>
      <c r="H10" s="37">
        <f t="shared" si="3"/>
        <v>4.654545454545455</v>
      </c>
      <c r="I10" s="38">
        <f>COUNTIF(Vertices[Out-Degree],"&gt;= "&amp;H10)-COUNTIF(Vertices[Out-Degree],"&gt;="&amp;H11)</f>
        <v>2</v>
      </c>
      <c r="J10" s="37">
        <f t="shared" si="4"/>
        <v>563.4909090909091</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0.01800698181818182</v>
      </c>
      <c r="O10" s="38">
        <f>COUNTIF(Vertices[Eigenvector Centrality],"&gt;= "&amp;N10)-COUNTIF(Vertices[Eigenvector Centrality],"&gt;="&amp;N11)</f>
        <v>1</v>
      </c>
      <c r="P10" s="37">
        <f t="shared" si="7"/>
        <v>2.0168438363636367</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1"/>
      <c r="B11" s="121"/>
      <c r="D11" s="32">
        <f t="shared" si="1"/>
        <v>0</v>
      </c>
      <c r="E11" s="3">
        <f>COUNTIF(Vertices[Degree],"&gt;= "&amp;D11)-COUNTIF(Vertices[Degree],"&gt;="&amp;D12)</f>
        <v>0</v>
      </c>
      <c r="F11" s="39">
        <f t="shared" si="2"/>
        <v>3.2727272727272734</v>
      </c>
      <c r="G11" s="40">
        <f>COUNTIF(Vertices[In-Degree],"&gt;= "&amp;F11)-COUNTIF(Vertices[In-Degree],"&gt;="&amp;F12)</f>
        <v>0</v>
      </c>
      <c r="H11" s="39">
        <f t="shared" si="3"/>
        <v>5.236363636363637</v>
      </c>
      <c r="I11" s="40">
        <f>COUNTIF(Vertices[Out-Degree],"&gt;= "&amp;H11)-COUNTIF(Vertices[Out-Degree],"&gt;="&amp;H12)</f>
        <v>0</v>
      </c>
      <c r="J11" s="39">
        <f t="shared" si="4"/>
        <v>633.9272727272728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0.02025785454545455</v>
      </c>
      <c r="O11" s="40">
        <f>COUNTIF(Vertices[Eigenvector Centrality],"&gt;= "&amp;N11)-COUNTIF(Vertices[Eigenvector Centrality],"&gt;="&amp;N12)</f>
        <v>17</v>
      </c>
      <c r="P11" s="39">
        <f t="shared" si="7"/>
        <v>2.2173466909090913</v>
      </c>
      <c r="Q11" s="40">
        <f>COUNTIF(Vertices[PageRank],"&gt;= "&amp;P11)-COUNTIF(Vertices[PageRank],"&gt;="&amp;P12)</f>
        <v>0</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310</v>
      </c>
      <c r="B12" s="34">
        <v>91</v>
      </c>
      <c r="D12" s="32">
        <f t="shared" si="1"/>
        <v>0</v>
      </c>
      <c r="E12" s="3">
        <f>COUNTIF(Vertices[Degree],"&gt;= "&amp;D12)-COUNTIF(Vertices[Degree],"&gt;="&amp;D13)</f>
        <v>0</v>
      </c>
      <c r="F12" s="37">
        <f t="shared" si="2"/>
        <v>3.636363636363637</v>
      </c>
      <c r="G12" s="38">
        <f>COUNTIF(Vertices[In-Degree],"&gt;= "&amp;F12)-COUNTIF(Vertices[In-Degree],"&gt;="&amp;F13)</f>
        <v>0</v>
      </c>
      <c r="H12" s="37">
        <f t="shared" si="3"/>
        <v>5.818181818181819</v>
      </c>
      <c r="I12" s="38">
        <f>COUNTIF(Vertices[Out-Degree],"&gt;= "&amp;H12)-COUNTIF(Vertices[Out-Degree],"&gt;="&amp;H13)</f>
        <v>1</v>
      </c>
      <c r="J12" s="37">
        <f t="shared" si="4"/>
        <v>704.3636363636365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0.022508727272727277</v>
      </c>
      <c r="O12" s="38">
        <f>COUNTIF(Vertices[Eigenvector Centrality],"&gt;= "&amp;N12)-COUNTIF(Vertices[Eigenvector Centrality],"&gt;="&amp;N13)</f>
        <v>3</v>
      </c>
      <c r="P12" s="37">
        <f t="shared" si="7"/>
        <v>2.417849545454546</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311</v>
      </c>
      <c r="B13" s="34">
        <v>72</v>
      </c>
      <c r="D13" s="32">
        <f t="shared" si="1"/>
        <v>0</v>
      </c>
      <c r="E13" s="3">
        <f>COUNTIF(Vertices[Degree],"&gt;= "&amp;D13)-COUNTIF(Vertices[Degree],"&gt;="&amp;D14)</f>
        <v>0</v>
      </c>
      <c r="F13" s="39">
        <f t="shared" si="2"/>
        <v>4.000000000000001</v>
      </c>
      <c r="G13" s="40">
        <f>COUNTIF(Vertices[In-Degree],"&gt;= "&amp;F13)-COUNTIF(Vertices[In-Degree],"&gt;="&amp;F14)</f>
        <v>1</v>
      </c>
      <c r="H13" s="39">
        <f t="shared" si="3"/>
        <v>6.400000000000001</v>
      </c>
      <c r="I13" s="40">
        <f>COUNTIF(Vertices[Out-Degree],"&gt;= "&amp;H13)-COUNTIF(Vertices[Out-Degree],"&gt;="&amp;H14)</f>
        <v>0</v>
      </c>
      <c r="J13" s="39">
        <f t="shared" si="4"/>
        <v>774.8000000000002</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0.024759600000000007</v>
      </c>
      <c r="O13" s="40">
        <f>COUNTIF(Vertices[Eigenvector Centrality],"&gt;= "&amp;N13)-COUNTIF(Vertices[Eigenvector Centrality],"&gt;="&amp;N14)</f>
        <v>4</v>
      </c>
      <c r="P13" s="39">
        <f t="shared" si="7"/>
        <v>2.6183524000000005</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196</v>
      </c>
      <c r="B14" s="34">
        <v>54</v>
      </c>
      <c r="D14" s="32">
        <f t="shared" si="1"/>
        <v>0</v>
      </c>
      <c r="E14" s="3">
        <f>COUNTIF(Vertices[Degree],"&gt;= "&amp;D14)-COUNTIF(Vertices[Degree],"&gt;="&amp;D15)</f>
        <v>0</v>
      </c>
      <c r="F14" s="37">
        <f t="shared" si="2"/>
        <v>4.363636363636364</v>
      </c>
      <c r="G14" s="38">
        <f>COUNTIF(Vertices[In-Degree],"&gt;= "&amp;F14)-COUNTIF(Vertices[In-Degree],"&gt;="&amp;F15)</f>
        <v>0</v>
      </c>
      <c r="H14" s="37">
        <f t="shared" si="3"/>
        <v>6.981818181818183</v>
      </c>
      <c r="I14" s="38">
        <f>COUNTIF(Vertices[Out-Degree],"&gt;= "&amp;H14)-COUNTIF(Vertices[Out-Degree],"&gt;="&amp;H15)</f>
        <v>0</v>
      </c>
      <c r="J14" s="37">
        <f t="shared" si="4"/>
        <v>845.2363636363639</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0.027010472727272736</v>
      </c>
      <c r="O14" s="38">
        <f>COUNTIF(Vertices[Eigenvector Centrality],"&gt;= "&amp;N14)-COUNTIF(Vertices[Eigenvector Centrality],"&gt;="&amp;N15)</f>
        <v>1</v>
      </c>
      <c r="P14" s="37">
        <f t="shared" si="7"/>
        <v>2.818855254545455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312</v>
      </c>
      <c r="B15" s="34">
        <v>9</v>
      </c>
      <c r="D15" s="32">
        <f t="shared" si="1"/>
        <v>0</v>
      </c>
      <c r="E15" s="3">
        <f>COUNTIF(Vertices[Degree],"&gt;= "&amp;D15)-COUNTIF(Vertices[Degree],"&gt;="&amp;D16)</f>
        <v>0</v>
      </c>
      <c r="F15" s="39">
        <f t="shared" si="2"/>
        <v>4.7272727272727275</v>
      </c>
      <c r="G15" s="40">
        <f>COUNTIF(Vertices[In-Degree],"&gt;= "&amp;F15)-COUNTIF(Vertices[In-Degree],"&gt;="&amp;F16)</f>
        <v>0</v>
      </c>
      <c r="H15" s="39">
        <f t="shared" si="3"/>
        <v>7.563636363636365</v>
      </c>
      <c r="I15" s="40">
        <f>COUNTIF(Vertices[Out-Degree],"&gt;= "&amp;H15)-COUNTIF(Vertices[Out-Degree],"&gt;="&amp;H16)</f>
        <v>0</v>
      </c>
      <c r="J15" s="39">
        <f t="shared" si="4"/>
        <v>915.6727272727276</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0.029261345454545465</v>
      </c>
      <c r="O15" s="40">
        <f>COUNTIF(Vertices[Eigenvector Centrality],"&gt;= "&amp;N15)-COUNTIF(Vertices[Eigenvector Centrality],"&gt;="&amp;N16)</f>
        <v>0</v>
      </c>
      <c r="P15" s="39">
        <f t="shared" si="7"/>
        <v>3.0193581090909096</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21"/>
      <c r="B16" s="121"/>
      <c r="D16" s="32">
        <f t="shared" si="1"/>
        <v>0</v>
      </c>
      <c r="E16" s="3">
        <f>COUNTIF(Vertices[Degree],"&gt;= "&amp;D16)-COUNTIF(Vertices[Degree],"&gt;="&amp;D17)</f>
        <v>0</v>
      </c>
      <c r="F16" s="37">
        <f t="shared" si="2"/>
        <v>5.090909090909091</v>
      </c>
      <c r="G16" s="38">
        <f>COUNTIF(Vertices[In-Degree],"&gt;= "&amp;F16)-COUNTIF(Vertices[In-Degree],"&gt;="&amp;F17)</f>
        <v>0</v>
      </c>
      <c r="H16" s="37">
        <f t="shared" si="3"/>
        <v>8.145454545454546</v>
      </c>
      <c r="I16" s="38">
        <f>COUNTIF(Vertices[Out-Degree],"&gt;= "&amp;H16)-COUNTIF(Vertices[Out-Degree],"&gt;="&amp;H17)</f>
        <v>0</v>
      </c>
      <c r="J16" s="37">
        <f t="shared" si="4"/>
        <v>986.1090909090913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0.031512218181818194</v>
      </c>
      <c r="O16" s="38">
        <f>COUNTIF(Vertices[Eigenvector Centrality],"&gt;= "&amp;N16)-COUNTIF(Vertices[Eigenvector Centrality],"&gt;="&amp;N17)</f>
        <v>1</v>
      </c>
      <c r="P16" s="37">
        <f t="shared" si="7"/>
        <v>3.219860963636364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151</v>
      </c>
      <c r="B17" s="34">
        <v>54</v>
      </c>
      <c r="D17" s="32">
        <f t="shared" si="1"/>
        <v>0</v>
      </c>
      <c r="E17" s="3">
        <f>COUNTIF(Vertices[Degree],"&gt;= "&amp;D17)-COUNTIF(Vertices[Degree],"&gt;="&amp;D18)</f>
        <v>0</v>
      </c>
      <c r="F17" s="39">
        <f t="shared" si="2"/>
        <v>5.454545454545454</v>
      </c>
      <c r="G17" s="40">
        <f>COUNTIF(Vertices[In-Degree],"&gt;= "&amp;F17)-COUNTIF(Vertices[In-Degree],"&gt;="&amp;F18)</f>
        <v>0</v>
      </c>
      <c r="H17" s="39">
        <f t="shared" si="3"/>
        <v>8.727272727272728</v>
      </c>
      <c r="I17" s="40">
        <f>COUNTIF(Vertices[Out-Degree],"&gt;= "&amp;H17)-COUNTIF(Vertices[Out-Degree],"&gt;="&amp;H18)</f>
        <v>0</v>
      </c>
      <c r="J17" s="39">
        <f t="shared" si="4"/>
        <v>1056.545454545455</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0.03376309090909092</v>
      </c>
      <c r="O17" s="40">
        <f>COUNTIF(Vertices[Eigenvector Centrality],"&gt;= "&amp;N17)-COUNTIF(Vertices[Eigenvector Centrality],"&gt;="&amp;N18)</f>
        <v>0</v>
      </c>
      <c r="P17" s="39">
        <f t="shared" si="7"/>
        <v>3.420363818181819</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121"/>
      <c r="B18" s="121"/>
      <c r="D18" s="32">
        <f t="shared" si="1"/>
        <v>0</v>
      </c>
      <c r="E18" s="3">
        <f>COUNTIF(Vertices[Degree],"&gt;= "&amp;D18)-COUNTIF(Vertices[Degree],"&gt;="&amp;D19)</f>
        <v>0</v>
      </c>
      <c r="F18" s="37">
        <f t="shared" si="2"/>
        <v>5.8181818181818175</v>
      </c>
      <c r="G18" s="38">
        <f>COUNTIF(Vertices[In-Degree],"&gt;= "&amp;F18)-COUNTIF(Vertices[In-Degree],"&gt;="&amp;F19)</f>
        <v>0</v>
      </c>
      <c r="H18" s="37">
        <f t="shared" si="3"/>
        <v>9.30909090909091</v>
      </c>
      <c r="I18" s="38">
        <f>COUNTIF(Vertices[Out-Degree],"&gt;= "&amp;H18)-COUNTIF(Vertices[Out-Degree],"&gt;="&amp;H19)</f>
        <v>0</v>
      </c>
      <c r="J18" s="37">
        <f t="shared" si="4"/>
        <v>1126.9818181818187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0.03601396363636365</v>
      </c>
      <c r="O18" s="38">
        <f>COUNTIF(Vertices[Eigenvector Centrality],"&gt;= "&amp;N18)-COUNTIF(Vertices[Eigenvector Centrality],"&gt;="&amp;N19)</f>
        <v>0</v>
      </c>
      <c r="P18" s="37">
        <f t="shared" si="7"/>
        <v>3.6208666727272734</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170</v>
      </c>
      <c r="B19" s="34">
        <v>0.2413793103448276</v>
      </c>
      <c r="D19" s="32">
        <f t="shared" si="1"/>
        <v>0</v>
      </c>
      <c r="E19" s="3">
        <f>COUNTIF(Vertices[Degree],"&gt;= "&amp;D19)-COUNTIF(Vertices[Degree],"&gt;="&amp;D20)</f>
        <v>0</v>
      </c>
      <c r="F19" s="39">
        <f t="shared" si="2"/>
        <v>6.181818181818181</v>
      </c>
      <c r="G19" s="40">
        <f>COUNTIF(Vertices[In-Degree],"&gt;= "&amp;F19)-COUNTIF(Vertices[In-Degree],"&gt;="&amp;F20)</f>
        <v>0</v>
      </c>
      <c r="H19" s="39">
        <f t="shared" si="3"/>
        <v>9.890909090909092</v>
      </c>
      <c r="I19" s="40">
        <f>COUNTIF(Vertices[Out-Degree],"&gt;= "&amp;H19)-COUNTIF(Vertices[Out-Degree],"&gt;="&amp;H20)</f>
        <v>0</v>
      </c>
      <c r="J19" s="39">
        <f t="shared" si="4"/>
        <v>1197.4181818181823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0.03826483636363638</v>
      </c>
      <c r="O19" s="40">
        <f>COUNTIF(Vertices[Eigenvector Centrality],"&gt;= "&amp;N19)-COUNTIF(Vertices[Eigenvector Centrality],"&gt;="&amp;N20)</f>
        <v>0</v>
      </c>
      <c r="P19" s="39">
        <f t="shared" si="7"/>
        <v>3.821369527272728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171</v>
      </c>
      <c r="B20" s="34">
        <v>0.3888888888888889</v>
      </c>
      <c r="D20" s="32">
        <f t="shared" si="1"/>
        <v>0</v>
      </c>
      <c r="E20" s="3">
        <f>COUNTIF(Vertices[Degree],"&gt;= "&amp;D20)-COUNTIF(Vertices[Degree],"&gt;="&amp;D21)</f>
        <v>0</v>
      </c>
      <c r="F20" s="37">
        <f t="shared" si="2"/>
        <v>6.545454545454544</v>
      </c>
      <c r="G20" s="38">
        <f>COUNTIF(Vertices[In-Degree],"&gt;= "&amp;F20)-COUNTIF(Vertices[In-Degree],"&gt;="&amp;F21)</f>
        <v>0</v>
      </c>
      <c r="H20" s="37">
        <f t="shared" si="3"/>
        <v>10.472727272727274</v>
      </c>
      <c r="I20" s="38">
        <f>COUNTIF(Vertices[Out-Degree],"&gt;= "&amp;H20)-COUNTIF(Vertices[Out-Degree],"&gt;="&amp;H21)</f>
        <v>0</v>
      </c>
      <c r="J20" s="37">
        <f t="shared" si="4"/>
        <v>1267.854545454546</v>
      </c>
      <c r="K20" s="38">
        <f>COUNTIF(Vertices[Betweenness Centrality],"&gt;= "&amp;J20)-COUNTIF(Vertices[Betweenness Centrality],"&gt;="&amp;J21)</f>
        <v>0</v>
      </c>
      <c r="L20" s="37">
        <f t="shared" si="5"/>
        <v>0.3272727272727273</v>
      </c>
      <c r="M20" s="38">
        <f>COUNTIF(Vertices[Closeness Centrality],"&gt;= "&amp;L20)-COUNTIF(Vertices[Closeness Centrality],"&gt;="&amp;L21)</f>
        <v>1</v>
      </c>
      <c r="N20" s="37">
        <f t="shared" si="6"/>
        <v>0.04051570909090911</v>
      </c>
      <c r="O20" s="38">
        <f>COUNTIF(Vertices[Eigenvector Centrality],"&gt;= "&amp;N20)-COUNTIF(Vertices[Eigenvector Centrality],"&gt;="&amp;N21)</f>
        <v>0</v>
      </c>
      <c r="P20" s="37">
        <f t="shared" si="7"/>
        <v>4.0218723818181825</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121"/>
      <c r="B21" s="121"/>
      <c r="D21" s="32">
        <f t="shared" si="1"/>
        <v>0</v>
      </c>
      <c r="E21" s="3">
        <f>COUNTIF(Vertices[Degree],"&gt;= "&amp;D21)-COUNTIF(Vertices[Degree],"&gt;="&amp;D22)</f>
        <v>0</v>
      </c>
      <c r="F21" s="39">
        <f t="shared" si="2"/>
        <v>6.909090909090907</v>
      </c>
      <c r="G21" s="40">
        <f>COUNTIF(Vertices[In-Degree],"&gt;= "&amp;F21)-COUNTIF(Vertices[In-Degree],"&gt;="&amp;F22)</f>
        <v>0</v>
      </c>
      <c r="H21" s="39">
        <f t="shared" si="3"/>
        <v>11.054545454545456</v>
      </c>
      <c r="I21" s="40">
        <f>COUNTIF(Vertices[Out-Degree],"&gt;= "&amp;H21)-COUNTIF(Vertices[Out-Degree],"&gt;="&amp;H22)</f>
        <v>0</v>
      </c>
      <c r="J21" s="39">
        <f t="shared" si="4"/>
        <v>1338.2909090909097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0.04276658181818184</v>
      </c>
      <c r="O21" s="40">
        <f>COUNTIF(Vertices[Eigenvector Centrality],"&gt;= "&amp;N21)-COUNTIF(Vertices[Eigenvector Centrality],"&gt;="&amp;N22)</f>
        <v>0</v>
      </c>
      <c r="P21" s="39">
        <f t="shared" si="7"/>
        <v>4.2223752363636375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152</v>
      </c>
      <c r="B22" s="34">
        <v>10</v>
      </c>
      <c r="D22" s="32">
        <f t="shared" si="1"/>
        <v>0</v>
      </c>
      <c r="E22" s="3">
        <f>COUNTIF(Vertices[Degree],"&gt;= "&amp;D22)-COUNTIF(Vertices[Degree],"&gt;="&amp;D23)</f>
        <v>0</v>
      </c>
      <c r="F22" s="37">
        <f t="shared" si="2"/>
        <v>7.272727272727271</v>
      </c>
      <c r="G22" s="38">
        <f>COUNTIF(Vertices[In-Degree],"&gt;= "&amp;F22)-COUNTIF(Vertices[In-Degree],"&gt;="&amp;F23)</f>
        <v>0</v>
      </c>
      <c r="H22" s="37">
        <f t="shared" si="3"/>
        <v>11.636363636363638</v>
      </c>
      <c r="I22" s="38">
        <f>COUNTIF(Vertices[Out-Degree],"&gt;= "&amp;H22)-COUNTIF(Vertices[Out-Degree],"&gt;="&amp;H23)</f>
        <v>0</v>
      </c>
      <c r="J22" s="37">
        <f t="shared" si="4"/>
        <v>1408.7272727272734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0.04501745454545457</v>
      </c>
      <c r="O22" s="38">
        <f>COUNTIF(Vertices[Eigenvector Centrality],"&gt;= "&amp;N22)-COUNTIF(Vertices[Eigenvector Centrality],"&gt;="&amp;N23)</f>
        <v>0</v>
      </c>
      <c r="P22" s="37">
        <f t="shared" si="7"/>
        <v>4.422878090909093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153</v>
      </c>
      <c r="B23" s="34">
        <v>4</v>
      </c>
      <c r="D23" s="32">
        <f t="shared" si="1"/>
        <v>0</v>
      </c>
      <c r="E23" s="3">
        <f>COUNTIF(Vertices[Degree],"&gt;= "&amp;D23)-COUNTIF(Vertices[Degree],"&gt;="&amp;D24)</f>
        <v>0</v>
      </c>
      <c r="F23" s="39">
        <f t="shared" si="2"/>
        <v>7.636363636363634</v>
      </c>
      <c r="G23" s="40">
        <f>COUNTIF(Vertices[In-Degree],"&gt;= "&amp;F23)-COUNTIF(Vertices[In-Degree],"&gt;="&amp;F24)</f>
        <v>0</v>
      </c>
      <c r="H23" s="39">
        <f t="shared" si="3"/>
        <v>12.21818181818182</v>
      </c>
      <c r="I23" s="40">
        <f>COUNTIF(Vertices[Out-Degree],"&gt;= "&amp;H23)-COUNTIF(Vertices[Out-Degree],"&gt;="&amp;H24)</f>
        <v>0</v>
      </c>
      <c r="J23" s="39">
        <f t="shared" si="4"/>
        <v>1479.1636363636371</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0.0472683272727273</v>
      </c>
      <c r="O23" s="40">
        <f>COUNTIF(Vertices[Eigenvector Centrality],"&gt;= "&amp;N23)-COUNTIF(Vertices[Eigenvector Centrality],"&gt;="&amp;N24)</f>
        <v>0</v>
      </c>
      <c r="P23" s="39">
        <f t="shared" si="7"/>
        <v>4.623380945454548</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154</v>
      </c>
      <c r="B24" s="34">
        <v>67</v>
      </c>
      <c r="D24" s="32">
        <f t="shared" si="1"/>
        <v>0</v>
      </c>
      <c r="E24" s="3">
        <f>COUNTIF(Vertices[Degree],"&gt;= "&amp;D24)-COUNTIF(Vertices[Degree],"&gt;="&amp;D25)</f>
        <v>0</v>
      </c>
      <c r="F24" s="37">
        <f t="shared" si="2"/>
        <v>7.999999999999997</v>
      </c>
      <c r="G24" s="38">
        <f>COUNTIF(Vertices[In-Degree],"&gt;= "&amp;F24)-COUNTIF(Vertices[In-Degree],"&gt;="&amp;F25)</f>
        <v>0</v>
      </c>
      <c r="H24" s="37">
        <f t="shared" si="3"/>
        <v>12.800000000000002</v>
      </c>
      <c r="I24" s="38">
        <f>COUNTIF(Vertices[Out-Degree],"&gt;= "&amp;H24)-COUNTIF(Vertices[Out-Degree],"&gt;="&amp;H25)</f>
        <v>0</v>
      </c>
      <c r="J24" s="37">
        <f t="shared" si="4"/>
        <v>1549.6000000000008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0.04951920000000003</v>
      </c>
      <c r="O24" s="38">
        <f>COUNTIF(Vertices[Eigenvector Centrality],"&gt;= "&amp;N24)-COUNTIF(Vertices[Eigenvector Centrality],"&gt;="&amp;N25)</f>
        <v>0</v>
      </c>
      <c r="P24" s="37">
        <f t="shared" si="7"/>
        <v>4.823883800000003</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34" t="s">
        <v>155</v>
      </c>
      <c r="B25" s="34">
        <v>183</v>
      </c>
      <c r="D25" s="32">
        <f t="shared" si="1"/>
        <v>0</v>
      </c>
      <c r="E25" s="3">
        <f>COUNTIF(Vertices[Degree],"&gt;= "&amp;D25)-COUNTIF(Vertices[Degree],"&gt;="&amp;D26)</f>
        <v>0</v>
      </c>
      <c r="F25" s="39">
        <f t="shared" si="2"/>
        <v>8.363636363636362</v>
      </c>
      <c r="G25" s="40">
        <f>COUNTIF(Vertices[In-Degree],"&gt;= "&amp;F25)-COUNTIF(Vertices[In-Degree],"&gt;="&amp;F26)</f>
        <v>0</v>
      </c>
      <c r="H25" s="39">
        <f t="shared" si="3"/>
        <v>13.381818181818184</v>
      </c>
      <c r="I25" s="40">
        <f>COUNTIF(Vertices[Out-Degree],"&gt;= "&amp;H25)-COUNTIF(Vertices[Out-Degree],"&gt;="&amp;H26)</f>
        <v>0</v>
      </c>
      <c r="J25" s="39">
        <f t="shared" si="4"/>
        <v>1620.0363636363645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0.051770072727272756</v>
      </c>
      <c r="O25" s="40">
        <f>COUNTIF(Vertices[Eigenvector Centrality],"&gt;= "&amp;N25)-COUNTIF(Vertices[Eigenvector Centrality],"&gt;="&amp;N26)</f>
        <v>0</v>
      </c>
      <c r="P25" s="39">
        <f t="shared" si="7"/>
        <v>5.024386654545458</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121"/>
      <c r="B26" s="121"/>
      <c r="D26" s="32">
        <f t="shared" si="1"/>
        <v>0</v>
      </c>
      <c r="E26" s="3">
        <f>COUNTIF(Vertices[Degree],"&gt;= "&amp;D26)-COUNTIF(Vertices[Degree],"&gt;="&amp;D28)</f>
        <v>0</v>
      </c>
      <c r="F26" s="37">
        <f t="shared" si="2"/>
        <v>8.727272727272725</v>
      </c>
      <c r="G26" s="38">
        <f>COUNTIF(Vertices[In-Degree],"&gt;= "&amp;F26)-COUNTIF(Vertices[In-Degree],"&gt;="&amp;F28)</f>
        <v>0</v>
      </c>
      <c r="H26" s="37">
        <f t="shared" si="3"/>
        <v>13.963636363636367</v>
      </c>
      <c r="I26" s="38">
        <f>COUNTIF(Vertices[Out-Degree],"&gt;= "&amp;H26)-COUNTIF(Vertices[Out-Degree],"&gt;="&amp;H28)</f>
        <v>0</v>
      </c>
      <c r="J26" s="37">
        <f t="shared" si="4"/>
        <v>1690.4727272727282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0.054020945454545485</v>
      </c>
      <c r="O26" s="38">
        <f>COUNTIF(Vertices[Eigenvector Centrality],"&gt;= "&amp;N26)-COUNTIF(Vertices[Eigenvector Centrality],"&gt;="&amp;N28)</f>
        <v>0</v>
      </c>
      <c r="P26" s="37">
        <f t="shared" si="7"/>
        <v>5.224889509090913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-2</v>
      </c>
      <c r="L27" s="62"/>
      <c r="M27" s="63">
        <f>COUNTIF(Vertices[Closeness Centrality],"&gt;= "&amp;L27)-COUNTIF(Vertices[Closeness Centrality],"&gt;="&amp;L28)</f>
        <v>-8</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-14</v>
      </c>
      <c r="T27" s="62"/>
      <c r="U27" s="63">
        <f ca="1">COUNTIF(Vertices[Clustering Coefficient],"&gt;= "&amp;T27)-COUNTIF(Vertices[Clustering Coefficient],"&gt;="&amp;T28)</f>
        <v>0</v>
      </c>
    </row>
    <row r="28" spans="1:21" ht="15">
      <c r="A28" s="34" t="s">
        <v>157</v>
      </c>
      <c r="B28" s="34">
        <v>2.73989</v>
      </c>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14.545454545454549</v>
      </c>
      <c r="I28" s="40">
        <f>COUNTIF(Vertices[Out-Degree],"&gt;= "&amp;H28)-COUNTIF(Vertices[Out-Degree],"&gt;="&amp;H40)</f>
        <v>0</v>
      </c>
      <c r="J28" s="39">
        <f>J26+($J$57-$J$2)/BinDivisor</f>
        <v>1760.909090909092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0.056271818181818214</v>
      </c>
      <c r="O28" s="40">
        <f>COUNTIF(Vertices[Eigenvector Centrality],"&gt;= "&amp;N28)-COUNTIF(Vertices[Eigenvector Centrality],"&gt;="&amp;N40)</f>
        <v>0</v>
      </c>
      <c r="P28" s="39">
        <f>P26+($P$57-$P$2)/BinDivisor</f>
        <v>5.425392363636368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121"/>
      <c r="B29" s="121"/>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0.015868351454598882</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1482</v>
      </c>
      <c r="B31" s="34">
        <v>0.366562</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1"/>
      <c r="B32" s="121"/>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1483</v>
      </c>
      <c r="B33" s="34" t="s">
        <v>1484</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-2</v>
      </c>
      <c r="J38" s="62"/>
      <c r="K38" s="63">
        <f>COUNTIF(Vertices[Betweenness Centrality],"&gt;= "&amp;J38)-COUNTIF(Vertices[Betweenness Centrality],"&gt;="&amp;J40)</f>
        <v>-2</v>
      </c>
      <c r="L38" s="62"/>
      <c r="M38" s="63">
        <f>COUNTIF(Vertices[Closeness Centrality],"&gt;= "&amp;L38)-COUNTIF(Vertices[Closeness Centrality],"&gt;="&amp;L40)</f>
        <v>-8</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-14</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-2</v>
      </c>
      <c r="J39" s="62"/>
      <c r="K39" s="63">
        <f>COUNTIF(Vertices[Betweenness Centrality],"&gt;= "&amp;J39)-COUNTIF(Vertices[Betweenness Centrality],"&gt;="&amp;J40)</f>
        <v>-2</v>
      </c>
      <c r="L39" s="62"/>
      <c r="M39" s="63">
        <f>COUNTIF(Vertices[Closeness Centrality],"&gt;= "&amp;L39)-COUNTIF(Vertices[Closeness Centrality],"&gt;="&amp;L40)</f>
        <v>-8</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-14</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15.12727272727273</v>
      </c>
      <c r="I40" s="38">
        <f>COUNTIF(Vertices[Out-Degree],"&gt;= "&amp;H40)-COUNTIF(Vertices[Out-Degree],"&gt;="&amp;H41)</f>
        <v>0</v>
      </c>
      <c r="J40" s="37">
        <f>J28+($J$57-$J$2)/BinDivisor</f>
        <v>1831.3454545454556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0.058522690909090944</v>
      </c>
      <c r="O40" s="38">
        <f>COUNTIF(Vertices[Eigenvector Centrality],"&gt;= "&amp;N40)-COUNTIF(Vertices[Eigenvector Centrality],"&gt;="&amp;N41)</f>
        <v>0</v>
      </c>
      <c r="P40" s="37">
        <f>P28+($P$57-$P$2)/BinDivisor</f>
        <v>5.625895218181823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0</v>
      </c>
      <c r="H41" s="39">
        <f aca="true" t="shared" si="12" ref="H41:H56">H40+($H$57-$H$2)/BinDivisor</f>
        <v>15.709090909090913</v>
      </c>
      <c r="I41" s="40">
        <f>COUNTIF(Vertices[Out-Degree],"&gt;= "&amp;H41)-COUNTIF(Vertices[Out-Degree],"&gt;="&amp;H42)</f>
        <v>0</v>
      </c>
      <c r="J41" s="39">
        <f aca="true" t="shared" si="13" ref="J41:J56">J40+($J$57-$J$2)/BinDivisor</f>
        <v>1901.7818181818193</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0</v>
      </c>
      <c r="N41" s="39">
        <f aca="true" t="shared" si="15" ref="N41:N56">N40+($N$57-$N$2)/BinDivisor</f>
        <v>0.06077356363636367</v>
      </c>
      <c r="O41" s="40">
        <f>COUNTIF(Vertices[Eigenvector Centrality],"&gt;= "&amp;N41)-COUNTIF(Vertices[Eigenvector Centrality],"&gt;="&amp;N42)</f>
        <v>0</v>
      </c>
      <c r="P41" s="39">
        <f aca="true" t="shared" si="16" ref="P41:P56">P40+($P$57-$P$2)/BinDivisor</f>
        <v>5.826398072727278</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16.290909090909093</v>
      </c>
      <c r="I42" s="38">
        <f>COUNTIF(Vertices[Out-Degree],"&gt;= "&amp;H42)-COUNTIF(Vertices[Out-Degree],"&gt;="&amp;H43)</f>
        <v>0</v>
      </c>
      <c r="J42" s="37">
        <f t="shared" si="13"/>
        <v>1972.218181818183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0.0630244363636364</v>
      </c>
      <c r="O42" s="38">
        <f>COUNTIF(Vertices[Eigenvector Centrality],"&gt;= "&amp;N42)-COUNTIF(Vertices[Eigenvector Centrality],"&gt;="&amp;N43)</f>
        <v>0</v>
      </c>
      <c r="P42" s="37">
        <f t="shared" si="16"/>
        <v>6.026900927272733</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10.545454545454541</v>
      </c>
      <c r="G43" s="40">
        <f>COUNTIF(Vertices[In-Degree],"&gt;= "&amp;F43)-COUNTIF(Vertices[In-Degree],"&gt;="&amp;F44)</f>
        <v>0</v>
      </c>
      <c r="H43" s="39">
        <f t="shared" si="12"/>
        <v>16.872727272727275</v>
      </c>
      <c r="I43" s="40">
        <f>COUNTIF(Vertices[Out-Degree],"&gt;= "&amp;H43)-COUNTIF(Vertices[Out-Degree],"&gt;="&amp;H44)</f>
        <v>0</v>
      </c>
      <c r="J43" s="39">
        <f t="shared" si="13"/>
        <v>2042.6545454545467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0.06527530909090913</v>
      </c>
      <c r="O43" s="40">
        <f>COUNTIF(Vertices[Eigenvector Centrality],"&gt;= "&amp;N43)-COUNTIF(Vertices[Eigenvector Centrality],"&gt;="&amp;N44)</f>
        <v>0</v>
      </c>
      <c r="P43" s="39">
        <f t="shared" si="16"/>
        <v>6.227403781818188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10.909090909090905</v>
      </c>
      <c r="G44" s="38">
        <f>COUNTIF(Vertices[In-Degree],"&gt;= "&amp;F44)-COUNTIF(Vertices[In-Degree],"&gt;="&amp;F45)</f>
        <v>0</v>
      </c>
      <c r="H44" s="37">
        <f t="shared" si="12"/>
        <v>17.454545454545457</v>
      </c>
      <c r="I44" s="38">
        <f>COUNTIF(Vertices[Out-Degree],"&gt;= "&amp;H44)-COUNTIF(Vertices[Out-Degree],"&gt;="&amp;H45)</f>
        <v>0</v>
      </c>
      <c r="J44" s="37">
        <f t="shared" si="13"/>
        <v>2113.0909090909104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0.06752618181818186</v>
      </c>
      <c r="O44" s="38">
        <f>COUNTIF(Vertices[Eigenvector Centrality],"&gt;= "&amp;N44)-COUNTIF(Vertices[Eigenvector Centrality],"&gt;="&amp;N45)</f>
        <v>0</v>
      </c>
      <c r="P44" s="37">
        <f t="shared" si="16"/>
        <v>6.427906636363643</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18.03636363636364</v>
      </c>
      <c r="I45" s="40">
        <f>COUNTIF(Vertices[Out-Degree],"&gt;= "&amp;H45)-COUNTIF(Vertices[Out-Degree],"&gt;="&amp;H46)</f>
        <v>0</v>
      </c>
      <c r="J45" s="39">
        <f t="shared" si="13"/>
        <v>2183.527272727274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0.06977705454545459</v>
      </c>
      <c r="O45" s="40">
        <f>COUNTIF(Vertices[Eigenvector Centrality],"&gt;= "&amp;N45)-COUNTIF(Vertices[Eigenvector Centrality],"&gt;="&amp;N46)</f>
        <v>0</v>
      </c>
      <c r="P45" s="39">
        <f t="shared" si="16"/>
        <v>6.628409490909098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18.61818181818182</v>
      </c>
      <c r="I46" s="38">
        <f>COUNTIF(Vertices[Out-Degree],"&gt;= "&amp;H46)-COUNTIF(Vertices[Out-Degree],"&gt;="&amp;H47)</f>
        <v>1</v>
      </c>
      <c r="J46" s="37">
        <f t="shared" si="13"/>
        <v>2253.9636363636378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0.07202792727272732</v>
      </c>
      <c r="O46" s="38">
        <f>COUNTIF(Vertices[Eigenvector Centrality],"&gt;= "&amp;N46)-COUNTIF(Vertices[Eigenvector Centrality],"&gt;="&amp;N47)</f>
        <v>0</v>
      </c>
      <c r="P46" s="37">
        <f t="shared" si="16"/>
        <v>6.828912345454553</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19.200000000000003</v>
      </c>
      <c r="I47" s="40">
        <f>COUNTIF(Vertices[Out-Degree],"&gt;= "&amp;H47)-COUNTIF(Vertices[Out-Degree],"&gt;="&amp;H48)</f>
        <v>0</v>
      </c>
      <c r="J47" s="39">
        <f t="shared" si="13"/>
        <v>2324.4000000000015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0.07427880000000005</v>
      </c>
      <c r="O47" s="40">
        <f>COUNTIF(Vertices[Eigenvector Centrality],"&gt;= "&amp;N47)-COUNTIF(Vertices[Eigenvector Centrality],"&gt;="&amp;N48)</f>
        <v>0</v>
      </c>
      <c r="P47" s="39">
        <f t="shared" si="16"/>
        <v>7.029415200000008</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19.781818181818185</v>
      </c>
      <c r="I48" s="38">
        <f>COUNTIF(Vertices[Out-Degree],"&gt;= "&amp;H48)-COUNTIF(Vertices[Out-Degree],"&gt;="&amp;H49)</f>
        <v>0</v>
      </c>
      <c r="J48" s="37">
        <f t="shared" si="13"/>
        <v>2394.836363636365</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0.07652967272727278</v>
      </c>
      <c r="O48" s="38">
        <f>COUNTIF(Vertices[Eigenvector Centrality],"&gt;= "&amp;N48)-COUNTIF(Vertices[Eigenvector Centrality],"&gt;="&amp;N49)</f>
        <v>0</v>
      </c>
      <c r="P48" s="37">
        <f t="shared" si="16"/>
        <v>7.229918054545463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20.363636363636367</v>
      </c>
      <c r="I49" s="40">
        <f>COUNTIF(Vertices[Out-Degree],"&gt;= "&amp;H49)-COUNTIF(Vertices[Out-Degree],"&gt;="&amp;H50)</f>
        <v>0</v>
      </c>
      <c r="J49" s="39">
        <f t="shared" si="13"/>
        <v>2465.272727272729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0.0787805454545455</v>
      </c>
      <c r="O49" s="40">
        <f>COUNTIF(Vertices[Eigenvector Centrality],"&gt;= "&amp;N49)-COUNTIF(Vertices[Eigenvector Centrality],"&gt;="&amp;N50)</f>
        <v>0</v>
      </c>
      <c r="P49" s="39">
        <f t="shared" si="16"/>
        <v>7.430420909090918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20.94545454545455</v>
      </c>
      <c r="I50" s="38">
        <f>COUNTIF(Vertices[Out-Degree],"&gt;= "&amp;H50)-COUNTIF(Vertices[Out-Degree],"&gt;="&amp;H51)</f>
        <v>0</v>
      </c>
      <c r="J50" s="37">
        <f t="shared" si="13"/>
        <v>2535.7090909090925</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0.08103141818181823</v>
      </c>
      <c r="O50" s="38">
        <f>COUNTIF(Vertices[Eigenvector Centrality],"&gt;= "&amp;N50)-COUNTIF(Vertices[Eigenvector Centrality],"&gt;="&amp;N51)</f>
        <v>0</v>
      </c>
      <c r="P50" s="37">
        <f t="shared" si="16"/>
        <v>7.630923763636373</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21.52727272727273</v>
      </c>
      <c r="I51" s="40">
        <f>COUNTIF(Vertices[Out-Degree],"&gt;= "&amp;H51)-COUNTIF(Vertices[Out-Degree],"&gt;="&amp;H52)</f>
        <v>0</v>
      </c>
      <c r="J51" s="39">
        <f t="shared" si="13"/>
        <v>2606.1454545454562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0.08328229090909096</v>
      </c>
      <c r="O51" s="40">
        <f>COUNTIF(Vertices[Eigenvector Centrality],"&gt;= "&amp;N51)-COUNTIF(Vertices[Eigenvector Centrality],"&gt;="&amp;N52)</f>
        <v>0</v>
      </c>
      <c r="P51" s="39">
        <f t="shared" si="16"/>
        <v>7.831426618181828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22.109090909090913</v>
      </c>
      <c r="I52" s="38">
        <f>COUNTIF(Vertices[Out-Degree],"&gt;= "&amp;H52)-COUNTIF(Vertices[Out-Degree],"&gt;="&amp;H53)</f>
        <v>0</v>
      </c>
      <c r="J52" s="37">
        <f t="shared" si="13"/>
        <v>2676.58181818182</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0.0855331636363637</v>
      </c>
      <c r="O52" s="38">
        <f>COUNTIF(Vertices[Eigenvector Centrality],"&gt;= "&amp;N52)-COUNTIF(Vertices[Eigenvector Centrality],"&gt;="&amp;N53)</f>
        <v>0</v>
      </c>
      <c r="P52" s="37">
        <f t="shared" si="16"/>
        <v>8.031929472727283</v>
      </c>
      <c r="Q52" s="38">
        <f>COUNTIF(Vertices[PageRank],"&gt;= "&amp;P52)-COUNTIF(Vertices[PageRank],"&gt;="&amp;P53)</f>
        <v>1</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22.690909090909095</v>
      </c>
      <c r="I53" s="40">
        <f>COUNTIF(Vertices[Out-Degree],"&gt;= "&amp;H53)-COUNTIF(Vertices[Out-Degree],"&gt;="&amp;H54)</f>
        <v>0</v>
      </c>
      <c r="J53" s="39">
        <f t="shared" si="13"/>
        <v>2747.0181818181836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0.08778403636363642</v>
      </c>
      <c r="O53" s="40">
        <f>COUNTIF(Vertices[Eigenvector Centrality],"&gt;= "&amp;N53)-COUNTIF(Vertices[Eigenvector Centrality],"&gt;="&amp;N54)</f>
        <v>0</v>
      </c>
      <c r="P53" s="39">
        <f t="shared" si="16"/>
        <v>8.232432327272738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23.272727272727277</v>
      </c>
      <c r="I54" s="38">
        <f>COUNTIF(Vertices[Out-Degree],"&gt;= "&amp;H54)-COUNTIF(Vertices[Out-Degree],"&gt;="&amp;H55)</f>
        <v>0</v>
      </c>
      <c r="J54" s="37">
        <f t="shared" si="13"/>
        <v>2817.4545454545473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0.09003490909090915</v>
      </c>
      <c r="O54" s="38">
        <f>COUNTIF(Vertices[Eigenvector Centrality],"&gt;= "&amp;N54)-COUNTIF(Vertices[Eigenvector Centrality],"&gt;="&amp;N55)</f>
        <v>0</v>
      </c>
      <c r="P54" s="37">
        <f t="shared" si="16"/>
        <v>8.432935181818193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23.85454545454546</v>
      </c>
      <c r="I55" s="40">
        <f>COUNTIF(Vertices[Out-Degree],"&gt;= "&amp;H55)-COUNTIF(Vertices[Out-Degree],"&gt;="&amp;H56)</f>
        <v>0</v>
      </c>
      <c r="J55" s="39">
        <f t="shared" si="13"/>
        <v>2887.890909090911</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0.09228578181818188</v>
      </c>
      <c r="O55" s="40">
        <f>COUNTIF(Vertices[Eigenvector Centrality],"&gt;= "&amp;N55)-COUNTIF(Vertices[Eigenvector Centrality],"&gt;="&amp;N56)</f>
        <v>0</v>
      </c>
      <c r="P55" s="39">
        <f t="shared" si="16"/>
        <v>8.633438036363648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0</v>
      </c>
      <c r="H56" s="37">
        <f t="shared" si="12"/>
        <v>24.43636363636364</v>
      </c>
      <c r="I56" s="38">
        <f>COUNTIF(Vertices[Out-Degree],"&gt;= "&amp;H56)-COUNTIF(Vertices[Out-Degree],"&gt;="&amp;H57)</f>
        <v>0</v>
      </c>
      <c r="J56" s="37">
        <f t="shared" si="13"/>
        <v>2958.3272727272747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0.09453665454545461</v>
      </c>
      <c r="O56" s="38">
        <f>COUNTIF(Vertices[Eigenvector Centrality],"&gt;= "&amp;N56)-COUNTIF(Vertices[Eigenvector Centrality],"&gt;="&amp;N57)</f>
        <v>0</v>
      </c>
      <c r="P56" s="37">
        <f t="shared" si="16"/>
        <v>8.833940890909103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32</v>
      </c>
      <c r="I57" s="42">
        <f>COUNTIF(Vertices[Out-Degree],"&gt;= "&amp;H57)-COUNTIF(Vertices[Out-Degree],"&gt;="&amp;H58)</f>
        <v>1</v>
      </c>
      <c r="J57" s="41">
        <f>MAX(Vertices[Betweenness Centrality])</f>
        <v>3874</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0.123798</v>
      </c>
      <c r="O57" s="42">
        <f>COUNTIF(Vertices[Eigenvector Centrality],"&gt;= "&amp;N57)-COUNTIF(Vertices[Eigenvector Centrality],"&gt;="&amp;N58)</f>
        <v>1</v>
      </c>
      <c r="P57" s="41">
        <f>MAX(Vertices[PageRank])</f>
        <v>11.440478</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1.6867469879518073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32</v>
      </c>
    </row>
    <row r="85" spans="1:2" ht="15">
      <c r="A85" s="33" t="s">
        <v>96</v>
      </c>
      <c r="B85" s="47">
        <f>_xlfn.IFERROR(AVERAGE(Vertices[Out-Degree]),NoMetricMessage)</f>
        <v>1.6867469879518073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3874</v>
      </c>
    </row>
    <row r="99" spans="1:2" ht="15">
      <c r="A99" s="33" t="s">
        <v>102</v>
      </c>
      <c r="B99" s="47">
        <f>_xlfn.IFERROR(AVERAGE(Vertices[Betweenness Centrality]),NoMetricMessage)</f>
        <v>95.855421686747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0.1121440843373496</v>
      </c>
    </row>
    <row r="114" spans="1:2" ht="15">
      <c r="A114" s="33" t="s">
        <v>109</v>
      </c>
      <c r="B114" s="47">
        <f>_xlfn.IFERROR(MEDIAN(Vertices[Closeness Centrality]),NoMetricMessage)</f>
        <v>0.006061</v>
      </c>
    </row>
    <row r="125" spans="1:2" ht="15">
      <c r="A125" s="33" t="s">
        <v>112</v>
      </c>
      <c r="B125" s="47">
        <f>IF(COUNT(Vertices[Eigenvector Centrality])&gt;0,N2,NoMetricMessage)</f>
        <v>0</v>
      </c>
    </row>
    <row r="126" spans="1:2" ht="15">
      <c r="A126" s="33" t="s">
        <v>113</v>
      </c>
      <c r="B126" s="47">
        <f>IF(COUNT(Vertices[Eigenvector Centrality])&gt;0,N57,NoMetricMessage)</f>
        <v>0.123798</v>
      </c>
    </row>
    <row r="127" spans="1:2" ht="15">
      <c r="A127" s="33" t="s">
        <v>114</v>
      </c>
      <c r="B127" s="47">
        <f>_xlfn.IFERROR(AVERAGE(Vertices[Eigenvector Centrality]),NoMetricMessage)</f>
        <v>0.012048253012048196</v>
      </c>
    </row>
    <row r="128" spans="1:2" ht="15">
      <c r="A128" s="33" t="s">
        <v>115</v>
      </c>
      <c r="B128" s="47">
        <f>_xlfn.IFERROR(MEDIAN(Vertices[Eigenvector Centrality]),NoMetricMessage)</f>
        <v>0.004448</v>
      </c>
    </row>
    <row r="139" spans="1:2" ht="15">
      <c r="A139" s="33" t="s">
        <v>140</v>
      </c>
      <c r="B139" s="47">
        <f>IF(COUNT(Vertices[PageRank])&gt;0,P2,NoMetricMessage)</f>
        <v>0.412821</v>
      </c>
    </row>
    <row r="140" spans="1:2" ht="15">
      <c r="A140" s="33" t="s">
        <v>141</v>
      </c>
      <c r="B140" s="47">
        <f>IF(COUNT(Vertices[PageRank])&gt;0,P57,NoMetricMessage)</f>
        <v>11.440478</v>
      </c>
    </row>
    <row r="141" spans="1:2" ht="15">
      <c r="A141" s="33" t="s">
        <v>142</v>
      </c>
      <c r="B141" s="47">
        <f>_xlfn.IFERROR(AVERAGE(Vertices[PageRank]),NoMetricMessage)</f>
        <v>0.9999940602409636</v>
      </c>
    </row>
    <row r="142" spans="1:2" ht="15">
      <c r="A142" s="33" t="s">
        <v>143</v>
      </c>
      <c r="B142" s="47">
        <f>_xlfn.IFERROR(MEDIAN(Vertices[PageRank]),NoMetricMessage)</f>
        <v>0.71795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0.14770208654165534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1545</v>
      </c>
    </row>
    <row r="6" spans="1:18" ht="409.5">
      <c r="A6">
        <v>0</v>
      </c>
      <c r="B6" s="1" t="s">
        <v>136</v>
      </c>
      <c r="C6">
        <v>1</v>
      </c>
      <c r="D6" t="s">
        <v>59</v>
      </c>
      <c r="E6" t="s">
        <v>59</v>
      </c>
      <c r="F6">
        <v>0</v>
      </c>
      <c r="H6" t="s">
        <v>71</v>
      </c>
      <c r="J6" t="s">
        <v>173</v>
      </c>
      <c r="K6" s="13" t="s">
        <v>1546</v>
      </c>
      <c r="R6" t="s">
        <v>129</v>
      </c>
    </row>
    <row r="7" spans="1:11" ht="409.5">
      <c r="A7">
        <v>2</v>
      </c>
      <c r="B7">
        <v>1</v>
      </c>
      <c r="C7">
        <v>0</v>
      </c>
      <c r="D7" t="s">
        <v>60</v>
      </c>
      <c r="E7" t="s">
        <v>60</v>
      </c>
      <c r="F7">
        <v>2</v>
      </c>
      <c r="H7" t="s">
        <v>72</v>
      </c>
      <c r="J7" t="s">
        <v>174</v>
      </c>
      <c r="K7" s="13" t="s">
        <v>1547</v>
      </c>
    </row>
    <row r="8" spans="1:11" ht="409.5">
      <c r="A8"/>
      <c r="B8">
        <v>2</v>
      </c>
      <c r="C8">
        <v>2</v>
      </c>
      <c r="D8" t="s">
        <v>61</v>
      </c>
      <c r="E8" t="s">
        <v>61</v>
      </c>
      <c r="H8" t="s">
        <v>73</v>
      </c>
      <c r="J8" t="s">
        <v>175</v>
      </c>
      <c r="K8" s="13" t="s">
        <v>1548</v>
      </c>
    </row>
    <row r="9" spans="1:11" ht="409.5">
      <c r="A9"/>
      <c r="B9">
        <v>3</v>
      </c>
      <c r="C9">
        <v>4</v>
      </c>
      <c r="D9" t="s">
        <v>62</v>
      </c>
      <c r="E9" t="s">
        <v>62</v>
      </c>
      <c r="H9" t="s">
        <v>74</v>
      </c>
      <c r="J9" t="s">
        <v>176</v>
      </c>
      <c r="K9" s="13" t="s">
        <v>1549</v>
      </c>
    </row>
    <row r="10" spans="1:11" ht="15">
      <c r="A10"/>
      <c r="B10">
        <v>4</v>
      </c>
      <c r="D10" t="s">
        <v>63</v>
      </c>
      <c r="E10" t="s">
        <v>63</v>
      </c>
      <c r="H10" t="s">
        <v>75</v>
      </c>
      <c r="J10" t="s">
        <v>177</v>
      </c>
      <c r="K10" t="s">
        <v>1550</v>
      </c>
    </row>
    <row r="11" spans="1:11" ht="15">
      <c r="A11"/>
      <c r="B11">
        <v>5</v>
      </c>
      <c r="D11" t="s">
        <v>46</v>
      </c>
      <c r="E11">
        <v>1</v>
      </c>
      <c r="H11" t="s">
        <v>76</v>
      </c>
      <c r="J11" t="s">
        <v>178</v>
      </c>
      <c r="K11" t="s">
        <v>1551</v>
      </c>
    </row>
    <row r="12" spans="1:11" ht="15">
      <c r="A12"/>
      <c r="B12"/>
      <c r="D12" t="s">
        <v>64</v>
      </c>
      <c r="E12">
        <v>2</v>
      </c>
      <c r="H12">
        <v>0</v>
      </c>
      <c r="J12" t="s">
        <v>179</v>
      </c>
      <c r="K12" t="s">
        <v>1552</v>
      </c>
    </row>
    <row r="13" spans="1:11" ht="15">
      <c r="A13"/>
      <c r="B13"/>
      <c r="D13">
        <v>1</v>
      </c>
      <c r="E13">
        <v>3</v>
      </c>
      <c r="H13">
        <v>1</v>
      </c>
      <c r="J13" t="s">
        <v>180</v>
      </c>
      <c r="K13" t="s">
        <v>1553</v>
      </c>
    </row>
    <row r="14" spans="4:11" ht="15">
      <c r="D14">
        <v>2</v>
      </c>
      <c r="E14">
        <v>4</v>
      </c>
      <c r="H14">
        <v>2</v>
      </c>
      <c r="J14" t="s">
        <v>181</v>
      </c>
      <c r="K14" t="s">
        <v>1554</v>
      </c>
    </row>
    <row r="15" spans="4:11" ht="15">
      <c r="D15">
        <v>3</v>
      </c>
      <c r="E15">
        <v>5</v>
      </c>
      <c r="H15">
        <v>3</v>
      </c>
      <c r="J15" t="s">
        <v>182</v>
      </c>
      <c r="K15" t="s">
        <v>1555</v>
      </c>
    </row>
    <row r="16" spans="4:11" ht="15">
      <c r="D16">
        <v>4</v>
      </c>
      <c r="E16">
        <v>6</v>
      </c>
      <c r="H16">
        <v>4</v>
      </c>
      <c r="J16" t="s">
        <v>183</v>
      </c>
      <c r="K16" t="s">
        <v>1556</v>
      </c>
    </row>
    <row r="17" spans="4:11" ht="15">
      <c r="D17">
        <v>5</v>
      </c>
      <c r="E17">
        <v>7</v>
      </c>
      <c r="H17">
        <v>5</v>
      </c>
      <c r="J17" t="s">
        <v>184</v>
      </c>
      <c r="K17" t="s">
        <v>1557</v>
      </c>
    </row>
    <row r="18" spans="4:11" ht="15">
      <c r="D18">
        <v>6</v>
      </c>
      <c r="E18">
        <v>8</v>
      </c>
      <c r="H18">
        <v>6</v>
      </c>
      <c r="J18" t="s">
        <v>185</v>
      </c>
      <c r="K18" t="s">
        <v>1558</v>
      </c>
    </row>
    <row r="19" spans="4:11" ht="15">
      <c r="D19">
        <v>7</v>
      </c>
      <c r="E19">
        <v>9</v>
      </c>
      <c r="H19">
        <v>7</v>
      </c>
      <c r="J19" t="s">
        <v>186</v>
      </c>
      <c r="K19" t="s">
        <v>1559</v>
      </c>
    </row>
    <row r="20" spans="4:11" ht="409.5">
      <c r="D20">
        <v>8</v>
      </c>
      <c r="H20">
        <v>8</v>
      </c>
      <c r="J20" t="s">
        <v>187</v>
      </c>
      <c r="K20" s="13" t="s">
        <v>1560</v>
      </c>
    </row>
    <row r="21" spans="4:11" ht="409.5">
      <c r="D21">
        <v>9</v>
      </c>
      <c r="H21">
        <v>9</v>
      </c>
      <c r="J21" t="s">
        <v>188</v>
      </c>
      <c r="K21" s="13" t="s">
        <v>1561</v>
      </c>
    </row>
    <row r="22" spans="4:11" ht="409.5">
      <c r="D22">
        <v>10</v>
      </c>
      <c r="J22" t="s">
        <v>189</v>
      </c>
      <c r="K22" s="13" t="s">
        <v>1562</v>
      </c>
    </row>
    <row r="23" spans="4:11" ht="15">
      <c r="D23">
        <v>11</v>
      </c>
      <c r="J23" t="s">
        <v>190</v>
      </c>
      <c r="K23">
        <v>18</v>
      </c>
    </row>
    <row r="24" spans="10:11" ht="15">
      <c r="J24" t="s">
        <v>192</v>
      </c>
      <c r="K24" t="s">
        <v>2677</v>
      </c>
    </row>
    <row r="25" spans="10:11" ht="409.5">
      <c r="J25" t="s">
        <v>193</v>
      </c>
      <c r="K25" s="13" t="s">
        <v>1544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1477</v>
      </c>
      <c r="B2" s="120" t="s">
        <v>1478</v>
      </c>
      <c r="C2" s="52" t="s">
        <v>1479</v>
      </c>
    </row>
    <row r="3" spans="1:3" ht="15">
      <c r="A3" s="119" t="s">
        <v>1449</v>
      </c>
      <c r="B3" s="119" t="s">
        <v>1449</v>
      </c>
      <c r="C3" s="34">
        <v>111</v>
      </c>
    </row>
    <row r="4" spans="1:3" ht="15">
      <c r="A4" s="143" t="s">
        <v>1449</v>
      </c>
      <c r="B4" s="142" t="s">
        <v>1450</v>
      </c>
      <c r="C4" s="34">
        <v>1</v>
      </c>
    </row>
    <row r="5" spans="1:3" ht="15">
      <c r="A5" s="143" t="s">
        <v>1449</v>
      </c>
      <c r="B5" s="142" t="s">
        <v>1451</v>
      </c>
      <c r="C5" s="34">
        <v>2</v>
      </c>
    </row>
    <row r="6" spans="1:3" ht="15">
      <c r="A6" s="143" t="s">
        <v>1449</v>
      </c>
      <c r="B6" s="142" t="s">
        <v>1452</v>
      </c>
      <c r="C6" s="34">
        <v>1</v>
      </c>
    </row>
    <row r="7" spans="1:3" ht="15">
      <c r="A7" s="143" t="s">
        <v>1449</v>
      </c>
      <c r="B7" s="142" t="s">
        <v>1454</v>
      </c>
      <c r="C7" s="34">
        <v>1</v>
      </c>
    </row>
    <row r="8" spans="1:3" ht="15">
      <c r="A8" s="143" t="s">
        <v>1449</v>
      </c>
      <c r="B8" s="142" t="s">
        <v>1456</v>
      </c>
      <c r="C8" s="34">
        <v>1</v>
      </c>
    </row>
    <row r="9" spans="1:3" ht="15">
      <c r="A9" s="143" t="s">
        <v>1450</v>
      </c>
      <c r="B9" s="142" t="s">
        <v>1449</v>
      </c>
      <c r="C9" s="34">
        <v>1</v>
      </c>
    </row>
    <row r="10" spans="1:3" ht="15">
      <c r="A10" s="143" t="s">
        <v>1450</v>
      </c>
      <c r="B10" s="142" t="s">
        <v>1450</v>
      </c>
      <c r="C10" s="34">
        <v>19</v>
      </c>
    </row>
    <row r="11" spans="1:3" ht="15">
      <c r="A11" s="143" t="s">
        <v>1451</v>
      </c>
      <c r="B11" s="142" t="s">
        <v>1449</v>
      </c>
      <c r="C11" s="34">
        <v>1</v>
      </c>
    </row>
    <row r="12" spans="1:3" ht="15">
      <c r="A12" s="143" t="s">
        <v>1451</v>
      </c>
      <c r="B12" s="142" t="s">
        <v>1451</v>
      </c>
      <c r="C12" s="34">
        <v>14</v>
      </c>
    </row>
    <row r="13" spans="1:3" ht="15">
      <c r="A13" s="143" t="s">
        <v>1452</v>
      </c>
      <c r="B13" s="142" t="s">
        <v>1452</v>
      </c>
      <c r="C13" s="34">
        <v>10</v>
      </c>
    </row>
    <row r="14" spans="1:3" ht="15">
      <c r="A14" s="143" t="s">
        <v>1453</v>
      </c>
      <c r="B14" s="142" t="s">
        <v>1453</v>
      </c>
      <c r="C14" s="34">
        <v>18</v>
      </c>
    </row>
    <row r="15" spans="1:3" ht="15">
      <c r="A15" s="143" t="s">
        <v>1454</v>
      </c>
      <c r="B15" s="142" t="s">
        <v>1449</v>
      </c>
      <c r="C15" s="34">
        <v>3</v>
      </c>
    </row>
    <row r="16" spans="1:3" ht="15">
      <c r="A16" s="143" t="s">
        <v>1454</v>
      </c>
      <c r="B16" s="142" t="s">
        <v>1454</v>
      </c>
      <c r="C16" s="34">
        <v>13</v>
      </c>
    </row>
    <row r="17" spans="1:3" ht="15">
      <c r="A17" s="143" t="s">
        <v>1455</v>
      </c>
      <c r="B17" s="142" t="s">
        <v>1455</v>
      </c>
      <c r="C17" s="34">
        <v>10</v>
      </c>
    </row>
    <row r="18" spans="1:3" ht="15">
      <c r="A18" s="143" t="s">
        <v>1456</v>
      </c>
      <c r="B18" s="142" t="s">
        <v>1449</v>
      </c>
      <c r="C18" s="34">
        <v>1</v>
      </c>
    </row>
    <row r="19" spans="1:3" ht="15">
      <c r="A19" s="143" t="s">
        <v>1456</v>
      </c>
      <c r="B19" s="142" t="s">
        <v>1456</v>
      </c>
      <c r="C19" s="34">
        <v>2</v>
      </c>
    </row>
    <row r="20" spans="1:3" ht="15">
      <c r="A20" s="143" t="s">
        <v>1457</v>
      </c>
      <c r="B20" s="142" t="s">
        <v>1457</v>
      </c>
      <c r="C20" s="34">
        <v>9</v>
      </c>
    </row>
    <row r="21" spans="1:3" ht="15">
      <c r="A21" s="143" t="s">
        <v>1458</v>
      </c>
      <c r="B21" s="142" t="s">
        <v>1458</v>
      </c>
      <c r="C21" s="34">
        <v>2</v>
      </c>
    </row>
    <row r="22" spans="1:3" ht="15">
      <c r="A22" s="143" t="s">
        <v>1459</v>
      </c>
      <c r="B22" s="142" t="s">
        <v>1449</v>
      </c>
      <c r="C22" s="34">
        <v>1</v>
      </c>
    </row>
    <row r="23" spans="1:3" ht="15">
      <c r="A23" s="143" t="s">
        <v>1459</v>
      </c>
      <c r="B23" s="142" t="s">
        <v>1459</v>
      </c>
      <c r="C23" s="34">
        <v>1</v>
      </c>
    </row>
    <row r="24" spans="1:3" ht="15">
      <c r="A24" s="143" t="s">
        <v>1460</v>
      </c>
      <c r="B24" s="142" t="s">
        <v>1460</v>
      </c>
      <c r="C24" s="34">
        <v>2</v>
      </c>
    </row>
    <row r="25" spans="1:3" ht="15">
      <c r="A25" s="143" t="s">
        <v>1461</v>
      </c>
      <c r="B25" s="142" t="s">
        <v>1461</v>
      </c>
      <c r="C25"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33.28125" style="0" bestFit="1" customWidth="1"/>
    <col min="8" max="8" width="41.00390625" style="0" bestFit="1" customWidth="1"/>
  </cols>
  <sheetData>
    <row r="1" spans="1:8" ht="15" customHeight="1">
      <c r="A1" s="13" t="s">
        <v>1485</v>
      </c>
      <c r="B1" s="13" t="s">
        <v>1490</v>
      </c>
      <c r="C1" s="13" t="s">
        <v>1491</v>
      </c>
      <c r="D1" s="13" t="s">
        <v>144</v>
      </c>
      <c r="E1" s="13" t="s">
        <v>1493</v>
      </c>
      <c r="F1" s="13" t="s">
        <v>1494</v>
      </c>
      <c r="G1" s="13" t="s">
        <v>1495</v>
      </c>
      <c r="H1" s="13" t="s">
        <v>2248</v>
      </c>
    </row>
    <row r="2" spans="1:8" ht="15">
      <c r="A2" s="81" t="s">
        <v>1486</v>
      </c>
      <c r="B2" s="81">
        <v>140</v>
      </c>
      <c r="C2" s="122">
        <v>0.03647733194372069</v>
      </c>
      <c r="D2" s="81" t="s">
        <v>1492</v>
      </c>
      <c r="E2" s="81"/>
      <c r="F2" s="81"/>
      <c r="G2" s="81"/>
      <c r="H2" s="81"/>
    </row>
    <row r="3" spans="1:8" ht="15">
      <c r="A3" s="81" t="s">
        <v>1487</v>
      </c>
      <c r="B3" s="81">
        <v>56</v>
      </c>
      <c r="C3" s="122">
        <v>0.014590932777488274</v>
      </c>
      <c r="D3" s="81" t="s">
        <v>1492</v>
      </c>
      <c r="E3" s="81"/>
      <c r="F3" s="81"/>
      <c r="G3" s="82"/>
      <c r="H3" s="81"/>
    </row>
    <row r="4" spans="1:8" ht="15">
      <c r="A4" s="81" t="s">
        <v>1894</v>
      </c>
      <c r="B4" s="81">
        <v>1</v>
      </c>
      <c r="C4" s="122">
        <v>0.0002605523710265763</v>
      </c>
      <c r="D4" s="81" t="s">
        <v>1492</v>
      </c>
      <c r="E4" s="81"/>
      <c r="F4" s="81"/>
      <c r="G4" s="82"/>
      <c r="H4" s="81"/>
    </row>
    <row r="5" spans="1:8" ht="15">
      <c r="A5" s="81" t="s">
        <v>1488</v>
      </c>
      <c r="B5" s="81">
        <v>3642</v>
      </c>
      <c r="C5" s="122">
        <v>0.948931735278791</v>
      </c>
      <c r="D5" s="81" t="s">
        <v>1492</v>
      </c>
      <c r="E5" s="81"/>
      <c r="F5" s="81"/>
      <c r="G5" s="82"/>
      <c r="H5" s="81"/>
    </row>
    <row r="6" spans="1:8" ht="15">
      <c r="A6" s="81" t="s">
        <v>1489</v>
      </c>
      <c r="B6" s="81">
        <v>3838</v>
      </c>
      <c r="C6" s="122">
        <v>1</v>
      </c>
      <c r="D6" s="81" t="s">
        <v>1492</v>
      </c>
      <c r="E6" s="81"/>
      <c r="F6" s="81"/>
      <c r="G6" s="82"/>
      <c r="H6" s="81"/>
    </row>
    <row r="7" spans="1:8" ht="15">
      <c r="A7" s="87" t="s">
        <v>509</v>
      </c>
      <c r="B7" s="81">
        <v>45</v>
      </c>
      <c r="C7" s="122">
        <v>0.012171089716574266</v>
      </c>
      <c r="D7" s="81" t="s">
        <v>1492</v>
      </c>
      <c r="E7" s="81" t="b">
        <v>0</v>
      </c>
      <c r="F7" s="81" t="b">
        <v>0</v>
      </c>
      <c r="G7" s="82"/>
      <c r="H7" s="81" t="b">
        <v>0</v>
      </c>
    </row>
    <row r="8" spans="1:8" ht="15">
      <c r="A8" s="87" t="s">
        <v>1895</v>
      </c>
      <c r="B8" s="81">
        <v>35</v>
      </c>
      <c r="C8" s="122">
        <v>0.010393245238530793</v>
      </c>
      <c r="D8" s="81" t="s">
        <v>1492</v>
      </c>
      <c r="E8" s="81" t="b">
        <v>0</v>
      </c>
      <c r="F8" s="81" t="b">
        <v>0</v>
      </c>
      <c r="G8" s="82"/>
      <c r="H8" s="81" t="b">
        <v>0</v>
      </c>
    </row>
    <row r="9" spans="1:8" ht="15">
      <c r="A9" s="87" t="s">
        <v>493</v>
      </c>
      <c r="B9" s="81">
        <v>32</v>
      </c>
      <c r="C9" s="122">
        <v>0.009502395646656725</v>
      </c>
      <c r="D9" s="81" t="s">
        <v>1492</v>
      </c>
      <c r="E9" s="81" t="b">
        <v>0</v>
      </c>
      <c r="F9" s="81" t="b">
        <v>0</v>
      </c>
      <c r="G9" s="82"/>
      <c r="H9" s="81" t="b">
        <v>0</v>
      </c>
    </row>
    <row r="10" spans="1:8" ht="15">
      <c r="A10" s="87" t="s">
        <v>1896</v>
      </c>
      <c r="B10" s="81">
        <v>30</v>
      </c>
      <c r="C10" s="122">
        <v>0.009261650773006662</v>
      </c>
      <c r="D10" s="81" t="s">
        <v>1492</v>
      </c>
      <c r="E10" s="81" t="b">
        <v>0</v>
      </c>
      <c r="F10" s="81" t="b">
        <v>0</v>
      </c>
      <c r="G10" s="82"/>
      <c r="H10" s="81" t="b">
        <v>0</v>
      </c>
    </row>
    <row r="11" spans="1:8" ht="15">
      <c r="A11" s="87" t="s">
        <v>250</v>
      </c>
      <c r="B11" s="81">
        <v>30</v>
      </c>
      <c r="C11" s="122">
        <v>0.009447160098761048</v>
      </c>
      <c r="D11" s="81" t="s">
        <v>1492</v>
      </c>
      <c r="E11" s="81" t="b">
        <v>0</v>
      </c>
      <c r="F11" s="81" t="b">
        <v>0</v>
      </c>
      <c r="G11" s="82"/>
      <c r="H11" s="81" t="b">
        <v>0</v>
      </c>
    </row>
    <row r="12" spans="1:8" ht="15">
      <c r="A12" s="87" t="s">
        <v>1897</v>
      </c>
      <c r="B12" s="81">
        <v>27</v>
      </c>
      <c r="C12" s="122">
        <v>0.009644020893083517</v>
      </c>
      <c r="D12" s="81" t="s">
        <v>1492</v>
      </c>
      <c r="E12" s="81" t="b">
        <v>0</v>
      </c>
      <c r="F12" s="81" t="b">
        <v>0</v>
      </c>
      <c r="G12" s="82"/>
      <c r="H12" s="81" t="b">
        <v>0</v>
      </c>
    </row>
    <row r="13" spans="1:8" ht="15">
      <c r="A13" s="87" t="s">
        <v>1898</v>
      </c>
      <c r="B13" s="81">
        <v>25</v>
      </c>
      <c r="C13" s="122">
        <v>0.009800861019016473</v>
      </c>
      <c r="D13" s="81" t="s">
        <v>1492</v>
      </c>
      <c r="E13" s="81" t="b">
        <v>0</v>
      </c>
      <c r="F13" s="81" t="b">
        <v>0</v>
      </c>
      <c r="G13" s="82"/>
      <c r="H13" s="81" t="b">
        <v>0</v>
      </c>
    </row>
    <row r="14" spans="1:8" ht="15">
      <c r="A14" s="87" t="s">
        <v>1899</v>
      </c>
      <c r="B14" s="81">
        <v>25</v>
      </c>
      <c r="C14" s="122">
        <v>0.008735577096727759</v>
      </c>
      <c r="D14" s="81" t="s">
        <v>1492</v>
      </c>
      <c r="E14" s="81" t="b">
        <v>0</v>
      </c>
      <c r="F14" s="81" t="b">
        <v>0</v>
      </c>
      <c r="G14" s="82"/>
      <c r="H14" s="81" t="b">
        <v>0</v>
      </c>
    </row>
    <row r="15" spans="1:8" ht="15">
      <c r="A15" s="87" t="s">
        <v>1900</v>
      </c>
      <c r="B15" s="81">
        <v>25</v>
      </c>
      <c r="C15" s="122">
        <v>0.00854942876660983</v>
      </c>
      <c r="D15" s="81" t="s">
        <v>1492</v>
      </c>
      <c r="E15" s="81" t="b">
        <v>0</v>
      </c>
      <c r="F15" s="81" t="b">
        <v>0</v>
      </c>
      <c r="G15" s="82"/>
      <c r="H15" s="81" t="b">
        <v>0</v>
      </c>
    </row>
    <row r="16" spans="1:8" ht="15">
      <c r="A16" s="87" t="s">
        <v>271</v>
      </c>
      <c r="B16" s="81">
        <v>21</v>
      </c>
      <c r="C16" s="122">
        <v>0.00843982237938416</v>
      </c>
      <c r="D16" s="81" t="s">
        <v>1492</v>
      </c>
      <c r="E16" s="81" t="b">
        <v>0</v>
      </c>
      <c r="F16" s="81" t="b">
        <v>0</v>
      </c>
      <c r="G16" s="82"/>
      <c r="H16" s="81" t="b">
        <v>0</v>
      </c>
    </row>
    <row r="17" spans="1:8" ht="15">
      <c r="A17" s="87" t="s">
        <v>1901</v>
      </c>
      <c r="B17" s="81">
        <v>20</v>
      </c>
      <c r="C17" s="122">
        <v>0.008467598670710064</v>
      </c>
      <c r="D17" s="81" t="s">
        <v>1492</v>
      </c>
      <c r="E17" s="81" t="b">
        <v>0</v>
      </c>
      <c r="F17" s="81" t="b">
        <v>0</v>
      </c>
      <c r="G17" s="82"/>
      <c r="H17" s="81" t="b">
        <v>0</v>
      </c>
    </row>
    <row r="18" spans="1:8" ht="15">
      <c r="A18" s="87" t="s">
        <v>1902</v>
      </c>
      <c r="B18" s="81">
        <v>18</v>
      </c>
      <c r="C18" s="122">
        <v>0.007234133468043566</v>
      </c>
      <c r="D18" s="81" t="s">
        <v>1492</v>
      </c>
      <c r="E18" s="81" t="b">
        <v>0</v>
      </c>
      <c r="F18" s="81" t="b">
        <v>0</v>
      </c>
      <c r="G18" s="82"/>
      <c r="H18" s="81" t="b">
        <v>0</v>
      </c>
    </row>
    <row r="19" spans="1:8" ht="15">
      <c r="A19" s="87" t="s">
        <v>1903</v>
      </c>
      <c r="B19" s="81">
        <v>17</v>
      </c>
      <c r="C19" s="122">
        <v>0.007009474007323237</v>
      </c>
      <c r="D19" s="81" t="s">
        <v>1492</v>
      </c>
      <c r="E19" s="81" t="b">
        <v>0</v>
      </c>
      <c r="F19" s="81" t="b">
        <v>0</v>
      </c>
      <c r="G19" s="82"/>
      <c r="H19" s="81" t="b">
        <v>0</v>
      </c>
    </row>
    <row r="20" spans="1:8" ht="15">
      <c r="A20" s="87" t="s">
        <v>1904</v>
      </c>
      <c r="B20" s="81">
        <v>17</v>
      </c>
      <c r="C20" s="122">
        <v>0.007009474007323237</v>
      </c>
      <c r="D20" s="81" t="s">
        <v>1492</v>
      </c>
      <c r="E20" s="81" t="b">
        <v>0</v>
      </c>
      <c r="F20" s="81" t="b">
        <v>0</v>
      </c>
      <c r="G20" s="82"/>
      <c r="H20" s="81" t="b">
        <v>0</v>
      </c>
    </row>
    <row r="21" spans="1:8" ht="15">
      <c r="A21" s="87" t="s">
        <v>1905</v>
      </c>
      <c r="B21" s="81">
        <v>16</v>
      </c>
      <c r="C21" s="122">
        <v>0.007380053773017193</v>
      </c>
      <c r="D21" s="81" t="s">
        <v>1492</v>
      </c>
      <c r="E21" s="81" t="b">
        <v>0</v>
      </c>
      <c r="F21" s="81" t="b">
        <v>0</v>
      </c>
      <c r="G21" s="82"/>
      <c r="H21" s="81" t="b">
        <v>0</v>
      </c>
    </row>
    <row r="22" spans="1:8" ht="15">
      <c r="A22" s="87" t="s">
        <v>505</v>
      </c>
      <c r="B22" s="81">
        <v>15</v>
      </c>
      <c r="C22" s="122">
        <v>0.00652727643016554</v>
      </c>
      <c r="D22" s="81" t="s">
        <v>1492</v>
      </c>
      <c r="E22" s="81" t="b">
        <v>0</v>
      </c>
      <c r="F22" s="81" t="b">
        <v>0</v>
      </c>
      <c r="G22" s="82"/>
      <c r="H22" s="81" t="b">
        <v>0</v>
      </c>
    </row>
    <row r="23" spans="1:8" ht="15">
      <c r="A23" s="87" t="s">
        <v>1906</v>
      </c>
      <c r="B23" s="81">
        <v>14</v>
      </c>
      <c r="C23" s="122">
        <v>0.0062683048980092726</v>
      </c>
      <c r="D23" s="81" t="s">
        <v>1492</v>
      </c>
      <c r="E23" s="81" t="b">
        <v>0</v>
      </c>
      <c r="F23" s="81" t="b">
        <v>0</v>
      </c>
      <c r="G23" s="82"/>
      <c r="H23" s="81" t="b">
        <v>0</v>
      </c>
    </row>
    <row r="24" spans="1:8" ht="15">
      <c r="A24" s="87" t="s">
        <v>1907</v>
      </c>
      <c r="B24" s="81">
        <v>14</v>
      </c>
      <c r="C24" s="122">
        <v>0.0062683048980092726</v>
      </c>
      <c r="D24" s="81" t="s">
        <v>1492</v>
      </c>
      <c r="E24" s="81" t="b">
        <v>0</v>
      </c>
      <c r="F24" s="81" t="b">
        <v>0</v>
      </c>
      <c r="G24" s="82"/>
      <c r="H24" s="81" t="b">
        <v>0</v>
      </c>
    </row>
    <row r="25" spans="1:8" ht="15">
      <c r="A25" s="87" t="s">
        <v>1908</v>
      </c>
      <c r="B25" s="81">
        <v>13</v>
      </c>
      <c r="C25" s="122">
        <v>0.007147530040468788</v>
      </c>
      <c r="D25" s="81" t="s">
        <v>1492</v>
      </c>
      <c r="E25" s="81" t="b">
        <v>0</v>
      </c>
      <c r="F25" s="81" t="b">
        <v>0</v>
      </c>
      <c r="G25" s="82"/>
      <c r="H25" s="81" t="b">
        <v>0</v>
      </c>
    </row>
    <row r="26" spans="1:8" ht="15">
      <c r="A26" s="87" t="s">
        <v>1909</v>
      </c>
      <c r="B26" s="81">
        <v>12</v>
      </c>
      <c r="C26" s="122">
        <v>0.006109303340129145</v>
      </c>
      <c r="D26" s="81" t="s">
        <v>1492</v>
      </c>
      <c r="E26" s="81" t="b">
        <v>0</v>
      </c>
      <c r="F26" s="81" t="b">
        <v>0</v>
      </c>
      <c r="G26" s="82"/>
      <c r="H26" s="81" t="b">
        <v>0</v>
      </c>
    </row>
    <row r="27" spans="1:8" ht="15">
      <c r="A27" s="87" t="s">
        <v>1910</v>
      </c>
      <c r="B27" s="81">
        <v>12</v>
      </c>
      <c r="C27" s="122">
        <v>0.005710237841359092</v>
      </c>
      <c r="D27" s="81" t="s">
        <v>1492</v>
      </c>
      <c r="E27" s="81" t="b">
        <v>0</v>
      </c>
      <c r="F27" s="81" t="b">
        <v>0</v>
      </c>
      <c r="G27" s="82"/>
      <c r="H27" s="81" t="b">
        <v>0</v>
      </c>
    </row>
    <row r="28" spans="1:8" ht="15">
      <c r="A28" s="87" t="s">
        <v>1911</v>
      </c>
      <c r="B28" s="81">
        <v>11</v>
      </c>
      <c r="C28" s="122">
        <v>0.005600194728451717</v>
      </c>
      <c r="D28" s="81" t="s">
        <v>1492</v>
      </c>
      <c r="E28" s="81" t="b">
        <v>1</v>
      </c>
      <c r="F28" s="81" t="b">
        <v>0</v>
      </c>
      <c r="G28" s="82"/>
      <c r="H28" s="81" t="b">
        <v>0</v>
      </c>
    </row>
    <row r="29" spans="1:8" ht="15">
      <c r="A29" s="87" t="s">
        <v>1912</v>
      </c>
      <c r="B29" s="81">
        <v>11</v>
      </c>
      <c r="C29" s="122">
        <v>0.005408964347628333</v>
      </c>
      <c r="D29" s="81" t="s">
        <v>1492</v>
      </c>
      <c r="E29" s="81" t="b">
        <v>0</v>
      </c>
      <c r="F29" s="81" t="b">
        <v>0</v>
      </c>
      <c r="G29" s="82"/>
      <c r="H29" s="81" t="b">
        <v>0</v>
      </c>
    </row>
    <row r="30" spans="1:8" ht="15">
      <c r="A30" s="87" t="s">
        <v>1913</v>
      </c>
      <c r="B30" s="81">
        <v>11</v>
      </c>
      <c r="C30" s="122">
        <v>0.005600194728451717</v>
      </c>
      <c r="D30" s="81" t="s">
        <v>1492</v>
      </c>
      <c r="E30" s="81" t="b">
        <v>0</v>
      </c>
      <c r="F30" s="81" t="b">
        <v>0</v>
      </c>
      <c r="G30" s="82"/>
      <c r="H30" s="81" t="b">
        <v>0</v>
      </c>
    </row>
    <row r="31" spans="1:8" ht="15">
      <c r="A31" s="87" t="s">
        <v>1914</v>
      </c>
      <c r="B31" s="81">
        <v>11</v>
      </c>
      <c r="C31" s="122">
        <v>0.005811590106934466</v>
      </c>
      <c r="D31" s="81" t="s">
        <v>1492</v>
      </c>
      <c r="E31" s="81" t="b">
        <v>0</v>
      </c>
      <c r="F31" s="81" t="b">
        <v>0</v>
      </c>
      <c r="G31" s="82"/>
      <c r="H31" s="81" t="b">
        <v>0</v>
      </c>
    </row>
    <row r="32" spans="1:8" ht="15">
      <c r="A32" s="87" t="s">
        <v>1915</v>
      </c>
      <c r="B32" s="81">
        <v>11</v>
      </c>
      <c r="C32" s="122">
        <v>0.005600194728451717</v>
      </c>
      <c r="D32" s="81" t="s">
        <v>1492</v>
      </c>
      <c r="E32" s="81" t="b">
        <v>0</v>
      </c>
      <c r="F32" s="81" t="b">
        <v>0</v>
      </c>
      <c r="G32" s="82"/>
      <c r="H32" s="81" t="b">
        <v>0</v>
      </c>
    </row>
    <row r="33" spans="1:8" ht="15">
      <c r="A33" s="87" t="s">
        <v>1916</v>
      </c>
      <c r="B33" s="81">
        <v>11</v>
      </c>
      <c r="C33" s="122">
        <v>0.005811590106934466</v>
      </c>
      <c r="D33" s="81" t="s">
        <v>1492</v>
      </c>
      <c r="E33" s="81" t="b">
        <v>0</v>
      </c>
      <c r="F33" s="81" t="b">
        <v>0</v>
      </c>
      <c r="G33" s="82"/>
      <c r="H33" s="81" t="b">
        <v>0</v>
      </c>
    </row>
    <row r="34" spans="1:8" ht="15">
      <c r="A34" s="87" t="s">
        <v>1917</v>
      </c>
      <c r="B34" s="81">
        <v>10</v>
      </c>
      <c r="C34" s="122">
        <v>0.005091086116774288</v>
      </c>
      <c r="D34" s="81" t="s">
        <v>1492</v>
      </c>
      <c r="E34" s="81" t="b">
        <v>0</v>
      </c>
      <c r="F34" s="81" t="b">
        <v>0</v>
      </c>
      <c r="G34" s="82"/>
      <c r="H34" s="81" t="b">
        <v>0</v>
      </c>
    </row>
    <row r="35" spans="1:8" ht="15">
      <c r="A35" s="87" t="s">
        <v>290</v>
      </c>
      <c r="B35" s="81">
        <v>10</v>
      </c>
      <c r="C35" s="122">
        <v>0.005283263733576787</v>
      </c>
      <c r="D35" s="81" t="s">
        <v>1492</v>
      </c>
      <c r="E35" s="81" t="b">
        <v>0</v>
      </c>
      <c r="F35" s="81" t="b">
        <v>0</v>
      </c>
      <c r="G35" s="82"/>
      <c r="H35" s="81" t="b">
        <v>0</v>
      </c>
    </row>
    <row r="36" spans="1:8" ht="15">
      <c r="A36" s="87" t="s">
        <v>1918</v>
      </c>
      <c r="B36" s="81">
        <v>9</v>
      </c>
      <c r="C36" s="122">
        <v>0.004754937360219108</v>
      </c>
      <c r="D36" s="81" t="s">
        <v>1492</v>
      </c>
      <c r="E36" s="81" t="b">
        <v>0</v>
      </c>
      <c r="F36" s="81" t="b">
        <v>0</v>
      </c>
      <c r="G36" s="82"/>
      <c r="H36" s="81" t="b">
        <v>0</v>
      </c>
    </row>
    <row r="37" spans="1:8" ht="15">
      <c r="A37" s="87" t="s">
        <v>1919</v>
      </c>
      <c r="B37" s="81">
        <v>9</v>
      </c>
      <c r="C37" s="122">
        <v>0.005167495203488999</v>
      </c>
      <c r="D37" s="81" t="s">
        <v>1492</v>
      </c>
      <c r="E37" s="81" t="b">
        <v>0</v>
      </c>
      <c r="F37" s="81" t="b">
        <v>0</v>
      </c>
      <c r="G37" s="82"/>
      <c r="H37" s="81" t="b">
        <v>0</v>
      </c>
    </row>
    <row r="38" spans="1:8" ht="15">
      <c r="A38" s="87" t="s">
        <v>1920</v>
      </c>
      <c r="B38" s="81">
        <v>8</v>
      </c>
      <c r="C38" s="122">
        <v>0.0043984800249038695</v>
      </c>
      <c r="D38" s="81" t="s">
        <v>1492</v>
      </c>
      <c r="E38" s="81" t="b">
        <v>0</v>
      </c>
      <c r="F38" s="81" t="b">
        <v>0</v>
      </c>
      <c r="G38" s="82"/>
      <c r="H38" s="81" t="b">
        <v>0</v>
      </c>
    </row>
    <row r="39" spans="1:8" ht="15">
      <c r="A39" s="87" t="s">
        <v>1921</v>
      </c>
      <c r="B39" s="81">
        <v>8</v>
      </c>
      <c r="C39" s="122">
        <v>0.0043984800249038695</v>
      </c>
      <c r="D39" s="81" t="s">
        <v>1492</v>
      </c>
      <c r="E39" s="81" t="b">
        <v>0</v>
      </c>
      <c r="F39" s="81" t="b">
        <v>0</v>
      </c>
      <c r="G39" s="82"/>
      <c r="H39" s="81" t="b">
        <v>0</v>
      </c>
    </row>
    <row r="40" spans="1:8" ht="15">
      <c r="A40" s="87" t="s">
        <v>1922</v>
      </c>
      <c r="B40" s="81">
        <v>8</v>
      </c>
      <c r="C40" s="122">
        <v>0.0043984800249038695</v>
      </c>
      <c r="D40" s="81" t="s">
        <v>1492</v>
      </c>
      <c r="E40" s="81" t="b">
        <v>0</v>
      </c>
      <c r="F40" s="81" t="b">
        <v>0</v>
      </c>
      <c r="G40" s="82"/>
      <c r="H40" s="81" t="b">
        <v>0</v>
      </c>
    </row>
    <row r="41" spans="1:8" ht="15">
      <c r="A41" s="87" t="s">
        <v>1923</v>
      </c>
      <c r="B41" s="81">
        <v>8</v>
      </c>
      <c r="C41" s="122">
        <v>0.0043984800249038695</v>
      </c>
      <c r="D41" s="81" t="s">
        <v>1492</v>
      </c>
      <c r="E41" s="81" t="b">
        <v>0</v>
      </c>
      <c r="F41" s="81" t="b">
        <v>0</v>
      </c>
      <c r="G41" s="82"/>
      <c r="H41" s="81" t="b">
        <v>0</v>
      </c>
    </row>
    <row r="42" spans="1:8" ht="15">
      <c r="A42" s="87" t="s">
        <v>1924</v>
      </c>
      <c r="B42" s="81">
        <v>8</v>
      </c>
      <c r="C42" s="122">
        <v>0.004593329069768001</v>
      </c>
      <c r="D42" s="81" t="s">
        <v>1492</v>
      </c>
      <c r="E42" s="81" t="b">
        <v>0</v>
      </c>
      <c r="F42" s="81" t="b">
        <v>0</v>
      </c>
      <c r="G42" s="82"/>
      <c r="H42" s="81" t="b">
        <v>0</v>
      </c>
    </row>
    <row r="43" spans="1:8" ht="15">
      <c r="A43" s="87" t="s">
        <v>1925</v>
      </c>
      <c r="B43" s="81">
        <v>8</v>
      </c>
      <c r="C43" s="122">
        <v>0.0043984800249038695</v>
      </c>
      <c r="D43" s="81" t="s">
        <v>1492</v>
      </c>
      <c r="E43" s="81" t="b">
        <v>1</v>
      </c>
      <c r="F43" s="81" t="b">
        <v>0</v>
      </c>
      <c r="G43" s="82"/>
      <c r="H43" s="81" t="b">
        <v>0</v>
      </c>
    </row>
    <row r="44" spans="1:8" ht="15">
      <c r="A44" s="87" t="s">
        <v>1926</v>
      </c>
      <c r="B44" s="81">
        <v>8</v>
      </c>
      <c r="C44" s="122">
        <v>0.0043984800249038695</v>
      </c>
      <c r="D44" s="81" t="s">
        <v>1492</v>
      </c>
      <c r="E44" s="81" t="b">
        <v>0</v>
      </c>
      <c r="F44" s="81" t="b">
        <v>0</v>
      </c>
      <c r="G44" s="82"/>
      <c r="H44" s="81" t="b">
        <v>0</v>
      </c>
    </row>
    <row r="45" spans="1:8" ht="15">
      <c r="A45" s="87" t="s">
        <v>1927</v>
      </c>
      <c r="B45" s="81">
        <v>8</v>
      </c>
      <c r="C45" s="122">
        <v>0.0043984800249038695</v>
      </c>
      <c r="D45" s="81" t="s">
        <v>1492</v>
      </c>
      <c r="E45" s="81" t="b">
        <v>0</v>
      </c>
      <c r="F45" s="81" t="b">
        <v>0</v>
      </c>
      <c r="G45" s="82"/>
      <c r="H45" s="81" t="b">
        <v>0</v>
      </c>
    </row>
    <row r="46" spans="1:8" ht="15">
      <c r="A46" s="87" t="s">
        <v>1928</v>
      </c>
      <c r="B46" s="81">
        <v>7</v>
      </c>
      <c r="C46" s="122">
        <v>0.004019162936047</v>
      </c>
      <c r="D46" s="81" t="s">
        <v>1492</v>
      </c>
      <c r="E46" s="81" t="b">
        <v>1</v>
      </c>
      <c r="F46" s="81" t="b">
        <v>0</v>
      </c>
      <c r="G46" s="82"/>
      <c r="H46" s="81" t="b">
        <v>0</v>
      </c>
    </row>
    <row r="47" spans="1:8" ht="15">
      <c r="A47" s="87" t="s">
        <v>1929</v>
      </c>
      <c r="B47" s="81">
        <v>7</v>
      </c>
      <c r="C47" s="122">
        <v>0.004019162936047</v>
      </c>
      <c r="D47" s="81" t="s">
        <v>1492</v>
      </c>
      <c r="E47" s="81" t="b">
        <v>0</v>
      </c>
      <c r="F47" s="81" t="b">
        <v>0</v>
      </c>
      <c r="G47" s="82"/>
      <c r="H47" s="81" t="b">
        <v>0</v>
      </c>
    </row>
    <row r="48" spans="1:8" ht="15">
      <c r="A48" s="87" t="s">
        <v>1930</v>
      </c>
      <c r="B48" s="81">
        <v>7</v>
      </c>
      <c r="C48" s="122">
        <v>0.004019162936047</v>
      </c>
      <c r="D48" s="81" t="s">
        <v>1492</v>
      </c>
      <c r="E48" s="81" t="b">
        <v>0</v>
      </c>
      <c r="F48" s="81" t="b">
        <v>0</v>
      </c>
      <c r="G48" s="82"/>
      <c r="H48" s="81" t="b">
        <v>0</v>
      </c>
    </row>
    <row r="49" spans="1:8" ht="15">
      <c r="A49" s="87" t="s">
        <v>1931</v>
      </c>
      <c r="B49" s="81">
        <v>7</v>
      </c>
      <c r="C49" s="122">
        <v>0.004019162936047</v>
      </c>
      <c r="D49" s="81" t="s">
        <v>1492</v>
      </c>
      <c r="E49" s="81" t="b">
        <v>0</v>
      </c>
      <c r="F49" s="81" t="b">
        <v>0</v>
      </c>
      <c r="G49" s="82"/>
      <c r="H49" s="81" t="b">
        <v>0</v>
      </c>
    </row>
    <row r="50" spans="1:8" ht="15">
      <c r="A50" s="87" t="s">
        <v>1932</v>
      </c>
      <c r="B50" s="81">
        <v>7</v>
      </c>
      <c r="C50" s="122">
        <v>0.004019162936047</v>
      </c>
      <c r="D50" s="81" t="s">
        <v>1492</v>
      </c>
      <c r="E50" s="81" t="b">
        <v>0</v>
      </c>
      <c r="F50" s="81" t="b">
        <v>0</v>
      </c>
      <c r="G50" s="82"/>
      <c r="H50" s="81" t="b">
        <v>0</v>
      </c>
    </row>
    <row r="51" spans="1:8" ht="15">
      <c r="A51" s="87" t="s">
        <v>1933</v>
      </c>
      <c r="B51" s="81">
        <v>7</v>
      </c>
      <c r="C51" s="122">
        <v>0.004019162936047</v>
      </c>
      <c r="D51" s="81" t="s">
        <v>1492</v>
      </c>
      <c r="E51" s="81" t="b">
        <v>0</v>
      </c>
      <c r="F51" s="81" t="b">
        <v>0</v>
      </c>
      <c r="G51" s="82"/>
      <c r="H51" s="81" t="b">
        <v>0</v>
      </c>
    </row>
    <row r="52" spans="1:8" ht="15">
      <c r="A52" s="87" t="s">
        <v>1934</v>
      </c>
      <c r="B52" s="81">
        <v>7</v>
      </c>
      <c r="C52" s="122">
        <v>0.004019162936047</v>
      </c>
      <c r="D52" s="81" t="s">
        <v>1492</v>
      </c>
      <c r="E52" s="81" t="b">
        <v>1</v>
      </c>
      <c r="F52" s="81" t="b">
        <v>0</v>
      </c>
      <c r="G52" s="82"/>
      <c r="H52" s="81" t="b">
        <v>0</v>
      </c>
    </row>
    <row r="53" spans="1:8" ht="15">
      <c r="A53" s="87" t="s">
        <v>1935</v>
      </c>
      <c r="B53" s="81">
        <v>7</v>
      </c>
      <c r="C53" s="122">
        <v>0.004448770768784365</v>
      </c>
      <c r="D53" s="81" t="s">
        <v>1492</v>
      </c>
      <c r="E53" s="81" t="b">
        <v>0</v>
      </c>
      <c r="F53" s="81" t="b">
        <v>0</v>
      </c>
      <c r="G53" s="82"/>
      <c r="H53" s="81" t="b">
        <v>0</v>
      </c>
    </row>
    <row r="54" spans="1:8" ht="15">
      <c r="A54" s="87" t="s">
        <v>1936</v>
      </c>
      <c r="B54" s="81">
        <v>7</v>
      </c>
      <c r="C54" s="122">
        <v>0.004019162936047</v>
      </c>
      <c r="D54" s="81" t="s">
        <v>1492</v>
      </c>
      <c r="E54" s="81" t="b">
        <v>0</v>
      </c>
      <c r="F54" s="81" t="b">
        <v>0</v>
      </c>
      <c r="G54" s="82"/>
      <c r="H54" s="81" t="b">
        <v>0</v>
      </c>
    </row>
    <row r="55" spans="1:8" ht="15">
      <c r="A55" s="87" t="s">
        <v>1937</v>
      </c>
      <c r="B55" s="81">
        <v>7</v>
      </c>
      <c r="C55" s="122">
        <v>0.004215982561168501</v>
      </c>
      <c r="D55" s="81" t="s">
        <v>1492</v>
      </c>
      <c r="E55" s="81" t="b">
        <v>0</v>
      </c>
      <c r="F55" s="81" t="b">
        <v>1</v>
      </c>
      <c r="G55" s="82"/>
      <c r="H55" s="81" t="b">
        <v>0</v>
      </c>
    </row>
    <row r="56" spans="1:8" ht="15">
      <c r="A56" s="87" t="s">
        <v>1938</v>
      </c>
      <c r="B56" s="81">
        <v>7</v>
      </c>
      <c r="C56" s="122">
        <v>0.004019162936047</v>
      </c>
      <c r="D56" s="81" t="s">
        <v>1492</v>
      </c>
      <c r="E56" s="81" t="b">
        <v>0</v>
      </c>
      <c r="F56" s="81" t="b">
        <v>0</v>
      </c>
      <c r="G56" s="82"/>
      <c r="H56" s="81" t="b">
        <v>0</v>
      </c>
    </row>
    <row r="57" spans="1:8" ht="15">
      <c r="A57" s="87" t="s">
        <v>1939</v>
      </c>
      <c r="B57" s="81">
        <v>7</v>
      </c>
      <c r="C57" s="122">
        <v>0.004215982561168501</v>
      </c>
      <c r="D57" s="81" t="s">
        <v>1492</v>
      </c>
      <c r="E57" s="81" t="b">
        <v>0</v>
      </c>
      <c r="F57" s="81" t="b">
        <v>0</v>
      </c>
      <c r="G57" s="82"/>
      <c r="H57" s="81" t="b">
        <v>0</v>
      </c>
    </row>
    <row r="58" spans="1:8" ht="15">
      <c r="A58" s="87" t="s">
        <v>1940</v>
      </c>
      <c r="B58" s="81">
        <v>7</v>
      </c>
      <c r="C58" s="122">
        <v>0.004448770768784365</v>
      </c>
      <c r="D58" s="81" t="s">
        <v>1492</v>
      </c>
      <c r="E58" s="81" t="b">
        <v>0</v>
      </c>
      <c r="F58" s="81" t="b">
        <v>0</v>
      </c>
      <c r="G58" s="82"/>
      <c r="H58" s="81" t="b">
        <v>0</v>
      </c>
    </row>
    <row r="59" spans="1:8" ht="15">
      <c r="A59" s="87" t="s">
        <v>1941</v>
      </c>
      <c r="B59" s="81">
        <v>7</v>
      </c>
      <c r="C59" s="122">
        <v>0.004448770768784365</v>
      </c>
      <c r="D59" s="81" t="s">
        <v>1492</v>
      </c>
      <c r="E59" s="81" t="b">
        <v>0</v>
      </c>
      <c r="F59" s="81" t="b">
        <v>0</v>
      </c>
      <c r="G59" s="82"/>
      <c r="H59" s="81" t="b">
        <v>0</v>
      </c>
    </row>
    <row r="60" spans="1:8" ht="15">
      <c r="A60" s="87" t="s">
        <v>1942</v>
      </c>
      <c r="B60" s="81">
        <v>7</v>
      </c>
      <c r="C60" s="122">
        <v>0.004019162936047</v>
      </c>
      <c r="D60" s="81" t="s">
        <v>1492</v>
      </c>
      <c r="E60" s="81" t="b">
        <v>0</v>
      </c>
      <c r="F60" s="81" t="b">
        <v>0</v>
      </c>
      <c r="G60" s="82"/>
      <c r="H60" s="81" t="b">
        <v>0</v>
      </c>
    </row>
    <row r="61" spans="1:8" ht="15">
      <c r="A61" s="87" t="s">
        <v>1943</v>
      </c>
      <c r="B61" s="81">
        <v>7</v>
      </c>
      <c r="C61" s="122">
        <v>0.004448770768784365</v>
      </c>
      <c r="D61" s="81" t="s">
        <v>1492</v>
      </c>
      <c r="E61" s="81" t="b">
        <v>0</v>
      </c>
      <c r="F61" s="81" t="b">
        <v>0</v>
      </c>
      <c r="G61" s="82"/>
      <c r="H61" s="81" t="b">
        <v>0</v>
      </c>
    </row>
    <row r="62" spans="1:8" ht="15">
      <c r="A62" s="87" t="s">
        <v>1944</v>
      </c>
      <c r="B62" s="81">
        <v>6</v>
      </c>
      <c r="C62" s="122">
        <v>0.0036136993381444293</v>
      </c>
      <c r="D62" s="81" t="s">
        <v>1492</v>
      </c>
      <c r="E62" s="81" t="b">
        <v>0</v>
      </c>
      <c r="F62" s="81" t="b">
        <v>0</v>
      </c>
      <c r="G62" s="82"/>
      <c r="H62" s="81" t="b">
        <v>0</v>
      </c>
    </row>
    <row r="63" spans="1:8" ht="15">
      <c r="A63" s="87" t="s">
        <v>1945</v>
      </c>
      <c r="B63" s="81">
        <v>6</v>
      </c>
      <c r="C63" s="122">
        <v>0.0036136993381444293</v>
      </c>
      <c r="D63" s="81" t="s">
        <v>1492</v>
      </c>
      <c r="E63" s="81" t="b">
        <v>0</v>
      </c>
      <c r="F63" s="81" t="b">
        <v>0</v>
      </c>
      <c r="G63" s="82"/>
      <c r="H63" s="81" t="b">
        <v>0</v>
      </c>
    </row>
    <row r="64" spans="1:8" ht="15">
      <c r="A64" s="87" t="s">
        <v>1946</v>
      </c>
      <c r="B64" s="81">
        <v>6</v>
      </c>
      <c r="C64" s="122">
        <v>0.0036136993381444293</v>
      </c>
      <c r="D64" s="81" t="s">
        <v>1492</v>
      </c>
      <c r="E64" s="81" t="b">
        <v>0</v>
      </c>
      <c r="F64" s="81" t="b">
        <v>0</v>
      </c>
      <c r="G64" s="82"/>
      <c r="H64" s="81" t="b">
        <v>0</v>
      </c>
    </row>
    <row r="65" spans="1:8" ht="15">
      <c r="A65" s="87" t="s">
        <v>515</v>
      </c>
      <c r="B65" s="81">
        <v>6</v>
      </c>
      <c r="C65" s="122">
        <v>0.0038132320875294556</v>
      </c>
      <c r="D65" s="81" t="s">
        <v>1492</v>
      </c>
      <c r="E65" s="81" t="b">
        <v>0</v>
      </c>
      <c r="F65" s="81" t="b">
        <v>0</v>
      </c>
      <c r="G65" s="82"/>
      <c r="H65" s="81" t="b">
        <v>0</v>
      </c>
    </row>
    <row r="66" spans="1:8" ht="15">
      <c r="A66" s="87" t="s">
        <v>1947</v>
      </c>
      <c r="B66" s="81">
        <v>6</v>
      </c>
      <c r="C66" s="122">
        <v>0.0036136993381444293</v>
      </c>
      <c r="D66" s="81" t="s">
        <v>1492</v>
      </c>
      <c r="E66" s="81" t="b">
        <v>0</v>
      </c>
      <c r="F66" s="81" t="b">
        <v>0</v>
      </c>
      <c r="G66" s="82"/>
      <c r="H66" s="81" t="b">
        <v>0</v>
      </c>
    </row>
    <row r="67" spans="1:8" ht="15">
      <c r="A67" s="87" t="s">
        <v>1948</v>
      </c>
      <c r="B67" s="81">
        <v>6</v>
      </c>
      <c r="C67" s="122">
        <v>0.0036136993381444293</v>
      </c>
      <c r="D67" s="81" t="s">
        <v>1492</v>
      </c>
      <c r="E67" s="81" t="b">
        <v>0</v>
      </c>
      <c r="F67" s="81" t="b">
        <v>0</v>
      </c>
      <c r="G67" s="82"/>
      <c r="H67" s="81" t="b">
        <v>0</v>
      </c>
    </row>
    <row r="68" spans="1:8" ht="15">
      <c r="A68" s="87" t="s">
        <v>1949</v>
      </c>
      <c r="B68" s="81">
        <v>6</v>
      </c>
      <c r="C68" s="122">
        <v>0.0036136993381444293</v>
      </c>
      <c r="D68" s="81" t="s">
        <v>1492</v>
      </c>
      <c r="E68" s="81" t="b">
        <v>0</v>
      </c>
      <c r="F68" s="81" t="b">
        <v>0</v>
      </c>
      <c r="G68" s="82"/>
      <c r="H68" s="81" t="b">
        <v>0</v>
      </c>
    </row>
    <row r="69" spans="1:8" ht="15">
      <c r="A69" s="87" t="s">
        <v>1950</v>
      </c>
      <c r="B69" s="81">
        <v>6</v>
      </c>
      <c r="C69" s="122">
        <v>0.0038132320875294556</v>
      </c>
      <c r="D69" s="81" t="s">
        <v>1492</v>
      </c>
      <c r="E69" s="81" t="b">
        <v>0</v>
      </c>
      <c r="F69" s="81" t="b">
        <v>0</v>
      </c>
      <c r="G69" s="82"/>
      <c r="H69" s="81" t="b">
        <v>0</v>
      </c>
    </row>
    <row r="70" spans="1:8" ht="15">
      <c r="A70" s="87" t="s">
        <v>1951</v>
      </c>
      <c r="B70" s="81">
        <v>6</v>
      </c>
      <c r="C70" s="122">
        <v>0.0036136993381444293</v>
      </c>
      <c r="D70" s="81" t="s">
        <v>1492</v>
      </c>
      <c r="E70" s="81" t="b">
        <v>0</v>
      </c>
      <c r="F70" s="81" t="b">
        <v>0</v>
      </c>
      <c r="G70" s="82"/>
      <c r="H70" s="81" t="b">
        <v>0</v>
      </c>
    </row>
    <row r="71" spans="1:8" ht="15">
      <c r="A71" s="87" t="s">
        <v>1952</v>
      </c>
      <c r="B71" s="81">
        <v>6</v>
      </c>
      <c r="C71" s="122">
        <v>0.0038132320875294556</v>
      </c>
      <c r="D71" s="81" t="s">
        <v>1492</v>
      </c>
      <c r="E71" s="81" t="b">
        <v>0</v>
      </c>
      <c r="F71" s="81" t="b">
        <v>0</v>
      </c>
      <c r="G71" s="82"/>
      <c r="H71" s="81" t="b">
        <v>0</v>
      </c>
    </row>
    <row r="72" spans="1:8" ht="15">
      <c r="A72" s="87" t="s">
        <v>1953</v>
      </c>
      <c r="B72" s="81">
        <v>6</v>
      </c>
      <c r="C72" s="122">
        <v>0.0036136993381444293</v>
      </c>
      <c r="D72" s="81" t="s">
        <v>1492</v>
      </c>
      <c r="E72" s="81" t="b">
        <v>1</v>
      </c>
      <c r="F72" s="81" t="b">
        <v>0</v>
      </c>
      <c r="G72" s="82"/>
      <c r="H72" s="81" t="b">
        <v>0</v>
      </c>
    </row>
    <row r="73" spans="1:8" ht="15">
      <c r="A73" s="87" t="s">
        <v>1954</v>
      </c>
      <c r="B73" s="81">
        <v>6</v>
      </c>
      <c r="C73" s="122">
        <v>0.0036136993381444293</v>
      </c>
      <c r="D73" s="81" t="s">
        <v>1492</v>
      </c>
      <c r="E73" s="81" t="b">
        <v>1</v>
      </c>
      <c r="F73" s="81" t="b">
        <v>0</v>
      </c>
      <c r="G73" s="82"/>
      <c r="H73" s="81" t="b">
        <v>0</v>
      </c>
    </row>
    <row r="74" spans="1:8" ht="15">
      <c r="A74" s="87" t="s">
        <v>1955</v>
      </c>
      <c r="B74" s="81">
        <v>6</v>
      </c>
      <c r="C74" s="122">
        <v>0.0036136993381444293</v>
      </c>
      <c r="D74" s="81" t="s">
        <v>1492</v>
      </c>
      <c r="E74" s="81" t="b">
        <v>0</v>
      </c>
      <c r="F74" s="81" t="b">
        <v>0</v>
      </c>
      <c r="G74" s="82"/>
      <c r="H74" s="81" t="b">
        <v>0</v>
      </c>
    </row>
    <row r="75" spans="1:8" ht="15">
      <c r="A75" s="87" t="s">
        <v>1956</v>
      </c>
      <c r="B75" s="81">
        <v>6</v>
      </c>
      <c r="C75" s="122">
        <v>0.0038132320875294556</v>
      </c>
      <c r="D75" s="81" t="s">
        <v>1492</v>
      </c>
      <c r="E75" s="81" t="b">
        <v>0</v>
      </c>
      <c r="F75" s="81" t="b">
        <v>0</v>
      </c>
      <c r="G75" s="82"/>
      <c r="H75" s="81" t="b">
        <v>0</v>
      </c>
    </row>
    <row r="76" spans="1:8" ht="15">
      <c r="A76" s="87" t="s">
        <v>1957</v>
      </c>
      <c r="B76" s="81">
        <v>6</v>
      </c>
      <c r="C76" s="122">
        <v>0.0036136993381444293</v>
      </c>
      <c r="D76" s="81" t="s">
        <v>1492</v>
      </c>
      <c r="E76" s="81" t="b">
        <v>0</v>
      </c>
      <c r="F76" s="81" t="b">
        <v>0</v>
      </c>
      <c r="G76" s="82"/>
      <c r="H76" s="81" t="b">
        <v>0</v>
      </c>
    </row>
    <row r="77" spans="1:8" ht="15">
      <c r="A77" s="87" t="s">
        <v>1958</v>
      </c>
      <c r="B77" s="81">
        <v>6</v>
      </c>
      <c r="C77" s="122">
        <v>0.0036136993381444293</v>
      </c>
      <c r="D77" s="81" t="s">
        <v>1492</v>
      </c>
      <c r="E77" s="81" t="b">
        <v>0</v>
      </c>
      <c r="F77" s="81" t="b">
        <v>0</v>
      </c>
      <c r="G77" s="82"/>
      <c r="H77" s="81" t="b">
        <v>0</v>
      </c>
    </row>
    <row r="78" spans="1:8" ht="15">
      <c r="A78" s="87" t="s">
        <v>1959</v>
      </c>
      <c r="B78" s="81">
        <v>6</v>
      </c>
      <c r="C78" s="122">
        <v>0.004057440436142786</v>
      </c>
      <c r="D78" s="81" t="s">
        <v>1492</v>
      </c>
      <c r="E78" s="81" t="b">
        <v>1</v>
      </c>
      <c r="F78" s="81" t="b">
        <v>0</v>
      </c>
      <c r="G78" s="82"/>
      <c r="H78" s="81" t="b">
        <v>0</v>
      </c>
    </row>
    <row r="79" spans="1:8" ht="15">
      <c r="A79" s="87" t="s">
        <v>1960</v>
      </c>
      <c r="B79" s="81">
        <v>6</v>
      </c>
      <c r="C79" s="122">
        <v>0.004057440436142786</v>
      </c>
      <c r="D79" s="81" t="s">
        <v>1492</v>
      </c>
      <c r="E79" s="81" t="b">
        <v>0</v>
      </c>
      <c r="F79" s="81" t="b">
        <v>0</v>
      </c>
      <c r="G79" s="82"/>
      <c r="H79" s="81" t="b">
        <v>0</v>
      </c>
    </row>
    <row r="80" spans="1:8" ht="15">
      <c r="A80" s="87" t="s">
        <v>1961</v>
      </c>
      <c r="B80" s="81">
        <v>6</v>
      </c>
      <c r="C80" s="122">
        <v>0.0036136993381444293</v>
      </c>
      <c r="D80" s="81" t="s">
        <v>1492</v>
      </c>
      <c r="E80" s="81" t="b">
        <v>0</v>
      </c>
      <c r="F80" s="81" t="b">
        <v>0</v>
      </c>
      <c r="G80" s="82"/>
      <c r="H80" s="81" t="b">
        <v>0</v>
      </c>
    </row>
    <row r="81" spans="1:8" ht="15">
      <c r="A81" s="87" t="s">
        <v>1962</v>
      </c>
      <c r="B81" s="81">
        <v>6</v>
      </c>
      <c r="C81" s="122">
        <v>0.0038132320875294556</v>
      </c>
      <c r="D81" s="81" t="s">
        <v>1492</v>
      </c>
      <c r="E81" s="81" t="b">
        <v>0</v>
      </c>
      <c r="F81" s="81" t="b">
        <v>0</v>
      </c>
      <c r="G81" s="82"/>
      <c r="H81" s="81" t="b">
        <v>0</v>
      </c>
    </row>
    <row r="82" spans="1:8" ht="15">
      <c r="A82" s="87" t="s">
        <v>1963</v>
      </c>
      <c r="B82" s="81">
        <v>6</v>
      </c>
      <c r="C82" s="122">
        <v>0.004057440436142786</v>
      </c>
      <c r="D82" s="81" t="s">
        <v>1492</v>
      </c>
      <c r="E82" s="81" t="b">
        <v>0</v>
      </c>
      <c r="F82" s="81" t="b">
        <v>0</v>
      </c>
      <c r="G82" s="82"/>
      <c r="H82" s="81" t="b">
        <v>0</v>
      </c>
    </row>
    <row r="83" spans="1:8" ht="15">
      <c r="A83" s="87" t="s">
        <v>1964</v>
      </c>
      <c r="B83" s="81">
        <v>6</v>
      </c>
      <c r="C83" s="122">
        <v>0.0036136993381444293</v>
      </c>
      <c r="D83" s="81" t="s">
        <v>1492</v>
      </c>
      <c r="E83" s="81" t="b">
        <v>0</v>
      </c>
      <c r="F83" s="81" t="b">
        <v>0</v>
      </c>
      <c r="G83" s="82"/>
      <c r="H83" s="81" t="b">
        <v>0</v>
      </c>
    </row>
    <row r="84" spans="1:8" ht="15">
      <c r="A84" s="87" t="s">
        <v>1965</v>
      </c>
      <c r="B84" s="81">
        <v>6</v>
      </c>
      <c r="C84" s="122">
        <v>0.0038132320875294556</v>
      </c>
      <c r="D84" s="81" t="s">
        <v>1492</v>
      </c>
      <c r="E84" s="81" t="b">
        <v>0</v>
      </c>
      <c r="F84" s="81" t="b">
        <v>0</v>
      </c>
      <c r="G84" s="82"/>
      <c r="H84" s="81" t="b">
        <v>0</v>
      </c>
    </row>
    <row r="85" spans="1:8" ht="15">
      <c r="A85" s="87" t="s">
        <v>1966</v>
      </c>
      <c r="B85" s="81">
        <v>6</v>
      </c>
      <c r="C85" s="122">
        <v>0.0036136993381444293</v>
      </c>
      <c r="D85" s="81" t="s">
        <v>1492</v>
      </c>
      <c r="E85" s="81" t="b">
        <v>0</v>
      </c>
      <c r="F85" s="81" t="b">
        <v>0</v>
      </c>
      <c r="G85" s="82"/>
      <c r="H85" s="81" t="b">
        <v>0</v>
      </c>
    </row>
    <row r="86" spans="1:8" ht="15">
      <c r="A86" s="87" t="s">
        <v>1967</v>
      </c>
      <c r="B86" s="81">
        <v>6</v>
      </c>
      <c r="C86" s="122">
        <v>0.0036136993381444293</v>
      </c>
      <c r="D86" s="81" t="s">
        <v>1492</v>
      </c>
      <c r="E86" s="81" t="b">
        <v>0</v>
      </c>
      <c r="F86" s="81" t="b">
        <v>0</v>
      </c>
      <c r="G86" s="82"/>
      <c r="H86" s="81" t="b">
        <v>0</v>
      </c>
    </row>
    <row r="87" spans="1:8" ht="15">
      <c r="A87" s="87" t="s">
        <v>1968</v>
      </c>
      <c r="B87" s="81">
        <v>6</v>
      </c>
      <c r="C87" s="122">
        <v>0.00481602085360767</v>
      </c>
      <c r="D87" s="81" t="s">
        <v>1492</v>
      </c>
      <c r="E87" s="81" t="b">
        <v>0</v>
      </c>
      <c r="F87" s="81" t="b">
        <v>0</v>
      </c>
      <c r="G87" s="82"/>
      <c r="H87" s="81" t="b">
        <v>0</v>
      </c>
    </row>
    <row r="88" spans="1:8" ht="15">
      <c r="A88" s="87" t="s">
        <v>300</v>
      </c>
      <c r="B88" s="81">
        <v>6</v>
      </c>
      <c r="C88" s="122">
        <v>0.0036136993381444293</v>
      </c>
      <c r="D88" s="81" t="s">
        <v>1492</v>
      </c>
      <c r="E88" s="81" t="b">
        <v>0</v>
      </c>
      <c r="F88" s="81" t="b">
        <v>0</v>
      </c>
      <c r="G88" s="82"/>
      <c r="H88" s="81" t="b">
        <v>0</v>
      </c>
    </row>
    <row r="89" spans="1:8" ht="15">
      <c r="A89" s="87" t="s">
        <v>1969</v>
      </c>
      <c r="B89" s="81">
        <v>5</v>
      </c>
      <c r="C89" s="122">
        <v>0.0031776934062745467</v>
      </c>
      <c r="D89" s="81" t="s">
        <v>1492</v>
      </c>
      <c r="E89" s="81" t="b">
        <v>0</v>
      </c>
      <c r="F89" s="81" t="b">
        <v>0</v>
      </c>
      <c r="G89" s="82"/>
      <c r="H89" s="81" t="b">
        <v>0</v>
      </c>
    </row>
    <row r="90" spans="1:8" ht="15">
      <c r="A90" s="87" t="s">
        <v>1970</v>
      </c>
      <c r="B90" s="81">
        <v>5</v>
      </c>
      <c r="C90" s="122">
        <v>0.0033812003634523216</v>
      </c>
      <c r="D90" s="81" t="s">
        <v>1492</v>
      </c>
      <c r="E90" s="81" t="b">
        <v>0</v>
      </c>
      <c r="F90" s="81" t="b">
        <v>0</v>
      </c>
      <c r="G90" s="82"/>
      <c r="H90" s="81" t="b">
        <v>0</v>
      </c>
    </row>
    <row r="91" spans="1:8" ht="15">
      <c r="A91" s="87" t="s">
        <v>1971</v>
      </c>
      <c r="B91" s="81">
        <v>5</v>
      </c>
      <c r="C91" s="122">
        <v>0.0031776934062745467</v>
      </c>
      <c r="D91" s="81" t="s">
        <v>1492</v>
      </c>
      <c r="E91" s="81" t="b">
        <v>1</v>
      </c>
      <c r="F91" s="81" t="b">
        <v>0</v>
      </c>
      <c r="G91" s="82"/>
      <c r="H91" s="81" t="b">
        <v>0</v>
      </c>
    </row>
    <row r="92" spans="1:8" ht="15">
      <c r="A92" s="87" t="s">
        <v>1972</v>
      </c>
      <c r="B92" s="81">
        <v>5</v>
      </c>
      <c r="C92" s="122">
        <v>0.00364356646300776</v>
      </c>
      <c r="D92" s="81" t="s">
        <v>1492</v>
      </c>
      <c r="E92" s="81" t="b">
        <v>0</v>
      </c>
      <c r="F92" s="81" t="b">
        <v>0</v>
      </c>
      <c r="G92" s="82"/>
      <c r="H92" s="81" t="b">
        <v>0</v>
      </c>
    </row>
    <row r="93" spans="1:8" ht="15">
      <c r="A93" s="87" t="s">
        <v>1973</v>
      </c>
      <c r="B93" s="81">
        <v>5</v>
      </c>
      <c r="C93" s="122">
        <v>0.0031776934062745467</v>
      </c>
      <c r="D93" s="81" t="s">
        <v>1492</v>
      </c>
      <c r="E93" s="81" t="b">
        <v>0</v>
      </c>
      <c r="F93" s="81" t="b">
        <v>0</v>
      </c>
      <c r="G93" s="82"/>
      <c r="H93" s="81" t="b">
        <v>0</v>
      </c>
    </row>
    <row r="94" spans="1:8" ht="15">
      <c r="A94" s="87" t="s">
        <v>1974</v>
      </c>
      <c r="B94" s="81">
        <v>5</v>
      </c>
      <c r="C94" s="122">
        <v>0.0031776934062745467</v>
      </c>
      <c r="D94" s="81" t="s">
        <v>1492</v>
      </c>
      <c r="E94" s="81" t="b">
        <v>0</v>
      </c>
      <c r="F94" s="81" t="b">
        <v>0</v>
      </c>
      <c r="G94" s="82"/>
      <c r="H94" s="81" t="b">
        <v>0</v>
      </c>
    </row>
    <row r="95" spans="1:8" ht="15">
      <c r="A95" s="87" t="s">
        <v>1975</v>
      </c>
      <c r="B95" s="81">
        <v>5</v>
      </c>
      <c r="C95" s="122">
        <v>0.0031776934062745467</v>
      </c>
      <c r="D95" s="81" t="s">
        <v>1492</v>
      </c>
      <c r="E95" s="81" t="b">
        <v>0</v>
      </c>
      <c r="F95" s="81" t="b">
        <v>0</v>
      </c>
      <c r="G95" s="82"/>
      <c r="H95" s="81" t="b">
        <v>0</v>
      </c>
    </row>
    <row r="96" spans="1:8" ht="15">
      <c r="A96" s="87" t="s">
        <v>1976</v>
      </c>
      <c r="B96" s="81">
        <v>5</v>
      </c>
      <c r="C96" s="122">
        <v>0.00364356646300776</v>
      </c>
      <c r="D96" s="81" t="s">
        <v>1492</v>
      </c>
      <c r="E96" s="81" t="b">
        <v>0</v>
      </c>
      <c r="F96" s="81" t="b">
        <v>0</v>
      </c>
      <c r="G96" s="82"/>
      <c r="H96" s="81" t="b">
        <v>0</v>
      </c>
    </row>
    <row r="97" spans="1:8" ht="15">
      <c r="A97" s="87" t="s">
        <v>1977</v>
      </c>
      <c r="B97" s="81">
        <v>5</v>
      </c>
      <c r="C97" s="122">
        <v>0.0033812003634523216</v>
      </c>
      <c r="D97" s="81" t="s">
        <v>1492</v>
      </c>
      <c r="E97" s="81" t="b">
        <v>0</v>
      </c>
      <c r="F97" s="81" t="b">
        <v>0</v>
      </c>
      <c r="G97" s="82"/>
      <c r="H97" s="81" t="b">
        <v>0</v>
      </c>
    </row>
    <row r="98" spans="1:8" ht="15">
      <c r="A98" s="87" t="s">
        <v>1978</v>
      </c>
      <c r="B98" s="81">
        <v>5</v>
      </c>
      <c r="C98" s="122">
        <v>0.0033812003634523216</v>
      </c>
      <c r="D98" s="81" t="s">
        <v>1492</v>
      </c>
      <c r="E98" s="81" t="b">
        <v>0</v>
      </c>
      <c r="F98" s="81" t="b">
        <v>0</v>
      </c>
      <c r="G98" s="82"/>
      <c r="H98" s="81" t="b">
        <v>0</v>
      </c>
    </row>
    <row r="99" spans="1:8" ht="15">
      <c r="A99" s="87" t="s">
        <v>1979</v>
      </c>
      <c r="B99" s="81">
        <v>5</v>
      </c>
      <c r="C99" s="122">
        <v>0.0031776934062745467</v>
      </c>
      <c r="D99" s="81" t="s">
        <v>1492</v>
      </c>
      <c r="E99" s="81" t="b">
        <v>0</v>
      </c>
      <c r="F99" s="81" t="b">
        <v>0</v>
      </c>
      <c r="G99" s="82"/>
      <c r="H99" s="81" t="b">
        <v>0</v>
      </c>
    </row>
    <row r="100" spans="1:8" ht="15">
      <c r="A100" s="87" t="s">
        <v>1980</v>
      </c>
      <c r="B100" s="81">
        <v>5</v>
      </c>
      <c r="C100" s="122">
        <v>0.0031776934062745467</v>
      </c>
      <c r="D100" s="81" t="s">
        <v>1492</v>
      </c>
      <c r="E100" s="81" t="b">
        <v>0</v>
      </c>
      <c r="F100" s="81" t="b">
        <v>0</v>
      </c>
      <c r="G100" s="82"/>
      <c r="H100" s="81" t="b">
        <v>0</v>
      </c>
    </row>
    <row r="101" spans="1:8" ht="15">
      <c r="A101" s="87" t="s">
        <v>1981</v>
      </c>
      <c r="B101" s="81">
        <v>5</v>
      </c>
      <c r="C101" s="122">
        <v>0.0031776934062745467</v>
      </c>
      <c r="D101" s="81" t="s">
        <v>1492</v>
      </c>
      <c r="E101" s="81" t="b">
        <v>0</v>
      </c>
      <c r="F101" s="81" t="b">
        <v>0</v>
      </c>
      <c r="G101" s="82"/>
      <c r="H101" s="81" t="b">
        <v>0</v>
      </c>
    </row>
    <row r="102" spans="1:8" ht="15">
      <c r="A102" s="87" t="s">
        <v>251</v>
      </c>
      <c r="B102" s="81">
        <v>5</v>
      </c>
      <c r="C102" s="122">
        <v>0.0031776934062745467</v>
      </c>
      <c r="D102" s="81" t="s">
        <v>1492</v>
      </c>
      <c r="E102" s="81" t="b">
        <v>0</v>
      </c>
      <c r="F102" s="81" t="b">
        <v>0</v>
      </c>
      <c r="G102" s="82"/>
      <c r="H102" s="81" t="b">
        <v>0</v>
      </c>
    </row>
    <row r="103" spans="1:8" ht="15">
      <c r="A103" s="87" t="s">
        <v>244</v>
      </c>
      <c r="B103" s="81">
        <v>5</v>
      </c>
      <c r="C103" s="122">
        <v>0.0033812003634523216</v>
      </c>
      <c r="D103" s="81" t="s">
        <v>1492</v>
      </c>
      <c r="E103" s="81" t="b">
        <v>0</v>
      </c>
      <c r="F103" s="81" t="b">
        <v>0</v>
      </c>
      <c r="G103" s="82"/>
      <c r="H103" s="81" t="b">
        <v>0</v>
      </c>
    </row>
    <row r="104" spans="1:8" ht="15">
      <c r="A104" s="87" t="s">
        <v>1982</v>
      </c>
      <c r="B104" s="81">
        <v>4</v>
      </c>
      <c r="C104" s="122">
        <v>0.002914853170406208</v>
      </c>
      <c r="D104" s="81" t="s">
        <v>1492</v>
      </c>
      <c r="E104" s="81" t="b">
        <v>0</v>
      </c>
      <c r="F104" s="81" t="b">
        <v>0</v>
      </c>
      <c r="G104" s="82"/>
      <c r="H104" s="81" t="b">
        <v>0</v>
      </c>
    </row>
    <row r="105" spans="1:8" ht="15">
      <c r="A105" s="87" t="s">
        <v>1983</v>
      </c>
      <c r="B105" s="81">
        <v>4</v>
      </c>
      <c r="C105" s="122">
        <v>0.002704960290761857</v>
      </c>
      <c r="D105" s="81" t="s">
        <v>1492</v>
      </c>
      <c r="E105" s="81" t="b">
        <v>0</v>
      </c>
      <c r="F105" s="81" t="b">
        <v>0</v>
      </c>
      <c r="G105" s="82"/>
      <c r="H105" s="81" t="b">
        <v>0</v>
      </c>
    </row>
    <row r="106" spans="1:8" ht="15">
      <c r="A106" s="87" t="s">
        <v>1984</v>
      </c>
      <c r="B106" s="81">
        <v>4</v>
      </c>
      <c r="C106" s="122">
        <v>0.002704960290761857</v>
      </c>
      <c r="D106" s="81" t="s">
        <v>1492</v>
      </c>
      <c r="E106" s="81" t="b">
        <v>0</v>
      </c>
      <c r="F106" s="81" t="b">
        <v>0</v>
      </c>
      <c r="G106" s="82"/>
      <c r="H106" s="81" t="b">
        <v>0</v>
      </c>
    </row>
    <row r="107" spans="1:8" ht="15">
      <c r="A107" s="87" t="s">
        <v>1985</v>
      </c>
      <c r="B107" s="81">
        <v>4</v>
      </c>
      <c r="C107" s="122">
        <v>0.002704960290761857</v>
      </c>
      <c r="D107" s="81" t="s">
        <v>1492</v>
      </c>
      <c r="E107" s="81" t="b">
        <v>0</v>
      </c>
      <c r="F107" s="81" t="b">
        <v>0</v>
      </c>
      <c r="G107" s="82"/>
      <c r="H107" s="81" t="b">
        <v>0</v>
      </c>
    </row>
    <row r="108" spans="1:8" ht="15">
      <c r="A108" s="87" t="s">
        <v>1986</v>
      </c>
      <c r="B108" s="81">
        <v>4</v>
      </c>
      <c r="C108" s="122">
        <v>0.002704960290761857</v>
      </c>
      <c r="D108" s="81" t="s">
        <v>1492</v>
      </c>
      <c r="E108" s="81" t="b">
        <v>0</v>
      </c>
      <c r="F108" s="81" t="b">
        <v>0</v>
      </c>
      <c r="G108" s="82"/>
      <c r="H108" s="81" t="b">
        <v>0</v>
      </c>
    </row>
    <row r="109" spans="1:8" ht="15">
      <c r="A109" s="87" t="s">
        <v>1987</v>
      </c>
      <c r="B109" s="81">
        <v>4</v>
      </c>
      <c r="C109" s="122">
        <v>0.002704960290761857</v>
      </c>
      <c r="D109" s="81" t="s">
        <v>1492</v>
      </c>
      <c r="E109" s="81" t="b">
        <v>0</v>
      </c>
      <c r="F109" s="81" t="b">
        <v>0</v>
      </c>
      <c r="G109" s="82"/>
      <c r="H109" s="81" t="b">
        <v>0</v>
      </c>
    </row>
    <row r="110" spans="1:8" ht="15">
      <c r="A110" s="87" t="s">
        <v>1988</v>
      </c>
      <c r="B110" s="81">
        <v>4</v>
      </c>
      <c r="C110" s="122">
        <v>0.002704960290761857</v>
      </c>
      <c r="D110" s="81" t="s">
        <v>1492</v>
      </c>
      <c r="E110" s="81" t="b">
        <v>0</v>
      </c>
      <c r="F110" s="81" t="b">
        <v>0</v>
      </c>
      <c r="G110" s="82"/>
      <c r="H110" s="81" t="b">
        <v>0</v>
      </c>
    </row>
    <row r="111" spans="1:8" ht="15">
      <c r="A111" s="87" t="s">
        <v>1989</v>
      </c>
      <c r="B111" s="81">
        <v>4</v>
      </c>
      <c r="C111" s="122">
        <v>0.0037164008473817016</v>
      </c>
      <c r="D111" s="81" t="s">
        <v>1492</v>
      </c>
      <c r="E111" s="81" t="b">
        <v>0</v>
      </c>
      <c r="F111" s="81" t="b">
        <v>0</v>
      </c>
      <c r="G111" s="82"/>
      <c r="H111" s="81" t="b">
        <v>0</v>
      </c>
    </row>
    <row r="112" spans="1:8" ht="15">
      <c r="A112" s="87" t="s">
        <v>1990</v>
      </c>
      <c r="B112" s="81">
        <v>4</v>
      </c>
      <c r="C112" s="122">
        <v>0.002704960290761857</v>
      </c>
      <c r="D112" s="81" t="s">
        <v>1492</v>
      </c>
      <c r="E112" s="81" t="b">
        <v>1</v>
      </c>
      <c r="F112" s="81" t="b">
        <v>0</v>
      </c>
      <c r="G112" s="82"/>
      <c r="H112" s="81" t="b">
        <v>0</v>
      </c>
    </row>
    <row r="113" spans="1:8" ht="15">
      <c r="A113" s="87" t="s">
        <v>1991</v>
      </c>
      <c r="B113" s="81">
        <v>4</v>
      </c>
      <c r="C113" s="122">
        <v>0.002704960290761857</v>
      </c>
      <c r="D113" s="81" t="s">
        <v>1492</v>
      </c>
      <c r="E113" s="81" t="b">
        <v>0</v>
      </c>
      <c r="F113" s="81" t="b">
        <v>0</v>
      </c>
      <c r="G113" s="82"/>
      <c r="H113" s="81" t="b">
        <v>0</v>
      </c>
    </row>
    <row r="114" spans="1:8" ht="15">
      <c r="A114" s="87" t="s">
        <v>267</v>
      </c>
      <c r="B114" s="81">
        <v>4</v>
      </c>
      <c r="C114" s="122">
        <v>0.002704960290761857</v>
      </c>
      <c r="D114" s="81" t="s">
        <v>1492</v>
      </c>
      <c r="E114" s="81" t="b">
        <v>0</v>
      </c>
      <c r="F114" s="81" t="b">
        <v>0</v>
      </c>
      <c r="G114" s="82"/>
      <c r="H114" s="81" t="b">
        <v>0</v>
      </c>
    </row>
    <row r="115" spans="1:8" ht="15">
      <c r="A115" s="87" t="s">
        <v>1992</v>
      </c>
      <c r="B115" s="81">
        <v>4</v>
      </c>
      <c r="C115" s="122">
        <v>0.002704960290761857</v>
      </c>
      <c r="D115" s="81" t="s">
        <v>1492</v>
      </c>
      <c r="E115" s="81" t="b">
        <v>1</v>
      </c>
      <c r="F115" s="81" t="b">
        <v>0</v>
      </c>
      <c r="G115" s="82"/>
      <c r="H115" s="81" t="b">
        <v>0</v>
      </c>
    </row>
    <row r="116" spans="1:8" ht="15">
      <c r="A116" s="87" t="s">
        <v>1993</v>
      </c>
      <c r="B116" s="81">
        <v>4</v>
      </c>
      <c r="C116" s="122">
        <v>0.002704960290761857</v>
      </c>
      <c r="D116" s="81" t="s">
        <v>1492</v>
      </c>
      <c r="E116" s="81" t="b">
        <v>0</v>
      </c>
      <c r="F116" s="81" t="b">
        <v>0</v>
      </c>
      <c r="G116" s="82"/>
      <c r="H116" s="81" t="b">
        <v>0</v>
      </c>
    </row>
    <row r="117" spans="1:8" ht="15">
      <c r="A117" s="87" t="s">
        <v>1994</v>
      </c>
      <c r="B117" s="81">
        <v>4</v>
      </c>
      <c r="C117" s="122">
        <v>0.002704960290761857</v>
      </c>
      <c r="D117" s="81" t="s">
        <v>1492</v>
      </c>
      <c r="E117" s="81" t="b">
        <v>0</v>
      </c>
      <c r="F117" s="81" t="b">
        <v>0</v>
      </c>
      <c r="G117" s="82"/>
      <c r="H117" s="81" t="b">
        <v>0</v>
      </c>
    </row>
    <row r="118" spans="1:8" ht="15">
      <c r="A118" s="87" t="s">
        <v>1995</v>
      </c>
      <c r="B118" s="81">
        <v>4</v>
      </c>
      <c r="C118" s="122">
        <v>0.002704960290761857</v>
      </c>
      <c r="D118" s="81" t="s">
        <v>1492</v>
      </c>
      <c r="E118" s="81" t="b">
        <v>0</v>
      </c>
      <c r="F118" s="81" t="b">
        <v>0</v>
      </c>
      <c r="G118" s="82"/>
      <c r="H118" s="81" t="b">
        <v>0</v>
      </c>
    </row>
    <row r="119" spans="1:8" ht="15">
      <c r="A119" s="87" t="s">
        <v>1996</v>
      </c>
      <c r="B119" s="81">
        <v>4</v>
      </c>
      <c r="C119" s="122">
        <v>0.002704960290761857</v>
      </c>
      <c r="D119" s="81" t="s">
        <v>1492</v>
      </c>
      <c r="E119" s="81" t="b">
        <v>0</v>
      </c>
      <c r="F119" s="81" t="b">
        <v>0</v>
      </c>
      <c r="G119" s="82"/>
      <c r="H119" s="81" t="b">
        <v>0</v>
      </c>
    </row>
    <row r="120" spans="1:8" ht="15">
      <c r="A120" s="87" t="s">
        <v>1997</v>
      </c>
      <c r="B120" s="81">
        <v>4</v>
      </c>
      <c r="C120" s="122">
        <v>0.002704960290761857</v>
      </c>
      <c r="D120" s="81" t="s">
        <v>1492</v>
      </c>
      <c r="E120" s="81" t="b">
        <v>1</v>
      </c>
      <c r="F120" s="81" t="b">
        <v>0</v>
      </c>
      <c r="G120" s="82"/>
      <c r="H120" s="81" t="b">
        <v>0</v>
      </c>
    </row>
    <row r="121" spans="1:8" ht="15">
      <c r="A121" s="87" t="s">
        <v>1998</v>
      </c>
      <c r="B121" s="81">
        <v>4</v>
      </c>
      <c r="C121" s="122">
        <v>0.002704960290761857</v>
      </c>
      <c r="D121" s="81" t="s">
        <v>1492</v>
      </c>
      <c r="E121" s="81" t="b">
        <v>0</v>
      </c>
      <c r="F121" s="81" t="b">
        <v>0</v>
      </c>
      <c r="G121" s="82"/>
      <c r="H121" s="81" t="b">
        <v>0</v>
      </c>
    </row>
    <row r="122" spans="1:8" ht="15">
      <c r="A122" s="87" t="s">
        <v>1999</v>
      </c>
      <c r="B122" s="81">
        <v>4</v>
      </c>
      <c r="C122" s="122">
        <v>0.002914853170406208</v>
      </c>
      <c r="D122" s="81" t="s">
        <v>1492</v>
      </c>
      <c r="E122" s="81" t="b">
        <v>0</v>
      </c>
      <c r="F122" s="81" t="b">
        <v>0</v>
      </c>
      <c r="G122" s="82"/>
      <c r="H122" s="81" t="b">
        <v>0</v>
      </c>
    </row>
    <row r="123" spans="1:8" ht="15">
      <c r="A123" s="87" t="s">
        <v>2000</v>
      </c>
      <c r="B123" s="81">
        <v>4</v>
      </c>
      <c r="C123" s="122">
        <v>0.002704960290761857</v>
      </c>
      <c r="D123" s="81" t="s">
        <v>1492</v>
      </c>
      <c r="E123" s="81" t="b">
        <v>0</v>
      </c>
      <c r="F123" s="81" t="b">
        <v>0</v>
      </c>
      <c r="G123" s="82"/>
      <c r="H123" s="81" t="b">
        <v>0</v>
      </c>
    </row>
    <row r="124" spans="1:8" ht="15">
      <c r="A124" s="87" t="s">
        <v>2001</v>
      </c>
      <c r="B124" s="81">
        <v>4</v>
      </c>
      <c r="C124" s="122">
        <v>0.002704960290761857</v>
      </c>
      <c r="D124" s="81" t="s">
        <v>1492</v>
      </c>
      <c r="E124" s="81" t="b">
        <v>0</v>
      </c>
      <c r="F124" s="81" t="b">
        <v>0</v>
      </c>
      <c r="G124" s="82"/>
      <c r="H124" s="81" t="b">
        <v>0</v>
      </c>
    </row>
    <row r="125" spans="1:8" ht="15">
      <c r="A125" s="87" t="s">
        <v>266</v>
      </c>
      <c r="B125" s="81">
        <v>4</v>
      </c>
      <c r="C125" s="122">
        <v>0.002704960290761857</v>
      </c>
      <c r="D125" s="81" t="s">
        <v>1492</v>
      </c>
      <c r="E125" s="81" t="b">
        <v>0</v>
      </c>
      <c r="F125" s="81" t="b">
        <v>0</v>
      </c>
      <c r="G125" s="82"/>
      <c r="H125" s="81" t="b">
        <v>0</v>
      </c>
    </row>
    <row r="126" spans="1:8" ht="15">
      <c r="A126" s="87" t="s">
        <v>2002</v>
      </c>
      <c r="B126" s="81">
        <v>4</v>
      </c>
      <c r="C126" s="122">
        <v>0.0032106805690717793</v>
      </c>
      <c r="D126" s="81" t="s">
        <v>1492</v>
      </c>
      <c r="E126" s="81" t="b">
        <v>0</v>
      </c>
      <c r="F126" s="81" t="b">
        <v>0</v>
      </c>
      <c r="G126" s="82"/>
      <c r="H126" s="81" t="b">
        <v>0</v>
      </c>
    </row>
    <row r="127" spans="1:8" ht="15">
      <c r="A127" s="87" t="s">
        <v>2003</v>
      </c>
      <c r="B127" s="81">
        <v>4</v>
      </c>
      <c r="C127" s="122">
        <v>0.002704960290761857</v>
      </c>
      <c r="D127" s="81" t="s">
        <v>1492</v>
      </c>
      <c r="E127" s="81" t="b">
        <v>0</v>
      </c>
      <c r="F127" s="81" t="b">
        <v>0</v>
      </c>
      <c r="G127" s="82"/>
      <c r="H127" s="81" t="b">
        <v>0</v>
      </c>
    </row>
    <row r="128" spans="1:8" ht="15">
      <c r="A128" s="87" t="s">
        <v>2004</v>
      </c>
      <c r="B128" s="81">
        <v>4</v>
      </c>
      <c r="C128" s="122">
        <v>0.002704960290761857</v>
      </c>
      <c r="D128" s="81" t="s">
        <v>1492</v>
      </c>
      <c r="E128" s="81" t="b">
        <v>0</v>
      </c>
      <c r="F128" s="81" t="b">
        <v>0</v>
      </c>
      <c r="G128" s="82"/>
      <c r="H128" s="81" t="b">
        <v>0</v>
      </c>
    </row>
    <row r="129" spans="1:8" ht="15">
      <c r="A129" s="87" t="s">
        <v>1602</v>
      </c>
      <c r="B129" s="81">
        <v>4</v>
      </c>
      <c r="C129" s="122">
        <v>0.002704960290761857</v>
      </c>
      <c r="D129" s="81" t="s">
        <v>1492</v>
      </c>
      <c r="E129" s="81" t="b">
        <v>0</v>
      </c>
      <c r="F129" s="81" t="b">
        <v>0</v>
      </c>
      <c r="G129" s="82"/>
      <c r="H129" s="81" t="b">
        <v>0</v>
      </c>
    </row>
    <row r="130" spans="1:8" ht="15">
      <c r="A130" s="87" t="s">
        <v>2005</v>
      </c>
      <c r="B130" s="81">
        <v>4</v>
      </c>
      <c r="C130" s="122">
        <v>0.002704960290761857</v>
      </c>
      <c r="D130" s="81" t="s">
        <v>1492</v>
      </c>
      <c r="E130" s="81" t="b">
        <v>0</v>
      </c>
      <c r="F130" s="81" t="b">
        <v>0</v>
      </c>
      <c r="G130" s="82"/>
      <c r="H130" s="81" t="b">
        <v>0</v>
      </c>
    </row>
    <row r="131" spans="1:8" ht="15">
      <c r="A131" s="87" t="s">
        <v>2006</v>
      </c>
      <c r="B131" s="81">
        <v>4</v>
      </c>
      <c r="C131" s="122">
        <v>0.002914853170406208</v>
      </c>
      <c r="D131" s="81" t="s">
        <v>1492</v>
      </c>
      <c r="E131" s="81" t="b">
        <v>0</v>
      </c>
      <c r="F131" s="81" t="b">
        <v>0</v>
      </c>
      <c r="G131" s="82"/>
      <c r="H131" s="81" t="b">
        <v>0</v>
      </c>
    </row>
    <row r="132" spans="1:8" ht="15">
      <c r="A132" s="87" t="s">
        <v>2007</v>
      </c>
      <c r="B132" s="81">
        <v>4</v>
      </c>
      <c r="C132" s="122">
        <v>0.002704960290761857</v>
      </c>
      <c r="D132" s="81" t="s">
        <v>1492</v>
      </c>
      <c r="E132" s="81" t="b">
        <v>0</v>
      </c>
      <c r="F132" s="81" t="b">
        <v>0</v>
      </c>
      <c r="G132" s="82"/>
      <c r="H132" s="81" t="b">
        <v>0</v>
      </c>
    </row>
    <row r="133" spans="1:8" ht="15">
      <c r="A133" s="87" t="s">
        <v>494</v>
      </c>
      <c r="B133" s="81">
        <v>4</v>
      </c>
      <c r="C133" s="122">
        <v>0.002704960290761857</v>
      </c>
      <c r="D133" s="81" t="s">
        <v>1492</v>
      </c>
      <c r="E133" s="81" t="b">
        <v>0</v>
      </c>
      <c r="F133" s="81" t="b">
        <v>0</v>
      </c>
      <c r="G133" s="82"/>
      <c r="H133" s="81" t="b">
        <v>0</v>
      </c>
    </row>
    <row r="134" spans="1:8" ht="15">
      <c r="A134" s="87" t="s">
        <v>2008</v>
      </c>
      <c r="B134" s="81">
        <v>4</v>
      </c>
      <c r="C134" s="122">
        <v>0.002914853170406208</v>
      </c>
      <c r="D134" s="81" t="s">
        <v>1492</v>
      </c>
      <c r="E134" s="81" t="b">
        <v>0</v>
      </c>
      <c r="F134" s="81" t="b">
        <v>0</v>
      </c>
      <c r="G134" s="82"/>
      <c r="H134" s="81" t="b">
        <v>0</v>
      </c>
    </row>
    <row r="135" spans="1:8" ht="15">
      <c r="A135" s="87" t="s">
        <v>2009</v>
      </c>
      <c r="B135" s="81">
        <v>4</v>
      </c>
      <c r="C135" s="122">
        <v>0.002704960290761857</v>
      </c>
      <c r="D135" s="81" t="s">
        <v>1492</v>
      </c>
      <c r="E135" s="81" t="b">
        <v>0</v>
      </c>
      <c r="F135" s="81" t="b">
        <v>0</v>
      </c>
      <c r="G135" s="82"/>
      <c r="H135" s="81" t="b">
        <v>0</v>
      </c>
    </row>
    <row r="136" spans="1:8" ht="15">
      <c r="A136" s="87" t="s">
        <v>2010</v>
      </c>
      <c r="B136" s="81">
        <v>4</v>
      </c>
      <c r="C136" s="122">
        <v>0.002704960290761857</v>
      </c>
      <c r="D136" s="81" t="s">
        <v>1492</v>
      </c>
      <c r="E136" s="81" t="b">
        <v>0</v>
      </c>
      <c r="F136" s="81" t="b">
        <v>0</v>
      </c>
      <c r="G136" s="82"/>
      <c r="H136" s="81" t="b">
        <v>0</v>
      </c>
    </row>
    <row r="137" spans="1:8" ht="15">
      <c r="A137" s="87" t="s">
        <v>1165</v>
      </c>
      <c r="B137" s="81">
        <v>4</v>
      </c>
      <c r="C137" s="122">
        <v>0.002704960290761857</v>
      </c>
      <c r="D137" s="81" t="s">
        <v>1492</v>
      </c>
      <c r="E137" s="81" t="b">
        <v>0</v>
      </c>
      <c r="F137" s="81" t="b">
        <v>0</v>
      </c>
      <c r="G137" s="82"/>
      <c r="H137" s="81" t="b">
        <v>0</v>
      </c>
    </row>
    <row r="138" spans="1:8" ht="15">
      <c r="A138" s="87" t="s">
        <v>2011</v>
      </c>
      <c r="B138" s="81">
        <v>4</v>
      </c>
      <c r="C138" s="122">
        <v>0.002914853170406208</v>
      </c>
      <c r="D138" s="81" t="s">
        <v>1492</v>
      </c>
      <c r="E138" s="81" t="b">
        <v>0</v>
      </c>
      <c r="F138" s="81" t="b">
        <v>0</v>
      </c>
      <c r="G138" s="82"/>
      <c r="H138" s="81" t="b">
        <v>0</v>
      </c>
    </row>
    <row r="139" spans="1:8" ht="15">
      <c r="A139" s="87" t="s">
        <v>296</v>
      </c>
      <c r="B139" s="81">
        <v>4</v>
      </c>
      <c r="C139" s="122">
        <v>0.002704960290761857</v>
      </c>
      <c r="D139" s="81" t="s">
        <v>1492</v>
      </c>
      <c r="E139" s="81" t="b">
        <v>0</v>
      </c>
      <c r="F139" s="81" t="b">
        <v>0</v>
      </c>
      <c r="G139" s="82"/>
      <c r="H139" s="81" t="b">
        <v>0</v>
      </c>
    </row>
    <row r="140" spans="1:8" ht="15">
      <c r="A140" s="87" t="s">
        <v>2012</v>
      </c>
      <c r="B140" s="81">
        <v>4</v>
      </c>
      <c r="C140" s="122">
        <v>0.002914853170406208</v>
      </c>
      <c r="D140" s="81" t="s">
        <v>1492</v>
      </c>
      <c r="E140" s="81" t="b">
        <v>0</v>
      </c>
      <c r="F140" s="81" t="b">
        <v>0</v>
      </c>
      <c r="G140" s="82"/>
      <c r="H140" s="81" t="b">
        <v>0</v>
      </c>
    </row>
    <row r="141" spans="1:8" ht="15">
      <c r="A141" s="87" t="s">
        <v>2013</v>
      </c>
      <c r="B141" s="81">
        <v>4</v>
      </c>
      <c r="C141" s="122">
        <v>0.002704960290761857</v>
      </c>
      <c r="D141" s="81" t="s">
        <v>1492</v>
      </c>
      <c r="E141" s="81" t="b">
        <v>0</v>
      </c>
      <c r="F141" s="81" t="b">
        <v>0</v>
      </c>
      <c r="G141" s="82"/>
      <c r="H141" s="81" t="b">
        <v>0</v>
      </c>
    </row>
    <row r="142" spans="1:8" ht="15">
      <c r="A142" s="87" t="s">
        <v>2014</v>
      </c>
      <c r="B142" s="81">
        <v>4</v>
      </c>
      <c r="C142" s="122">
        <v>0.0032106805690717793</v>
      </c>
      <c r="D142" s="81" t="s">
        <v>1492</v>
      </c>
      <c r="E142" s="81" t="b">
        <v>0</v>
      </c>
      <c r="F142" s="81" t="b">
        <v>0</v>
      </c>
      <c r="G142" s="82"/>
      <c r="H142" s="81" t="b">
        <v>0</v>
      </c>
    </row>
    <row r="143" spans="1:8" ht="15">
      <c r="A143" s="87" t="s">
        <v>2015</v>
      </c>
      <c r="B143" s="81">
        <v>4</v>
      </c>
      <c r="C143" s="122">
        <v>0.0032106805690717793</v>
      </c>
      <c r="D143" s="81" t="s">
        <v>1492</v>
      </c>
      <c r="E143" s="81" t="b">
        <v>0</v>
      </c>
      <c r="F143" s="81" t="b">
        <v>0</v>
      </c>
      <c r="G143" s="82"/>
      <c r="H143" s="81" t="b">
        <v>0</v>
      </c>
    </row>
    <row r="144" spans="1:8" ht="15">
      <c r="A144" s="87" t="s">
        <v>1567</v>
      </c>
      <c r="B144" s="81">
        <v>3</v>
      </c>
      <c r="C144" s="122">
        <v>0.002186139877804656</v>
      </c>
      <c r="D144" s="81" t="s">
        <v>1492</v>
      </c>
      <c r="E144" s="81" t="b">
        <v>0</v>
      </c>
      <c r="F144" s="81" t="b">
        <v>0</v>
      </c>
      <c r="G144" s="82"/>
      <c r="H144" s="81" t="b">
        <v>0</v>
      </c>
    </row>
    <row r="145" spans="1:8" ht="15">
      <c r="A145" s="87" t="s">
        <v>1566</v>
      </c>
      <c r="B145" s="81">
        <v>3</v>
      </c>
      <c r="C145" s="122">
        <v>0.002186139877804656</v>
      </c>
      <c r="D145" s="81" t="s">
        <v>1492</v>
      </c>
      <c r="E145" s="81" t="b">
        <v>0</v>
      </c>
      <c r="F145" s="81" t="b">
        <v>0</v>
      </c>
      <c r="G145" s="82"/>
      <c r="H145" s="81" t="b">
        <v>0</v>
      </c>
    </row>
    <row r="146" spans="1:8" ht="15">
      <c r="A146" s="87" t="s">
        <v>1565</v>
      </c>
      <c r="B146" s="81">
        <v>3</v>
      </c>
      <c r="C146" s="122">
        <v>0.002186139877804656</v>
      </c>
      <c r="D146" s="81" t="s">
        <v>1492</v>
      </c>
      <c r="E146" s="81" t="b">
        <v>0</v>
      </c>
      <c r="F146" s="81" t="b">
        <v>0</v>
      </c>
      <c r="G146" s="82"/>
      <c r="H146" s="81" t="b">
        <v>0</v>
      </c>
    </row>
    <row r="147" spans="1:8" ht="15">
      <c r="A147" s="87" t="s">
        <v>1564</v>
      </c>
      <c r="B147" s="81">
        <v>3</v>
      </c>
      <c r="C147" s="122">
        <v>0.002186139877804656</v>
      </c>
      <c r="D147" s="81" t="s">
        <v>1492</v>
      </c>
      <c r="E147" s="81" t="b">
        <v>0</v>
      </c>
      <c r="F147" s="81" t="b">
        <v>0</v>
      </c>
      <c r="G147" s="82"/>
      <c r="H147" s="81" t="b">
        <v>0</v>
      </c>
    </row>
    <row r="148" spans="1:8" ht="15">
      <c r="A148" s="87" t="s">
        <v>2016</v>
      </c>
      <c r="B148" s="81">
        <v>3</v>
      </c>
      <c r="C148" s="122">
        <v>0.002186139877804656</v>
      </c>
      <c r="D148" s="81" t="s">
        <v>1492</v>
      </c>
      <c r="E148" s="81" t="b">
        <v>0</v>
      </c>
      <c r="F148" s="81" t="b">
        <v>0</v>
      </c>
      <c r="G148" s="82"/>
      <c r="H148" s="81" t="b">
        <v>0</v>
      </c>
    </row>
    <row r="149" spans="1:8" ht="15">
      <c r="A149" s="87" t="s">
        <v>2017</v>
      </c>
      <c r="B149" s="81">
        <v>3</v>
      </c>
      <c r="C149" s="122">
        <v>0.002186139877804656</v>
      </c>
      <c r="D149" s="81" t="s">
        <v>1492</v>
      </c>
      <c r="E149" s="81" t="b">
        <v>0</v>
      </c>
      <c r="F149" s="81" t="b">
        <v>0</v>
      </c>
      <c r="G149" s="82"/>
      <c r="H149" s="81" t="b">
        <v>0</v>
      </c>
    </row>
    <row r="150" spans="1:8" ht="15">
      <c r="A150" s="87" t="s">
        <v>262</v>
      </c>
      <c r="B150" s="81">
        <v>3</v>
      </c>
      <c r="C150" s="122">
        <v>0.002186139877804656</v>
      </c>
      <c r="D150" s="81" t="s">
        <v>1492</v>
      </c>
      <c r="E150" s="81" t="b">
        <v>0</v>
      </c>
      <c r="F150" s="81" t="b">
        <v>0</v>
      </c>
      <c r="G150" s="82"/>
      <c r="H150" s="81" t="b">
        <v>0</v>
      </c>
    </row>
    <row r="151" spans="1:8" ht="15">
      <c r="A151" s="87" t="s">
        <v>2018</v>
      </c>
      <c r="B151" s="81">
        <v>3</v>
      </c>
      <c r="C151" s="122">
        <v>0.002186139877804656</v>
      </c>
      <c r="D151" s="81" t="s">
        <v>1492</v>
      </c>
      <c r="E151" s="81" t="b">
        <v>0</v>
      </c>
      <c r="F151" s="81" t="b">
        <v>0</v>
      </c>
      <c r="G151" s="82"/>
      <c r="H151" s="81" t="b">
        <v>0</v>
      </c>
    </row>
    <row r="152" spans="1:8" ht="15">
      <c r="A152" s="87" t="s">
        <v>2019</v>
      </c>
      <c r="B152" s="81">
        <v>3</v>
      </c>
      <c r="C152" s="122">
        <v>0.002408010426803835</v>
      </c>
      <c r="D152" s="81" t="s">
        <v>1492</v>
      </c>
      <c r="E152" s="81" t="b">
        <v>0</v>
      </c>
      <c r="F152" s="81" t="b">
        <v>0</v>
      </c>
      <c r="G152" s="82"/>
      <c r="H152" s="81" t="b">
        <v>0</v>
      </c>
    </row>
    <row r="153" spans="1:8" ht="15">
      <c r="A153" s="87" t="s">
        <v>2020</v>
      </c>
      <c r="B153" s="81">
        <v>3</v>
      </c>
      <c r="C153" s="122">
        <v>0.002408010426803835</v>
      </c>
      <c r="D153" s="81" t="s">
        <v>1492</v>
      </c>
      <c r="E153" s="81" t="b">
        <v>0</v>
      </c>
      <c r="F153" s="81" t="b">
        <v>0</v>
      </c>
      <c r="G153" s="82"/>
      <c r="H153" s="81" t="b">
        <v>0</v>
      </c>
    </row>
    <row r="154" spans="1:8" ht="15">
      <c r="A154" s="87" t="s">
        <v>2021</v>
      </c>
      <c r="B154" s="81">
        <v>3</v>
      </c>
      <c r="C154" s="122">
        <v>0.002408010426803835</v>
      </c>
      <c r="D154" s="81" t="s">
        <v>1492</v>
      </c>
      <c r="E154" s="81" t="b">
        <v>0</v>
      </c>
      <c r="F154" s="81" t="b">
        <v>1</v>
      </c>
      <c r="G154" s="82"/>
      <c r="H154" s="81" t="b">
        <v>0</v>
      </c>
    </row>
    <row r="155" spans="1:8" ht="15">
      <c r="A155" s="87" t="s">
        <v>268</v>
      </c>
      <c r="B155" s="81">
        <v>3</v>
      </c>
      <c r="C155" s="122">
        <v>0.002408010426803835</v>
      </c>
      <c r="D155" s="81" t="s">
        <v>1492</v>
      </c>
      <c r="E155" s="81" t="b">
        <v>0</v>
      </c>
      <c r="F155" s="81" t="b">
        <v>0</v>
      </c>
      <c r="G155" s="82"/>
      <c r="H155" s="81" t="b">
        <v>0</v>
      </c>
    </row>
    <row r="156" spans="1:8" ht="15">
      <c r="A156" s="87" t="s">
        <v>2022</v>
      </c>
      <c r="B156" s="81">
        <v>3</v>
      </c>
      <c r="C156" s="122">
        <v>0.002186139877804656</v>
      </c>
      <c r="D156" s="81" t="s">
        <v>1492</v>
      </c>
      <c r="E156" s="81" t="b">
        <v>0</v>
      </c>
      <c r="F156" s="81" t="b">
        <v>0</v>
      </c>
      <c r="G156" s="82"/>
      <c r="H156" s="81" t="b">
        <v>0</v>
      </c>
    </row>
    <row r="157" spans="1:8" ht="15">
      <c r="A157" s="87" t="s">
        <v>2023</v>
      </c>
      <c r="B157" s="81">
        <v>3</v>
      </c>
      <c r="C157" s="122">
        <v>0.002186139877804656</v>
      </c>
      <c r="D157" s="81" t="s">
        <v>1492</v>
      </c>
      <c r="E157" s="81" t="b">
        <v>0</v>
      </c>
      <c r="F157" s="81" t="b">
        <v>0</v>
      </c>
      <c r="G157" s="82"/>
      <c r="H157" s="81" t="b">
        <v>0</v>
      </c>
    </row>
    <row r="158" spans="1:8" ht="15">
      <c r="A158" s="87" t="s">
        <v>2024</v>
      </c>
      <c r="B158" s="81">
        <v>3</v>
      </c>
      <c r="C158" s="122">
        <v>0.002186139877804656</v>
      </c>
      <c r="D158" s="81" t="s">
        <v>1492</v>
      </c>
      <c r="E158" s="81" t="b">
        <v>0</v>
      </c>
      <c r="F158" s="81" t="b">
        <v>0</v>
      </c>
      <c r="G158" s="82"/>
      <c r="H158" s="81" t="b">
        <v>0</v>
      </c>
    </row>
    <row r="159" spans="1:8" ht="15">
      <c r="A159" s="87" t="s">
        <v>2025</v>
      </c>
      <c r="B159" s="81">
        <v>3</v>
      </c>
      <c r="C159" s="122">
        <v>0.002186139877804656</v>
      </c>
      <c r="D159" s="81" t="s">
        <v>1492</v>
      </c>
      <c r="E159" s="81" t="b">
        <v>0</v>
      </c>
      <c r="F159" s="81" t="b">
        <v>0</v>
      </c>
      <c r="G159" s="82"/>
      <c r="H159" s="81" t="b">
        <v>0</v>
      </c>
    </row>
    <row r="160" spans="1:8" ht="15">
      <c r="A160" s="87" t="s">
        <v>2026</v>
      </c>
      <c r="B160" s="81">
        <v>3</v>
      </c>
      <c r="C160" s="122">
        <v>0.002186139877804656</v>
      </c>
      <c r="D160" s="81" t="s">
        <v>1492</v>
      </c>
      <c r="E160" s="81" t="b">
        <v>1</v>
      </c>
      <c r="F160" s="81" t="b">
        <v>0</v>
      </c>
      <c r="G160" s="82"/>
      <c r="H160" s="81" t="b">
        <v>0</v>
      </c>
    </row>
    <row r="161" spans="1:8" ht="15">
      <c r="A161" s="87" t="s">
        <v>2027</v>
      </c>
      <c r="B161" s="81">
        <v>3</v>
      </c>
      <c r="C161" s="122">
        <v>0.002186139877804656</v>
      </c>
      <c r="D161" s="81" t="s">
        <v>1492</v>
      </c>
      <c r="E161" s="81" t="b">
        <v>0</v>
      </c>
      <c r="F161" s="81" t="b">
        <v>0</v>
      </c>
      <c r="G161" s="82"/>
      <c r="H161" s="81" t="b">
        <v>0</v>
      </c>
    </row>
    <row r="162" spans="1:8" ht="15">
      <c r="A162" s="87" t="s">
        <v>265</v>
      </c>
      <c r="B162" s="81">
        <v>3</v>
      </c>
      <c r="C162" s="122">
        <v>0.002186139877804656</v>
      </c>
      <c r="D162" s="81" t="s">
        <v>1492</v>
      </c>
      <c r="E162" s="81" t="b">
        <v>0</v>
      </c>
      <c r="F162" s="81" t="b">
        <v>0</v>
      </c>
      <c r="G162" s="82"/>
      <c r="H162" s="81" t="b">
        <v>0</v>
      </c>
    </row>
    <row r="163" spans="1:8" ht="15">
      <c r="A163" s="87" t="s">
        <v>2028</v>
      </c>
      <c r="B163" s="81">
        <v>3</v>
      </c>
      <c r="C163" s="122">
        <v>0.002186139877804656</v>
      </c>
      <c r="D163" s="81" t="s">
        <v>1492</v>
      </c>
      <c r="E163" s="81" t="b">
        <v>0</v>
      </c>
      <c r="F163" s="81" t="b">
        <v>0</v>
      </c>
      <c r="G163" s="82"/>
      <c r="H163" s="81" t="b">
        <v>0</v>
      </c>
    </row>
    <row r="164" spans="1:8" ht="15">
      <c r="A164" s="87" t="s">
        <v>2029</v>
      </c>
      <c r="B164" s="81">
        <v>3</v>
      </c>
      <c r="C164" s="122">
        <v>0.002186139877804656</v>
      </c>
      <c r="D164" s="81" t="s">
        <v>1492</v>
      </c>
      <c r="E164" s="81" t="b">
        <v>0</v>
      </c>
      <c r="F164" s="81" t="b">
        <v>0</v>
      </c>
      <c r="G164" s="82"/>
      <c r="H164" s="81" t="b">
        <v>0</v>
      </c>
    </row>
    <row r="165" spans="1:8" ht="15">
      <c r="A165" s="87" t="s">
        <v>2030</v>
      </c>
      <c r="B165" s="81">
        <v>3</v>
      </c>
      <c r="C165" s="122">
        <v>0.002186139877804656</v>
      </c>
      <c r="D165" s="81" t="s">
        <v>1492</v>
      </c>
      <c r="E165" s="81" t="b">
        <v>0</v>
      </c>
      <c r="F165" s="81" t="b">
        <v>0</v>
      </c>
      <c r="G165" s="82"/>
      <c r="H165" s="81" t="b">
        <v>0</v>
      </c>
    </row>
    <row r="166" spans="1:8" ht="15">
      <c r="A166" s="87" t="s">
        <v>2031</v>
      </c>
      <c r="B166" s="81">
        <v>3</v>
      </c>
      <c r="C166" s="122">
        <v>0.002186139877804656</v>
      </c>
      <c r="D166" s="81" t="s">
        <v>1492</v>
      </c>
      <c r="E166" s="81" t="b">
        <v>0</v>
      </c>
      <c r="F166" s="81" t="b">
        <v>0</v>
      </c>
      <c r="G166" s="82"/>
      <c r="H166" s="81" t="b">
        <v>0</v>
      </c>
    </row>
    <row r="167" spans="1:8" ht="15">
      <c r="A167" s="87" t="s">
        <v>2032</v>
      </c>
      <c r="B167" s="81">
        <v>3</v>
      </c>
      <c r="C167" s="122">
        <v>0.002408010426803835</v>
      </c>
      <c r="D167" s="81" t="s">
        <v>1492</v>
      </c>
      <c r="E167" s="81" t="b">
        <v>0</v>
      </c>
      <c r="F167" s="81" t="b">
        <v>0</v>
      </c>
      <c r="G167" s="82"/>
      <c r="H167" s="81" t="b">
        <v>0</v>
      </c>
    </row>
    <row r="168" spans="1:8" ht="15">
      <c r="A168" s="87" t="s">
        <v>2033</v>
      </c>
      <c r="B168" s="81">
        <v>3</v>
      </c>
      <c r="C168" s="122">
        <v>0.002186139877804656</v>
      </c>
      <c r="D168" s="81" t="s">
        <v>1492</v>
      </c>
      <c r="E168" s="81" t="b">
        <v>0</v>
      </c>
      <c r="F168" s="81" t="b">
        <v>0</v>
      </c>
      <c r="G168" s="82"/>
      <c r="H168" s="81" t="b">
        <v>0</v>
      </c>
    </row>
    <row r="169" spans="1:8" ht="15">
      <c r="A169" s="87" t="s">
        <v>2034</v>
      </c>
      <c r="B169" s="81">
        <v>3</v>
      </c>
      <c r="C169" s="122">
        <v>0.002186139877804656</v>
      </c>
      <c r="D169" s="81" t="s">
        <v>1492</v>
      </c>
      <c r="E169" s="81" t="b">
        <v>0</v>
      </c>
      <c r="F169" s="81" t="b">
        <v>1</v>
      </c>
      <c r="G169" s="82"/>
      <c r="H169" s="81" t="b">
        <v>0</v>
      </c>
    </row>
    <row r="170" spans="1:8" ht="15">
      <c r="A170" s="87" t="s">
        <v>2035</v>
      </c>
      <c r="B170" s="81">
        <v>3</v>
      </c>
      <c r="C170" s="122">
        <v>0.002186139877804656</v>
      </c>
      <c r="D170" s="81" t="s">
        <v>1492</v>
      </c>
      <c r="E170" s="81" t="b">
        <v>0</v>
      </c>
      <c r="F170" s="81" t="b">
        <v>0</v>
      </c>
      <c r="G170" s="82"/>
      <c r="H170" s="81" t="b">
        <v>0</v>
      </c>
    </row>
    <row r="171" spans="1:8" ht="15">
      <c r="A171" s="87" t="s">
        <v>2036</v>
      </c>
      <c r="B171" s="81">
        <v>3</v>
      </c>
      <c r="C171" s="122">
        <v>0.002408010426803835</v>
      </c>
      <c r="D171" s="81" t="s">
        <v>1492</v>
      </c>
      <c r="E171" s="81" t="b">
        <v>0</v>
      </c>
      <c r="F171" s="81" t="b">
        <v>0</v>
      </c>
      <c r="G171" s="82"/>
      <c r="H171" s="81" t="b">
        <v>0</v>
      </c>
    </row>
    <row r="172" spans="1:8" ht="15">
      <c r="A172" s="87" t="s">
        <v>2037</v>
      </c>
      <c r="B172" s="81">
        <v>3</v>
      </c>
      <c r="C172" s="122">
        <v>0.002408010426803835</v>
      </c>
      <c r="D172" s="81" t="s">
        <v>1492</v>
      </c>
      <c r="E172" s="81" t="b">
        <v>0</v>
      </c>
      <c r="F172" s="81" t="b">
        <v>0</v>
      </c>
      <c r="G172" s="82"/>
      <c r="H172" s="81" t="b">
        <v>0</v>
      </c>
    </row>
    <row r="173" spans="1:8" ht="15">
      <c r="A173" s="87" t="s">
        <v>2038</v>
      </c>
      <c r="B173" s="81">
        <v>3</v>
      </c>
      <c r="C173" s="122">
        <v>0.002408010426803835</v>
      </c>
      <c r="D173" s="81" t="s">
        <v>1492</v>
      </c>
      <c r="E173" s="81" t="b">
        <v>0</v>
      </c>
      <c r="F173" s="81" t="b">
        <v>0</v>
      </c>
      <c r="G173" s="82"/>
      <c r="H173" s="81" t="b">
        <v>0</v>
      </c>
    </row>
    <row r="174" spans="1:8" ht="15">
      <c r="A174" s="87" t="s">
        <v>2039</v>
      </c>
      <c r="B174" s="81">
        <v>3</v>
      </c>
      <c r="C174" s="122">
        <v>0.002186139877804656</v>
      </c>
      <c r="D174" s="81" t="s">
        <v>1492</v>
      </c>
      <c r="E174" s="81" t="b">
        <v>1</v>
      </c>
      <c r="F174" s="81" t="b">
        <v>0</v>
      </c>
      <c r="G174" s="82"/>
      <c r="H174" s="81" t="b">
        <v>0</v>
      </c>
    </row>
    <row r="175" spans="1:8" ht="15">
      <c r="A175" s="87" t="s">
        <v>2040</v>
      </c>
      <c r="B175" s="81">
        <v>3</v>
      </c>
      <c r="C175" s="122">
        <v>0.002186139877804656</v>
      </c>
      <c r="D175" s="81" t="s">
        <v>1492</v>
      </c>
      <c r="E175" s="81" t="b">
        <v>0</v>
      </c>
      <c r="F175" s="81" t="b">
        <v>0</v>
      </c>
      <c r="G175" s="82"/>
      <c r="H175" s="81" t="b">
        <v>0</v>
      </c>
    </row>
    <row r="176" spans="1:8" ht="15">
      <c r="A176" s="87" t="s">
        <v>2041</v>
      </c>
      <c r="B176" s="81">
        <v>3</v>
      </c>
      <c r="C176" s="122">
        <v>0.002186139877804656</v>
      </c>
      <c r="D176" s="81" t="s">
        <v>1492</v>
      </c>
      <c r="E176" s="81" t="b">
        <v>0</v>
      </c>
      <c r="F176" s="81" t="b">
        <v>0</v>
      </c>
      <c r="G176" s="82"/>
      <c r="H176" s="81" t="b">
        <v>0</v>
      </c>
    </row>
    <row r="177" spans="1:8" ht="15">
      <c r="A177" s="87" t="s">
        <v>2042</v>
      </c>
      <c r="B177" s="81">
        <v>3</v>
      </c>
      <c r="C177" s="122">
        <v>0.002186139877804656</v>
      </c>
      <c r="D177" s="81" t="s">
        <v>1492</v>
      </c>
      <c r="E177" s="81" t="b">
        <v>0</v>
      </c>
      <c r="F177" s="81" t="b">
        <v>0</v>
      </c>
      <c r="G177" s="82"/>
      <c r="H177" s="81" t="b">
        <v>0</v>
      </c>
    </row>
    <row r="178" spans="1:8" ht="15">
      <c r="A178" s="87" t="s">
        <v>2043</v>
      </c>
      <c r="B178" s="81">
        <v>3</v>
      </c>
      <c r="C178" s="122">
        <v>0.002186139877804656</v>
      </c>
      <c r="D178" s="81" t="s">
        <v>1492</v>
      </c>
      <c r="E178" s="81" t="b">
        <v>0</v>
      </c>
      <c r="F178" s="81" t="b">
        <v>0</v>
      </c>
      <c r="G178" s="82"/>
      <c r="H178" s="81" t="b">
        <v>0</v>
      </c>
    </row>
    <row r="179" spans="1:8" ht="15">
      <c r="A179" s="87" t="s">
        <v>2044</v>
      </c>
      <c r="B179" s="81">
        <v>3</v>
      </c>
      <c r="C179" s="122">
        <v>0.002408010426803835</v>
      </c>
      <c r="D179" s="81" t="s">
        <v>1492</v>
      </c>
      <c r="E179" s="81" t="b">
        <v>0</v>
      </c>
      <c r="F179" s="81" t="b">
        <v>0</v>
      </c>
      <c r="G179" s="82"/>
      <c r="H179" s="81" t="b">
        <v>0</v>
      </c>
    </row>
    <row r="180" spans="1:8" ht="15">
      <c r="A180" s="87" t="s">
        <v>2045</v>
      </c>
      <c r="B180" s="81">
        <v>3</v>
      </c>
      <c r="C180" s="122">
        <v>0.002186139877804656</v>
      </c>
      <c r="D180" s="81" t="s">
        <v>1492</v>
      </c>
      <c r="E180" s="81" t="b">
        <v>0</v>
      </c>
      <c r="F180" s="81" t="b">
        <v>0</v>
      </c>
      <c r="G180" s="82"/>
      <c r="H180" s="81" t="b">
        <v>0</v>
      </c>
    </row>
    <row r="181" spans="1:8" ht="15">
      <c r="A181" s="87" t="s">
        <v>2046</v>
      </c>
      <c r="B181" s="81">
        <v>3</v>
      </c>
      <c r="C181" s="122">
        <v>0.002186139877804656</v>
      </c>
      <c r="D181" s="81" t="s">
        <v>1492</v>
      </c>
      <c r="E181" s="81" t="b">
        <v>1</v>
      </c>
      <c r="F181" s="81" t="b">
        <v>0</v>
      </c>
      <c r="G181" s="82"/>
      <c r="H181" s="81" t="b">
        <v>0</v>
      </c>
    </row>
    <row r="182" spans="1:8" ht="15">
      <c r="A182" s="87" t="s">
        <v>260</v>
      </c>
      <c r="B182" s="81">
        <v>3</v>
      </c>
      <c r="C182" s="122">
        <v>0.002186139877804656</v>
      </c>
      <c r="D182" s="81" t="s">
        <v>1492</v>
      </c>
      <c r="E182" s="81" t="b">
        <v>0</v>
      </c>
      <c r="F182" s="81" t="b">
        <v>0</v>
      </c>
      <c r="G182" s="82"/>
      <c r="H182" s="81" t="b">
        <v>0</v>
      </c>
    </row>
    <row r="183" spans="1:8" ht="15">
      <c r="A183" s="87" t="s">
        <v>2047</v>
      </c>
      <c r="B183" s="81">
        <v>3</v>
      </c>
      <c r="C183" s="122">
        <v>0.002186139877804656</v>
      </c>
      <c r="D183" s="81" t="s">
        <v>1492</v>
      </c>
      <c r="E183" s="81" t="b">
        <v>0</v>
      </c>
      <c r="F183" s="81" t="b">
        <v>0</v>
      </c>
      <c r="G183" s="82"/>
      <c r="H183" s="81" t="b">
        <v>0</v>
      </c>
    </row>
    <row r="184" spans="1:8" ht="15">
      <c r="A184" s="87" t="s">
        <v>2048</v>
      </c>
      <c r="B184" s="81">
        <v>3</v>
      </c>
      <c r="C184" s="122">
        <v>0.002186139877804656</v>
      </c>
      <c r="D184" s="81" t="s">
        <v>1492</v>
      </c>
      <c r="E184" s="81" t="b">
        <v>1</v>
      </c>
      <c r="F184" s="81" t="b">
        <v>0</v>
      </c>
      <c r="G184" s="82"/>
      <c r="H184" s="81" t="b">
        <v>0</v>
      </c>
    </row>
    <row r="185" spans="1:8" ht="15">
      <c r="A185" s="87" t="s">
        <v>2049</v>
      </c>
      <c r="B185" s="81">
        <v>3</v>
      </c>
      <c r="C185" s="122">
        <v>0.002186139877804656</v>
      </c>
      <c r="D185" s="81" t="s">
        <v>1492</v>
      </c>
      <c r="E185" s="81" t="b">
        <v>0</v>
      </c>
      <c r="F185" s="81" t="b">
        <v>0</v>
      </c>
      <c r="G185" s="82"/>
      <c r="H185" s="81" t="b">
        <v>0</v>
      </c>
    </row>
    <row r="186" spans="1:8" ht="15">
      <c r="A186" s="87" t="s">
        <v>2050</v>
      </c>
      <c r="B186" s="81">
        <v>3</v>
      </c>
      <c r="C186" s="122">
        <v>0.002408010426803835</v>
      </c>
      <c r="D186" s="81" t="s">
        <v>1492</v>
      </c>
      <c r="E186" s="81" t="b">
        <v>0</v>
      </c>
      <c r="F186" s="81" t="b">
        <v>0</v>
      </c>
      <c r="G186" s="82"/>
      <c r="H186" s="81" t="b">
        <v>0</v>
      </c>
    </row>
    <row r="187" spans="1:8" ht="15">
      <c r="A187" s="87" t="s">
        <v>2051</v>
      </c>
      <c r="B187" s="81">
        <v>3</v>
      </c>
      <c r="C187" s="122">
        <v>0.002186139877804656</v>
      </c>
      <c r="D187" s="81" t="s">
        <v>1492</v>
      </c>
      <c r="E187" s="81" t="b">
        <v>1</v>
      </c>
      <c r="F187" s="81" t="b">
        <v>0</v>
      </c>
      <c r="G187" s="82"/>
      <c r="H187" s="81" t="b">
        <v>0</v>
      </c>
    </row>
    <row r="188" spans="1:8" ht="15">
      <c r="A188" s="87" t="s">
        <v>2052</v>
      </c>
      <c r="B188" s="81">
        <v>3</v>
      </c>
      <c r="C188" s="122">
        <v>0.002186139877804656</v>
      </c>
      <c r="D188" s="81" t="s">
        <v>1492</v>
      </c>
      <c r="E188" s="81" t="b">
        <v>0</v>
      </c>
      <c r="F188" s="81" t="b">
        <v>0</v>
      </c>
      <c r="G188" s="82"/>
      <c r="H188" s="81" t="b">
        <v>0</v>
      </c>
    </row>
    <row r="189" spans="1:8" ht="15">
      <c r="A189" s="87" t="s">
        <v>2053</v>
      </c>
      <c r="B189" s="81">
        <v>3</v>
      </c>
      <c r="C189" s="122">
        <v>0.002186139877804656</v>
      </c>
      <c r="D189" s="81" t="s">
        <v>1492</v>
      </c>
      <c r="E189" s="81" t="b">
        <v>0</v>
      </c>
      <c r="F189" s="81" t="b">
        <v>0</v>
      </c>
      <c r="G189" s="82"/>
      <c r="H189" s="81" t="b">
        <v>0</v>
      </c>
    </row>
    <row r="190" spans="1:8" ht="15">
      <c r="A190" s="87" t="s">
        <v>2054</v>
      </c>
      <c r="B190" s="81">
        <v>3</v>
      </c>
      <c r="C190" s="122">
        <v>0.002186139877804656</v>
      </c>
      <c r="D190" s="81" t="s">
        <v>1492</v>
      </c>
      <c r="E190" s="81" t="b">
        <v>0</v>
      </c>
      <c r="F190" s="81" t="b">
        <v>0</v>
      </c>
      <c r="G190" s="82"/>
      <c r="H190" s="81" t="b">
        <v>0</v>
      </c>
    </row>
    <row r="191" spans="1:8" ht="15">
      <c r="A191" s="87" t="s">
        <v>2055</v>
      </c>
      <c r="B191" s="81">
        <v>3</v>
      </c>
      <c r="C191" s="122">
        <v>0.002408010426803835</v>
      </c>
      <c r="D191" s="81" t="s">
        <v>1492</v>
      </c>
      <c r="E191" s="81" t="b">
        <v>0</v>
      </c>
      <c r="F191" s="81" t="b">
        <v>0</v>
      </c>
      <c r="G191" s="82"/>
      <c r="H191" s="81" t="b">
        <v>0</v>
      </c>
    </row>
    <row r="192" spans="1:8" ht="15">
      <c r="A192" s="87" t="s">
        <v>2056</v>
      </c>
      <c r="B192" s="81">
        <v>3</v>
      </c>
      <c r="C192" s="122">
        <v>0.002186139877804656</v>
      </c>
      <c r="D192" s="81" t="s">
        <v>1492</v>
      </c>
      <c r="E192" s="81" t="b">
        <v>0</v>
      </c>
      <c r="F192" s="81" t="b">
        <v>0</v>
      </c>
      <c r="G192" s="82"/>
      <c r="H192" s="81" t="b">
        <v>0</v>
      </c>
    </row>
    <row r="193" spans="1:8" ht="15">
      <c r="A193" s="87" t="s">
        <v>2057</v>
      </c>
      <c r="B193" s="81">
        <v>3</v>
      </c>
      <c r="C193" s="122">
        <v>0.002186139877804656</v>
      </c>
      <c r="D193" s="81" t="s">
        <v>1492</v>
      </c>
      <c r="E193" s="81" t="b">
        <v>0</v>
      </c>
      <c r="F193" s="81" t="b">
        <v>0</v>
      </c>
      <c r="G193" s="82"/>
      <c r="H193" s="81" t="b">
        <v>0</v>
      </c>
    </row>
    <row r="194" spans="1:8" ht="15">
      <c r="A194" s="87" t="s">
        <v>2058</v>
      </c>
      <c r="B194" s="81">
        <v>3</v>
      </c>
      <c r="C194" s="122">
        <v>0.002186139877804656</v>
      </c>
      <c r="D194" s="81" t="s">
        <v>1492</v>
      </c>
      <c r="E194" s="81" t="b">
        <v>0</v>
      </c>
      <c r="F194" s="81" t="b">
        <v>0</v>
      </c>
      <c r="G194" s="82"/>
      <c r="H194" s="81" t="b">
        <v>0</v>
      </c>
    </row>
    <row r="195" spans="1:8" ht="15">
      <c r="A195" s="87" t="s">
        <v>256</v>
      </c>
      <c r="B195" s="81">
        <v>3</v>
      </c>
      <c r="C195" s="122">
        <v>0.002186139877804656</v>
      </c>
      <c r="D195" s="81" t="s">
        <v>1492</v>
      </c>
      <c r="E195" s="81" t="b">
        <v>0</v>
      </c>
      <c r="F195" s="81" t="b">
        <v>0</v>
      </c>
      <c r="G195" s="82"/>
      <c r="H195" s="81" t="b">
        <v>0</v>
      </c>
    </row>
    <row r="196" spans="1:8" ht="15">
      <c r="A196" s="87" t="s">
        <v>2059</v>
      </c>
      <c r="B196" s="81">
        <v>3</v>
      </c>
      <c r="C196" s="122">
        <v>0.002186139877804656</v>
      </c>
      <c r="D196" s="81" t="s">
        <v>1492</v>
      </c>
      <c r="E196" s="81" t="b">
        <v>0</v>
      </c>
      <c r="F196" s="81" t="b">
        <v>0</v>
      </c>
      <c r="G196" s="82"/>
      <c r="H196" s="81" t="b">
        <v>0</v>
      </c>
    </row>
    <row r="197" spans="1:8" ht="15">
      <c r="A197" s="87" t="s">
        <v>2060</v>
      </c>
      <c r="B197" s="81">
        <v>3</v>
      </c>
      <c r="C197" s="122">
        <v>0.002186139877804656</v>
      </c>
      <c r="D197" s="81" t="s">
        <v>1492</v>
      </c>
      <c r="E197" s="81" t="b">
        <v>0</v>
      </c>
      <c r="F197" s="81" t="b">
        <v>0</v>
      </c>
      <c r="G197" s="82"/>
      <c r="H197" s="81" t="b">
        <v>0</v>
      </c>
    </row>
    <row r="198" spans="1:8" ht="15">
      <c r="A198" s="87" t="s">
        <v>2061</v>
      </c>
      <c r="B198" s="81">
        <v>3</v>
      </c>
      <c r="C198" s="122">
        <v>0.002186139877804656</v>
      </c>
      <c r="D198" s="81" t="s">
        <v>1492</v>
      </c>
      <c r="E198" s="81" t="b">
        <v>0</v>
      </c>
      <c r="F198" s="81" t="b">
        <v>0</v>
      </c>
      <c r="G198" s="82"/>
      <c r="H198" s="81" t="b">
        <v>0</v>
      </c>
    </row>
    <row r="199" spans="1:8" ht="15">
      <c r="A199" s="87" t="s">
        <v>2062</v>
      </c>
      <c r="B199" s="81">
        <v>3</v>
      </c>
      <c r="C199" s="122">
        <v>0.002186139877804656</v>
      </c>
      <c r="D199" s="81" t="s">
        <v>1492</v>
      </c>
      <c r="E199" s="81" t="b">
        <v>0</v>
      </c>
      <c r="F199" s="81" t="b">
        <v>0</v>
      </c>
      <c r="G199" s="82"/>
      <c r="H199" s="81" t="b">
        <v>0</v>
      </c>
    </row>
    <row r="200" spans="1:8" ht="15">
      <c r="A200" s="87" t="s">
        <v>2063</v>
      </c>
      <c r="B200" s="81">
        <v>3</v>
      </c>
      <c r="C200" s="122">
        <v>0.002186139877804656</v>
      </c>
      <c r="D200" s="81" t="s">
        <v>1492</v>
      </c>
      <c r="E200" s="81" t="b">
        <v>0</v>
      </c>
      <c r="F200" s="81" t="b">
        <v>0</v>
      </c>
      <c r="G200" s="82"/>
      <c r="H200" s="81" t="b">
        <v>0</v>
      </c>
    </row>
    <row r="201" spans="1:8" ht="15">
      <c r="A201" s="87" t="s">
        <v>2064</v>
      </c>
      <c r="B201" s="81">
        <v>3</v>
      </c>
      <c r="C201" s="122">
        <v>0.002408010426803835</v>
      </c>
      <c r="D201" s="81" t="s">
        <v>1492</v>
      </c>
      <c r="E201" s="81" t="b">
        <v>0</v>
      </c>
      <c r="F201" s="81" t="b">
        <v>0</v>
      </c>
      <c r="G201" s="82"/>
      <c r="H201" s="81" t="b">
        <v>0</v>
      </c>
    </row>
    <row r="202" spans="1:8" ht="15">
      <c r="A202" s="87" t="s">
        <v>2065</v>
      </c>
      <c r="B202" s="81">
        <v>3</v>
      </c>
      <c r="C202" s="122">
        <v>0.002408010426803835</v>
      </c>
      <c r="D202" s="81" t="s">
        <v>1492</v>
      </c>
      <c r="E202" s="81" t="b">
        <v>0</v>
      </c>
      <c r="F202" s="81" t="b">
        <v>0</v>
      </c>
      <c r="G202" s="82"/>
      <c r="H202" s="81" t="b">
        <v>0</v>
      </c>
    </row>
    <row r="203" spans="1:8" ht="15">
      <c r="A203" s="87" t="s">
        <v>252</v>
      </c>
      <c r="B203" s="81">
        <v>3</v>
      </c>
      <c r="C203" s="122">
        <v>0.002186139877804656</v>
      </c>
      <c r="D203" s="81" t="s">
        <v>1492</v>
      </c>
      <c r="E203" s="81" t="b">
        <v>0</v>
      </c>
      <c r="F203" s="81" t="b">
        <v>0</v>
      </c>
      <c r="G203" s="82"/>
      <c r="H203" s="81" t="b">
        <v>0</v>
      </c>
    </row>
    <row r="204" spans="1:8" ht="15">
      <c r="A204" s="87" t="s">
        <v>2066</v>
      </c>
      <c r="B204" s="81">
        <v>3</v>
      </c>
      <c r="C204" s="122">
        <v>0.002186139877804656</v>
      </c>
      <c r="D204" s="81" t="s">
        <v>1492</v>
      </c>
      <c r="E204" s="81" t="b">
        <v>0</v>
      </c>
      <c r="F204" s="81" t="b">
        <v>0</v>
      </c>
      <c r="G204" s="82"/>
      <c r="H204" s="81" t="b">
        <v>0</v>
      </c>
    </row>
    <row r="205" spans="1:8" ht="15">
      <c r="A205" s="87" t="s">
        <v>2067</v>
      </c>
      <c r="B205" s="81">
        <v>3</v>
      </c>
      <c r="C205" s="122">
        <v>0.002186139877804656</v>
      </c>
      <c r="D205" s="81" t="s">
        <v>1492</v>
      </c>
      <c r="E205" s="81" t="b">
        <v>0</v>
      </c>
      <c r="F205" s="81" t="b">
        <v>0</v>
      </c>
      <c r="G205" s="82"/>
      <c r="H205" s="81" t="b">
        <v>0</v>
      </c>
    </row>
    <row r="206" spans="1:8" ht="15">
      <c r="A206" s="87" t="s">
        <v>2068</v>
      </c>
      <c r="B206" s="81">
        <v>3</v>
      </c>
      <c r="C206" s="122">
        <v>0.002186139877804656</v>
      </c>
      <c r="D206" s="81" t="s">
        <v>1492</v>
      </c>
      <c r="E206" s="81" t="b">
        <v>0</v>
      </c>
      <c r="F206" s="81" t="b">
        <v>0</v>
      </c>
      <c r="G206" s="82"/>
      <c r="H206" s="81" t="b">
        <v>0</v>
      </c>
    </row>
    <row r="207" spans="1:8" ht="15">
      <c r="A207" s="87" t="s">
        <v>2069</v>
      </c>
      <c r="B207" s="81">
        <v>3</v>
      </c>
      <c r="C207" s="122">
        <v>0.002186139877804656</v>
      </c>
      <c r="D207" s="81" t="s">
        <v>1492</v>
      </c>
      <c r="E207" s="81" t="b">
        <v>0</v>
      </c>
      <c r="F207" s="81" t="b">
        <v>0</v>
      </c>
      <c r="G207" s="82"/>
      <c r="H207" s="81" t="b">
        <v>0</v>
      </c>
    </row>
    <row r="208" spans="1:8" ht="15">
      <c r="A208" s="87" t="s">
        <v>2070</v>
      </c>
      <c r="B208" s="81">
        <v>3</v>
      </c>
      <c r="C208" s="122">
        <v>0.002186139877804656</v>
      </c>
      <c r="D208" s="81" t="s">
        <v>1492</v>
      </c>
      <c r="E208" s="81" t="b">
        <v>1</v>
      </c>
      <c r="F208" s="81" t="b">
        <v>0</v>
      </c>
      <c r="G208" s="82"/>
      <c r="H208" s="81" t="b">
        <v>0</v>
      </c>
    </row>
    <row r="209" spans="1:8" ht="15">
      <c r="A209" s="87" t="s">
        <v>297</v>
      </c>
      <c r="B209" s="81">
        <v>3</v>
      </c>
      <c r="C209" s="122">
        <v>0.002186139877804656</v>
      </c>
      <c r="D209" s="81" t="s">
        <v>1492</v>
      </c>
      <c r="E209" s="81" t="b">
        <v>0</v>
      </c>
      <c r="F209" s="81" t="b">
        <v>0</v>
      </c>
      <c r="G209" s="82"/>
      <c r="H209" s="81" t="b">
        <v>0</v>
      </c>
    </row>
    <row r="210" spans="1:8" ht="15">
      <c r="A210" s="87" t="s">
        <v>2071</v>
      </c>
      <c r="B210" s="81">
        <v>3</v>
      </c>
      <c r="C210" s="122">
        <v>0.002186139877804656</v>
      </c>
      <c r="D210" s="81" t="s">
        <v>1492</v>
      </c>
      <c r="E210" s="81" t="b">
        <v>0</v>
      </c>
      <c r="F210" s="81" t="b">
        <v>0</v>
      </c>
      <c r="G210" s="82"/>
      <c r="H210" s="81" t="b">
        <v>0</v>
      </c>
    </row>
    <row r="211" spans="1:8" ht="15">
      <c r="A211" s="87" t="s">
        <v>2072</v>
      </c>
      <c r="B211" s="81">
        <v>3</v>
      </c>
      <c r="C211" s="122">
        <v>0.0027873006355362763</v>
      </c>
      <c r="D211" s="81" t="s">
        <v>1492</v>
      </c>
      <c r="E211" s="81" t="b">
        <v>0</v>
      </c>
      <c r="F211" s="81" t="b">
        <v>0</v>
      </c>
      <c r="G211" s="82"/>
      <c r="H211" s="81" t="b">
        <v>0</v>
      </c>
    </row>
    <row r="212" spans="1:8" ht="15">
      <c r="A212" s="87" t="s">
        <v>2073</v>
      </c>
      <c r="B212" s="81">
        <v>3</v>
      </c>
      <c r="C212" s="122">
        <v>0.002186139877804656</v>
      </c>
      <c r="D212" s="81" t="s">
        <v>1492</v>
      </c>
      <c r="E212" s="81" t="b">
        <v>0</v>
      </c>
      <c r="F212" s="81" t="b">
        <v>0</v>
      </c>
      <c r="G212" s="82"/>
      <c r="H212" s="81" t="b">
        <v>0</v>
      </c>
    </row>
    <row r="213" spans="1:8" ht="15">
      <c r="A213" s="87" t="s">
        <v>2074</v>
      </c>
      <c r="B213" s="81">
        <v>2</v>
      </c>
      <c r="C213" s="122">
        <v>0.0016053402845358897</v>
      </c>
      <c r="D213" s="81" t="s">
        <v>1492</v>
      </c>
      <c r="E213" s="81" t="b">
        <v>0</v>
      </c>
      <c r="F213" s="81" t="b">
        <v>0</v>
      </c>
      <c r="G213" s="82"/>
      <c r="H213" s="81" t="b">
        <v>0</v>
      </c>
    </row>
    <row r="214" spans="1:8" ht="15">
      <c r="A214" s="87" t="s">
        <v>2075</v>
      </c>
      <c r="B214" s="81">
        <v>2</v>
      </c>
      <c r="C214" s="122">
        <v>0.0016053402845358897</v>
      </c>
      <c r="D214" s="81" t="s">
        <v>1492</v>
      </c>
      <c r="E214" s="81" t="b">
        <v>0</v>
      </c>
      <c r="F214" s="81" t="b">
        <v>0</v>
      </c>
      <c r="G214" s="82"/>
      <c r="H214" s="81" t="b">
        <v>0</v>
      </c>
    </row>
    <row r="215" spans="1:8" ht="15">
      <c r="A215" s="87" t="s">
        <v>2076</v>
      </c>
      <c r="B215" s="81">
        <v>2</v>
      </c>
      <c r="C215" s="122">
        <v>0.0016053402845358897</v>
      </c>
      <c r="D215" s="81" t="s">
        <v>1492</v>
      </c>
      <c r="E215" s="81" t="b">
        <v>0</v>
      </c>
      <c r="F215" s="81" t="b">
        <v>0</v>
      </c>
      <c r="G215" s="82"/>
      <c r="H215" s="81" t="b">
        <v>0</v>
      </c>
    </row>
    <row r="216" spans="1:8" ht="15">
      <c r="A216" s="87" t="s">
        <v>2077</v>
      </c>
      <c r="B216" s="81">
        <v>2</v>
      </c>
      <c r="C216" s="122">
        <v>0.0016053402845358897</v>
      </c>
      <c r="D216" s="81" t="s">
        <v>1492</v>
      </c>
      <c r="E216" s="81" t="b">
        <v>0</v>
      </c>
      <c r="F216" s="81" t="b">
        <v>0</v>
      </c>
      <c r="G216" s="82"/>
      <c r="H216" s="81" t="b">
        <v>0</v>
      </c>
    </row>
    <row r="217" spans="1:8" ht="15">
      <c r="A217" s="87" t="s">
        <v>2078</v>
      </c>
      <c r="B217" s="81">
        <v>2</v>
      </c>
      <c r="C217" s="122">
        <v>0.0016053402845358897</v>
      </c>
      <c r="D217" s="81" t="s">
        <v>1492</v>
      </c>
      <c r="E217" s="81" t="b">
        <v>0</v>
      </c>
      <c r="F217" s="81" t="b">
        <v>0</v>
      </c>
      <c r="G217" s="82"/>
      <c r="H217" s="81" t="b">
        <v>0</v>
      </c>
    </row>
    <row r="218" spans="1:8" ht="15">
      <c r="A218" s="87" t="s">
        <v>2079</v>
      </c>
      <c r="B218" s="81">
        <v>2</v>
      </c>
      <c r="C218" s="122">
        <v>0.0016053402845358897</v>
      </c>
      <c r="D218" s="81" t="s">
        <v>1492</v>
      </c>
      <c r="E218" s="81" t="b">
        <v>0</v>
      </c>
      <c r="F218" s="81" t="b">
        <v>0</v>
      </c>
      <c r="G218" s="82"/>
      <c r="H218" s="81" t="b">
        <v>0</v>
      </c>
    </row>
    <row r="219" spans="1:8" ht="15">
      <c r="A219" s="87" t="s">
        <v>2080</v>
      </c>
      <c r="B219" s="81">
        <v>2</v>
      </c>
      <c r="C219" s="122">
        <v>0.0016053402845358897</v>
      </c>
      <c r="D219" s="81" t="s">
        <v>1492</v>
      </c>
      <c r="E219" s="81" t="b">
        <v>0</v>
      </c>
      <c r="F219" s="81" t="b">
        <v>0</v>
      </c>
      <c r="G219" s="82"/>
      <c r="H219" s="81" t="b">
        <v>0</v>
      </c>
    </row>
    <row r="220" spans="1:8" ht="15">
      <c r="A220" s="87" t="s">
        <v>2081</v>
      </c>
      <c r="B220" s="81">
        <v>2</v>
      </c>
      <c r="C220" s="122">
        <v>0.0016053402845358897</v>
      </c>
      <c r="D220" s="81" t="s">
        <v>1492</v>
      </c>
      <c r="E220" s="81" t="b">
        <v>0</v>
      </c>
      <c r="F220" s="81" t="b">
        <v>0</v>
      </c>
      <c r="G220" s="82"/>
      <c r="H220" s="81" t="b">
        <v>0</v>
      </c>
    </row>
    <row r="221" spans="1:8" ht="15">
      <c r="A221" s="87" t="s">
        <v>2082</v>
      </c>
      <c r="B221" s="81">
        <v>2</v>
      </c>
      <c r="C221" s="122">
        <v>0.0016053402845358897</v>
      </c>
      <c r="D221" s="81" t="s">
        <v>1492</v>
      </c>
      <c r="E221" s="81" t="b">
        <v>0</v>
      </c>
      <c r="F221" s="81" t="b">
        <v>0</v>
      </c>
      <c r="G221" s="82"/>
      <c r="H221" s="81" t="b">
        <v>0</v>
      </c>
    </row>
    <row r="222" spans="1:8" ht="15">
      <c r="A222" s="87" t="s">
        <v>2083</v>
      </c>
      <c r="B222" s="81">
        <v>2</v>
      </c>
      <c r="C222" s="122">
        <v>0.0016053402845358897</v>
      </c>
      <c r="D222" s="81" t="s">
        <v>1492</v>
      </c>
      <c r="E222" s="81" t="b">
        <v>0</v>
      </c>
      <c r="F222" s="81" t="b">
        <v>0</v>
      </c>
      <c r="G222" s="82"/>
      <c r="H222" s="81" t="b">
        <v>0</v>
      </c>
    </row>
    <row r="223" spans="1:8" ht="15">
      <c r="A223" s="87" t="s">
        <v>2084</v>
      </c>
      <c r="B223" s="81">
        <v>2</v>
      </c>
      <c r="C223" s="122">
        <v>0.0016053402845358897</v>
      </c>
      <c r="D223" s="81" t="s">
        <v>1492</v>
      </c>
      <c r="E223" s="81" t="b">
        <v>0</v>
      </c>
      <c r="F223" s="81" t="b">
        <v>0</v>
      </c>
      <c r="G223" s="82"/>
      <c r="H223" s="81" t="b">
        <v>0</v>
      </c>
    </row>
    <row r="224" spans="1:8" ht="15">
      <c r="A224" s="87" t="s">
        <v>2085</v>
      </c>
      <c r="B224" s="81">
        <v>2</v>
      </c>
      <c r="C224" s="122">
        <v>0.0016053402845358897</v>
      </c>
      <c r="D224" s="81" t="s">
        <v>1492</v>
      </c>
      <c r="E224" s="81" t="b">
        <v>0</v>
      </c>
      <c r="F224" s="81" t="b">
        <v>0</v>
      </c>
      <c r="G224" s="82"/>
      <c r="H224" s="81" t="b">
        <v>0</v>
      </c>
    </row>
    <row r="225" spans="1:8" ht="15">
      <c r="A225" s="87" t="s">
        <v>2086</v>
      </c>
      <c r="B225" s="81">
        <v>2</v>
      </c>
      <c r="C225" s="122">
        <v>0.0016053402845358897</v>
      </c>
      <c r="D225" s="81" t="s">
        <v>1492</v>
      </c>
      <c r="E225" s="81" t="b">
        <v>0</v>
      </c>
      <c r="F225" s="81" t="b">
        <v>0</v>
      </c>
      <c r="G225" s="82"/>
      <c r="H225" s="81" t="b">
        <v>0</v>
      </c>
    </row>
    <row r="226" spans="1:8" ht="15">
      <c r="A226" s="87" t="s">
        <v>2087</v>
      </c>
      <c r="B226" s="81">
        <v>2</v>
      </c>
      <c r="C226" s="122">
        <v>0.0016053402845358897</v>
      </c>
      <c r="D226" s="81" t="s">
        <v>1492</v>
      </c>
      <c r="E226" s="81" t="b">
        <v>0</v>
      </c>
      <c r="F226" s="81" t="b">
        <v>0</v>
      </c>
      <c r="G226" s="82"/>
      <c r="H226" s="81" t="b">
        <v>0</v>
      </c>
    </row>
    <row r="227" spans="1:8" ht="15">
      <c r="A227" s="87" t="s">
        <v>2088</v>
      </c>
      <c r="B227" s="81">
        <v>2</v>
      </c>
      <c r="C227" s="122">
        <v>0.0016053402845358897</v>
      </c>
      <c r="D227" s="81" t="s">
        <v>1492</v>
      </c>
      <c r="E227" s="81" t="b">
        <v>0</v>
      </c>
      <c r="F227" s="81" t="b">
        <v>0</v>
      </c>
      <c r="G227" s="82"/>
      <c r="H227" s="81" t="b">
        <v>0</v>
      </c>
    </row>
    <row r="228" spans="1:8" ht="15">
      <c r="A228" s="87" t="s">
        <v>2089</v>
      </c>
      <c r="B228" s="81">
        <v>2</v>
      </c>
      <c r="C228" s="122">
        <v>0.0016053402845358897</v>
      </c>
      <c r="D228" s="81" t="s">
        <v>1492</v>
      </c>
      <c r="E228" s="81" t="b">
        <v>0</v>
      </c>
      <c r="F228" s="81" t="b">
        <v>0</v>
      </c>
      <c r="G228" s="82"/>
      <c r="H228" s="81" t="b">
        <v>0</v>
      </c>
    </row>
    <row r="229" spans="1:8" ht="15">
      <c r="A229" s="87" t="s">
        <v>2090</v>
      </c>
      <c r="B229" s="81">
        <v>2</v>
      </c>
      <c r="C229" s="122">
        <v>0.0016053402845358897</v>
      </c>
      <c r="D229" s="81" t="s">
        <v>1492</v>
      </c>
      <c r="E229" s="81" t="b">
        <v>0</v>
      </c>
      <c r="F229" s="81" t="b">
        <v>0</v>
      </c>
      <c r="G229" s="82"/>
      <c r="H229" s="81" t="b">
        <v>0</v>
      </c>
    </row>
    <row r="230" spans="1:8" ht="15">
      <c r="A230" s="87" t="s">
        <v>2091</v>
      </c>
      <c r="B230" s="81">
        <v>2</v>
      </c>
      <c r="C230" s="122">
        <v>0.0016053402845358897</v>
      </c>
      <c r="D230" s="81" t="s">
        <v>1492</v>
      </c>
      <c r="E230" s="81" t="b">
        <v>0</v>
      </c>
      <c r="F230" s="81" t="b">
        <v>0</v>
      </c>
      <c r="G230" s="82"/>
      <c r="H230" s="81" t="b">
        <v>0</v>
      </c>
    </row>
    <row r="231" spans="1:8" ht="15">
      <c r="A231" s="87" t="s">
        <v>2092</v>
      </c>
      <c r="B231" s="81">
        <v>2</v>
      </c>
      <c r="C231" s="122">
        <v>0.0016053402845358897</v>
      </c>
      <c r="D231" s="81" t="s">
        <v>1492</v>
      </c>
      <c r="E231" s="81" t="b">
        <v>0</v>
      </c>
      <c r="F231" s="81" t="b">
        <v>0</v>
      </c>
      <c r="G231" s="82"/>
      <c r="H231" s="81" t="b">
        <v>0</v>
      </c>
    </row>
    <row r="232" spans="1:8" ht="15">
      <c r="A232" s="87" t="s">
        <v>2093</v>
      </c>
      <c r="B232" s="81">
        <v>2</v>
      </c>
      <c r="C232" s="122">
        <v>0.0018582004236908508</v>
      </c>
      <c r="D232" s="81" t="s">
        <v>1492</v>
      </c>
      <c r="E232" s="81" t="b">
        <v>0</v>
      </c>
      <c r="F232" s="81" t="b">
        <v>0</v>
      </c>
      <c r="G232" s="82"/>
      <c r="H232" s="81" t="b">
        <v>0</v>
      </c>
    </row>
    <row r="233" spans="1:8" ht="15">
      <c r="A233" s="87" t="s">
        <v>2094</v>
      </c>
      <c r="B233" s="81">
        <v>2</v>
      </c>
      <c r="C233" s="122">
        <v>0.0018582004236908508</v>
      </c>
      <c r="D233" s="81" t="s">
        <v>1492</v>
      </c>
      <c r="E233" s="81" t="b">
        <v>0</v>
      </c>
      <c r="F233" s="81" t="b">
        <v>0</v>
      </c>
      <c r="G233" s="82"/>
      <c r="H233" s="81" t="b">
        <v>0</v>
      </c>
    </row>
    <row r="234" spans="1:8" ht="15">
      <c r="A234" s="87" t="s">
        <v>2095</v>
      </c>
      <c r="B234" s="81">
        <v>2</v>
      </c>
      <c r="C234" s="122">
        <v>0.0016053402845358897</v>
      </c>
      <c r="D234" s="81" t="s">
        <v>1492</v>
      </c>
      <c r="E234" s="81" t="b">
        <v>0</v>
      </c>
      <c r="F234" s="81" t="b">
        <v>0</v>
      </c>
      <c r="G234" s="82"/>
      <c r="H234" s="81" t="b">
        <v>0</v>
      </c>
    </row>
    <row r="235" spans="1:8" ht="15">
      <c r="A235" s="87" t="s">
        <v>2096</v>
      </c>
      <c r="B235" s="81">
        <v>2</v>
      </c>
      <c r="C235" s="122">
        <v>0.0016053402845358897</v>
      </c>
      <c r="D235" s="81" t="s">
        <v>1492</v>
      </c>
      <c r="E235" s="81" t="b">
        <v>0</v>
      </c>
      <c r="F235" s="81" t="b">
        <v>0</v>
      </c>
      <c r="G235" s="82"/>
      <c r="H235" s="81" t="b">
        <v>0</v>
      </c>
    </row>
    <row r="236" spans="1:8" ht="15">
      <c r="A236" s="87" t="s">
        <v>2097</v>
      </c>
      <c r="B236" s="81">
        <v>2</v>
      </c>
      <c r="C236" s="122">
        <v>0.0016053402845358897</v>
      </c>
      <c r="D236" s="81" t="s">
        <v>1492</v>
      </c>
      <c r="E236" s="81" t="b">
        <v>0</v>
      </c>
      <c r="F236" s="81" t="b">
        <v>0</v>
      </c>
      <c r="G236" s="82"/>
      <c r="H236" s="81" t="b">
        <v>0</v>
      </c>
    </row>
    <row r="237" spans="1:8" ht="15">
      <c r="A237" s="87" t="s">
        <v>2098</v>
      </c>
      <c r="B237" s="81">
        <v>2</v>
      </c>
      <c r="C237" s="122">
        <v>0.0016053402845358897</v>
      </c>
      <c r="D237" s="81" t="s">
        <v>1492</v>
      </c>
      <c r="E237" s="81" t="b">
        <v>1</v>
      </c>
      <c r="F237" s="81" t="b">
        <v>0</v>
      </c>
      <c r="G237" s="82"/>
      <c r="H237" s="81" t="b">
        <v>0</v>
      </c>
    </row>
    <row r="238" spans="1:8" ht="15">
      <c r="A238" s="87" t="s">
        <v>2099</v>
      </c>
      <c r="B238" s="81">
        <v>2</v>
      </c>
      <c r="C238" s="122">
        <v>0.0016053402845358897</v>
      </c>
      <c r="D238" s="81" t="s">
        <v>1492</v>
      </c>
      <c r="E238" s="81" t="b">
        <v>0</v>
      </c>
      <c r="F238" s="81" t="b">
        <v>0</v>
      </c>
      <c r="G238" s="82"/>
      <c r="H238" s="81" t="b">
        <v>0</v>
      </c>
    </row>
    <row r="239" spans="1:8" ht="15">
      <c r="A239" s="87" t="s">
        <v>2100</v>
      </c>
      <c r="B239" s="81">
        <v>2</v>
      </c>
      <c r="C239" s="122">
        <v>0.0016053402845358897</v>
      </c>
      <c r="D239" s="81" t="s">
        <v>1492</v>
      </c>
      <c r="E239" s="81" t="b">
        <v>0</v>
      </c>
      <c r="F239" s="81" t="b">
        <v>1</v>
      </c>
      <c r="G239" s="82"/>
      <c r="H239" s="81" t="b">
        <v>0</v>
      </c>
    </row>
    <row r="240" spans="1:8" ht="15">
      <c r="A240" s="87" t="s">
        <v>2101</v>
      </c>
      <c r="B240" s="81">
        <v>2</v>
      </c>
      <c r="C240" s="122">
        <v>0.0016053402845358897</v>
      </c>
      <c r="D240" s="81" t="s">
        <v>1492</v>
      </c>
      <c r="E240" s="81" t="b">
        <v>0</v>
      </c>
      <c r="F240" s="81" t="b">
        <v>0</v>
      </c>
      <c r="G240" s="82"/>
      <c r="H240" s="81" t="b">
        <v>0</v>
      </c>
    </row>
    <row r="241" spans="1:8" ht="15">
      <c r="A241" s="87" t="s">
        <v>2102</v>
      </c>
      <c r="B241" s="81">
        <v>2</v>
      </c>
      <c r="C241" s="122">
        <v>0.0016053402845358897</v>
      </c>
      <c r="D241" s="81" t="s">
        <v>1492</v>
      </c>
      <c r="E241" s="81" t="b">
        <v>0</v>
      </c>
      <c r="F241" s="81" t="b">
        <v>0</v>
      </c>
      <c r="G241" s="82"/>
      <c r="H241" s="81" t="b">
        <v>0</v>
      </c>
    </row>
    <row r="242" spans="1:8" ht="15">
      <c r="A242" s="87" t="s">
        <v>2103</v>
      </c>
      <c r="B242" s="81">
        <v>2</v>
      </c>
      <c r="C242" s="122">
        <v>0.0016053402845358897</v>
      </c>
      <c r="D242" s="81" t="s">
        <v>1492</v>
      </c>
      <c r="E242" s="81" t="b">
        <v>0</v>
      </c>
      <c r="F242" s="81" t="b">
        <v>0</v>
      </c>
      <c r="G242" s="82"/>
      <c r="H242" s="81" t="b">
        <v>0</v>
      </c>
    </row>
    <row r="243" spans="1:8" ht="15">
      <c r="A243" s="87" t="s">
        <v>2104</v>
      </c>
      <c r="B243" s="81">
        <v>2</v>
      </c>
      <c r="C243" s="122">
        <v>0.0016053402845358897</v>
      </c>
      <c r="D243" s="81" t="s">
        <v>1492</v>
      </c>
      <c r="E243" s="81" t="b">
        <v>0</v>
      </c>
      <c r="F243" s="81" t="b">
        <v>1</v>
      </c>
      <c r="G243" s="82"/>
      <c r="H243" s="81" t="b">
        <v>0</v>
      </c>
    </row>
    <row r="244" spans="1:8" ht="15">
      <c r="A244" s="87" t="s">
        <v>2105</v>
      </c>
      <c r="B244" s="81">
        <v>2</v>
      </c>
      <c r="C244" s="122">
        <v>0.0016053402845358897</v>
      </c>
      <c r="D244" s="81" t="s">
        <v>1492</v>
      </c>
      <c r="E244" s="81" t="b">
        <v>0</v>
      </c>
      <c r="F244" s="81" t="b">
        <v>0</v>
      </c>
      <c r="G244" s="82"/>
      <c r="H244" s="81" t="b">
        <v>0</v>
      </c>
    </row>
    <row r="245" spans="1:8" ht="15">
      <c r="A245" s="87" t="s">
        <v>2106</v>
      </c>
      <c r="B245" s="81">
        <v>2</v>
      </c>
      <c r="C245" s="122">
        <v>0.0016053402845358897</v>
      </c>
      <c r="D245" s="81" t="s">
        <v>1492</v>
      </c>
      <c r="E245" s="81" t="b">
        <v>0</v>
      </c>
      <c r="F245" s="81" t="b">
        <v>0</v>
      </c>
      <c r="G245" s="82"/>
      <c r="H245" s="81" t="b">
        <v>0</v>
      </c>
    </row>
    <row r="246" spans="1:8" ht="15">
      <c r="A246" s="87" t="s">
        <v>2107</v>
      </c>
      <c r="B246" s="81">
        <v>2</v>
      </c>
      <c r="C246" s="122">
        <v>0.0016053402845358897</v>
      </c>
      <c r="D246" s="81" t="s">
        <v>1492</v>
      </c>
      <c r="E246" s="81" t="b">
        <v>0</v>
      </c>
      <c r="F246" s="81" t="b">
        <v>0</v>
      </c>
      <c r="G246" s="82"/>
      <c r="H246" s="81" t="b">
        <v>0</v>
      </c>
    </row>
    <row r="247" spans="1:8" ht="15">
      <c r="A247" s="87" t="s">
        <v>2108</v>
      </c>
      <c r="B247" s="81">
        <v>2</v>
      </c>
      <c r="C247" s="122">
        <v>0.0016053402845358897</v>
      </c>
      <c r="D247" s="81" t="s">
        <v>1492</v>
      </c>
      <c r="E247" s="81" t="b">
        <v>0</v>
      </c>
      <c r="F247" s="81" t="b">
        <v>0</v>
      </c>
      <c r="G247" s="82"/>
      <c r="H247" s="81" t="b">
        <v>0</v>
      </c>
    </row>
    <row r="248" spans="1:8" ht="15">
      <c r="A248" s="87" t="s">
        <v>518</v>
      </c>
      <c r="B248" s="81">
        <v>2</v>
      </c>
      <c r="C248" s="122">
        <v>0.0016053402845358897</v>
      </c>
      <c r="D248" s="81" t="s">
        <v>1492</v>
      </c>
      <c r="E248" s="81" t="b">
        <v>0</v>
      </c>
      <c r="F248" s="81" t="b">
        <v>0</v>
      </c>
      <c r="G248" s="82"/>
      <c r="H248" s="81" t="b">
        <v>0</v>
      </c>
    </row>
    <row r="249" spans="1:8" ht="15">
      <c r="A249" s="87" t="s">
        <v>2109</v>
      </c>
      <c r="B249" s="81">
        <v>2</v>
      </c>
      <c r="C249" s="122">
        <v>0.0016053402845358897</v>
      </c>
      <c r="D249" s="81" t="s">
        <v>1492</v>
      </c>
      <c r="E249" s="81" t="b">
        <v>0</v>
      </c>
      <c r="F249" s="81" t="b">
        <v>1</v>
      </c>
      <c r="G249" s="82"/>
      <c r="H249" s="81" t="b">
        <v>0</v>
      </c>
    </row>
    <row r="250" spans="1:8" ht="15">
      <c r="A250" s="87" t="s">
        <v>2110</v>
      </c>
      <c r="B250" s="81">
        <v>2</v>
      </c>
      <c r="C250" s="122">
        <v>0.0016053402845358897</v>
      </c>
      <c r="D250" s="81" t="s">
        <v>1492</v>
      </c>
      <c r="E250" s="81" t="b">
        <v>0</v>
      </c>
      <c r="F250" s="81" t="b">
        <v>0</v>
      </c>
      <c r="G250" s="82"/>
      <c r="H250" s="81" t="b">
        <v>0</v>
      </c>
    </row>
    <row r="251" spans="1:8" ht="15">
      <c r="A251" s="87" t="s">
        <v>2111</v>
      </c>
      <c r="B251" s="81">
        <v>2</v>
      </c>
      <c r="C251" s="122">
        <v>0.0016053402845358897</v>
      </c>
      <c r="D251" s="81" t="s">
        <v>1492</v>
      </c>
      <c r="E251" s="81" t="b">
        <v>0</v>
      </c>
      <c r="F251" s="81" t="b">
        <v>0</v>
      </c>
      <c r="G251" s="82"/>
      <c r="H251" s="81" t="b">
        <v>0</v>
      </c>
    </row>
    <row r="252" spans="1:8" ht="15">
      <c r="A252" s="87" t="s">
        <v>2112</v>
      </c>
      <c r="B252" s="81">
        <v>2</v>
      </c>
      <c r="C252" s="122">
        <v>0.0016053402845358897</v>
      </c>
      <c r="D252" s="81" t="s">
        <v>1492</v>
      </c>
      <c r="E252" s="81" t="b">
        <v>0</v>
      </c>
      <c r="F252" s="81" t="b">
        <v>0</v>
      </c>
      <c r="G252" s="82"/>
      <c r="H252" s="81" t="b">
        <v>0</v>
      </c>
    </row>
    <row r="253" spans="1:8" ht="15">
      <c r="A253" s="87" t="s">
        <v>2113</v>
      </c>
      <c r="B253" s="81">
        <v>2</v>
      </c>
      <c r="C253" s="122">
        <v>0.0016053402845358897</v>
      </c>
      <c r="D253" s="81" t="s">
        <v>1492</v>
      </c>
      <c r="E253" s="81" t="b">
        <v>0</v>
      </c>
      <c r="F253" s="81" t="b">
        <v>0</v>
      </c>
      <c r="G253" s="82"/>
      <c r="H253" s="81" t="b">
        <v>0</v>
      </c>
    </row>
    <row r="254" spans="1:8" ht="15">
      <c r="A254" s="87" t="s">
        <v>2114</v>
      </c>
      <c r="B254" s="81">
        <v>2</v>
      </c>
      <c r="C254" s="122">
        <v>0.0016053402845358897</v>
      </c>
      <c r="D254" s="81" t="s">
        <v>1492</v>
      </c>
      <c r="E254" s="81" t="b">
        <v>0</v>
      </c>
      <c r="F254" s="81" t="b">
        <v>0</v>
      </c>
      <c r="G254" s="82"/>
      <c r="H254" s="81" t="b">
        <v>0</v>
      </c>
    </row>
    <row r="255" spans="1:8" ht="15">
      <c r="A255" s="87" t="s">
        <v>2115</v>
      </c>
      <c r="B255" s="81">
        <v>2</v>
      </c>
      <c r="C255" s="122">
        <v>0.0018582004236908508</v>
      </c>
      <c r="D255" s="81" t="s">
        <v>1492</v>
      </c>
      <c r="E255" s="81" t="b">
        <v>0</v>
      </c>
      <c r="F255" s="81" t="b">
        <v>0</v>
      </c>
      <c r="G255" s="82"/>
      <c r="H255" s="81" t="b">
        <v>0</v>
      </c>
    </row>
    <row r="256" spans="1:8" ht="15">
      <c r="A256" s="87" t="s">
        <v>263</v>
      </c>
      <c r="B256" s="81">
        <v>2</v>
      </c>
      <c r="C256" s="122">
        <v>0.0016053402845358897</v>
      </c>
      <c r="D256" s="81" t="s">
        <v>1492</v>
      </c>
      <c r="E256" s="81" t="b">
        <v>0</v>
      </c>
      <c r="F256" s="81" t="b">
        <v>0</v>
      </c>
      <c r="G256" s="82"/>
      <c r="H256" s="81" t="b">
        <v>0</v>
      </c>
    </row>
    <row r="257" spans="1:8" ht="15">
      <c r="A257" s="87" t="s">
        <v>2116</v>
      </c>
      <c r="B257" s="81">
        <v>2</v>
      </c>
      <c r="C257" s="122">
        <v>0.0016053402845358897</v>
      </c>
      <c r="D257" s="81" t="s">
        <v>1492</v>
      </c>
      <c r="E257" s="81" t="b">
        <v>0</v>
      </c>
      <c r="F257" s="81" t="b">
        <v>0</v>
      </c>
      <c r="G257" s="82"/>
      <c r="H257" s="81" t="b">
        <v>0</v>
      </c>
    </row>
    <row r="258" spans="1:8" ht="15">
      <c r="A258" s="87" t="s">
        <v>2117</v>
      </c>
      <c r="B258" s="81">
        <v>2</v>
      </c>
      <c r="C258" s="122">
        <v>0.0016053402845358897</v>
      </c>
      <c r="D258" s="81" t="s">
        <v>1492</v>
      </c>
      <c r="E258" s="81" t="b">
        <v>0</v>
      </c>
      <c r="F258" s="81" t="b">
        <v>0</v>
      </c>
      <c r="G258" s="82"/>
      <c r="H258" s="81" t="b">
        <v>0</v>
      </c>
    </row>
    <row r="259" spans="1:8" ht="15">
      <c r="A259" s="87" t="s">
        <v>2118</v>
      </c>
      <c r="B259" s="81">
        <v>2</v>
      </c>
      <c r="C259" s="122">
        <v>0.0016053402845358897</v>
      </c>
      <c r="D259" s="81" t="s">
        <v>1492</v>
      </c>
      <c r="E259" s="81" t="b">
        <v>0</v>
      </c>
      <c r="F259" s="81" t="b">
        <v>0</v>
      </c>
      <c r="G259" s="82"/>
      <c r="H259" s="81" t="b">
        <v>0</v>
      </c>
    </row>
    <row r="260" spans="1:8" ht="15">
      <c r="A260" s="87" t="s">
        <v>2119</v>
      </c>
      <c r="B260" s="81">
        <v>2</v>
      </c>
      <c r="C260" s="122">
        <v>0.0016053402845358897</v>
      </c>
      <c r="D260" s="81" t="s">
        <v>1492</v>
      </c>
      <c r="E260" s="81" t="b">
        <v>0</v>
      </c>
      <c r="F260" s="81" t="b">
        <v>0</v>
      </c>
      <c r="G260" s="82"/>
      <c r="H260" s="81" t="b">
        <v>0</v>
      </c>
    </row>
    <row r="261" spans="1:8" ht="15">
      <c r="A261" s="87" t="s">
        <v>2120</v>
      </c>
      <c r="B261" s="81">
        <v>2</v>
      </c>
      <c r="C261" s="122">
        <v>0.0016053402845358897</v>
      </c>
      <c r="D261" s="81" t="s">
        <v>1492</v>
      </c>
      <c r="E261" s="81" t="b">
        <v>0</v>
      </c>
      <c r="F261" s="81" t="b">
        <v>0</v>
      </c>
      <c r="G261" s="82"/>
      <c r="H261" s="81" t="b">
        <v>0</v>
      </c>
    </row>
    <row r="262" spans="1:8" ht="15">
      <c r="A262" s="87" t="s">
        <v>2121</v>
      </c>
      <c r="B262" s="81">
        <v>2</v>
      </c>
      <c r="C262" s="122">
        <v>0.0016053402845358897</v>
      </c>
      <c r="D262" s="81" t="s">
        <v>1492</v>
      </c>
      <c r="E262" s="81" t="b">
        <v>0</v>
      </c>
      <c r="F262" s="81" t="b">
        <v>0</v>
      </c>
      <c r="G262" s="82"/>
      <c r="H262" s="81" t="b">
        <v>0</v>
      </c>
    </row>
    <row r="263" spans="1:8" ht="15">
      <c r="A263" s="87" t="s">
        <v>2122</v>
      </c>
      <c r="B263" s="81">
        <v>2</v>
      </c>
      <c r="C263" s="122">
        <v>0.0016053402845358897</v>
      </c>
      <c r="D263" s="81" t="s">
        <v>1492</v>
      </c>
      <c r="E263" s="81" t="b">
        <v>1</v>
      </c>
      <c r="F263" s="81" t="b">
        <v>0</v>
      </c>
      <c r="G263" s="82"/>
      <c r="H263" s="81" t="b">
        <v>0</v>
      </c>
    </row>
    <row r="264" spans="1:8" ht="15">
      <c r="A264" s="87" t="s">
        <v>2123</v>
      </c>
      <c r="B264" s="81">
        <v>2</v>
      </c>
      <c r="C264" s="122">
        <v>0.0016053402845358897</v>
      </c>
      <c r="D264" s="81" t="s">
        <v>1492</v>
      </c>
      <c r="E264" s="81" t="b">
        <v>0</v>
      </c>
      <c r="F264" s="81" t="b">
        <v>0</v>
      </c>
      <c r="G264" s="82"/>
      <c r="H264" s="81" t="b">
        <v>0</v>
      </c>
    </row>
    <row r="265" spans="1:8" ht="15">
      <c r="A265" s="87" t="s">
        <v>2124</v>
      </c>
      <c r="B265" s="81">
        <v>2</v>
      </c>
      <c r="C265" s="122">
        <v>0.0016053402845358897</v>
      </c>
      <c r="D265" s="81" t="s">
        <v>1492</v>
      </c>
      <c r="E265" s="81" t="b">
        <v>0</v>
      </c>
      <c r="F265" s="81" t="b">
        <v>0</v>
      </c>
      <c r="G265" s="82"/>
      <c r="H265" s="81" t="b">
        <v>0</v>
      </c>
    </row>
    <row r="266" spans="1:8" ht="15">
      <c r="A266" s="87" t="s">
        <v>2125</v>
      </c>
      <c r="B266" s="81">
        <v>2</v>
      </c>
      <c r="C266" s="122">
        <v>0.0016053402845358897</v>
      </c>
      <c r="D266" s="81" t="s">
        <v>1492</v>
      </c>
      <c r="E266" s="81" t="b">
        <v>0</v>
      </c>
      <c r="F266" s="81" t="b">
        <v>0</v>
      </c>
      <c r="G266" s="82"/>
      <c r="H266" s="81" t="b">
        <v>0</v>
      </c>
    </row>
    <row r="267" spans="1:8" ht="15">
      <c r="A267" s="87" t="s">
        <v>2126</v>
      </c>
      <c r="B267" s="81">
        <v>2</v>
      </c>
      <c r="C267" s="122">
        <v>0.0016053402845358897</v>
      </c>
      <c r="D267" s="81" t="s">
        <v>1492</v>
      </c>
      <c r="E267" s="81" t="b">
        <v>0</v>
      </c>
      <c r="F267" s="81" t="b">
        <v>0</v>
      </c>
      <c r="G267" s="82"/>
      <c r="H267" s="81" t="b">
        <v>0</v>
      </c>
    </row>
    <row r="268" spans="1:8" ht="15">
      <c r="A268" s="87" t="s">
        <v>2127</v>
      </c>
      <c r="B268" s="81">
        <v>2</v>
      </c>
      <c r="C268" s="122">
        <v>0.0016053402845358897</v>
      </c>
      <c r="D268" s="81" t="s">
        <v>1492</v>
      </c>
      <c r="E268" s="81" t="b">
        <v>0</v>
      </c>
      <c r="F268" s="81" t="b">
        <v>0</v>
      </c>
      <c r="G268" s="82"/>
      <c r="H268" s="81" t="b">
        <v>0</v>
      </c>
    </row>
    <row r="269" spans="1:8" ht="15">
      <c r="A269" s="87" t="s">
        <v>2128</v>
      </c>
      <c r="B269" s="81">
        <v>2</v>
      </c>
      <c r="C269" s="122">
        <v>0.0018582004236908508</v>
      </c>
      <c r="D269" s="81" t="s">
        <v>1492</v>
      </c>
      <c r="E269" s="81" t="b">
        <v>0</v>
      </c>
      <c r="F269" s="81" t="b">
        <v>0</v>
      </c>
      <c r="G269" s="82"/>
      <c r="H269" s="81" t="b">
        <v>0</v>
      </c>
    </row>
    <row r="270" spans="1:8" ht="15">
      <c r="A270" s="87" t="s">
        <v>2129</v>
      </c>
      <c r="B270" s="81">
        <v>2</v>
      </c>
      <c r="C270" s="122">
        <v>0.0016053402845358897</v>
      </c>
      <c r="D270" s="81" t="s">
        <v>1492</v>
      </c>
      <c r="E270" s="81" t="b">
        <v>0</v>
      </c>
      <c r="F270" s="81" t="b">
        <v>0</v>
      </c>
      <c r="G270" s="82"/>
      <c r="H270" s="81" t="b">
        <v>0</v>
      </c>
    </row>
    <row r="271" spans="1:8" ht="15">
      <c r="A271" s="87" t="s">
        <v>2130</v>
      </c>
      <c r="B271" s="81">
        <v>2</v>
      </c>
      <c r="C271" s="122">
        <v>0.0016053402845358897</v>
      </c>
      <c r="D271" s="81" t="s">
        <v>1492</v>
      </c>
      <c r="E271" s="81" t="b">
        <v>0</v>
      </c>
      <c r="F271" s="81" t="b">
        <v>0</v>
      </c>
      <c r="G271" s="82"/>
      <c r="H271" s="81" t="b">
        <v>0</v>
      </c>
    </row>
    <row r="272" spans="1:8" ht="15">
      <c r="A272" s="87" t="s">
        <v>2131</v>
      </c>
      <c r="B272" s="81">
        <v>2</v>
      </c>
      <c r="C272" s="122">
        <v>0.0016053402845358897</v>
      </c>
      <c r="D272" s="81" t="s">
        <v>1492</v>
      </c>
      <c r="E272" s="81" t="b">
        <v>0</v>
      </c>
      <c r="F272" s="81" t="b">
        <v>0</v>
      </c>
      <c r="G272" s="82"/>
      <c r="H272" s="81" t="b">
        <v>0</v>
      </c>
    </row>
    <row r="273" spans="1:8" ht="15">
      <c r="A273" s="87" t="s">
        <v>2132</v>
      </c>
      <c r="B273" s="81">
        <v>2</v>
      </c>
      <c r="C273" s="122">
        <v>0.0016053402845358897</v>
      </c>
      <c r="D273" s="81" t="s">
        <v>1492</v>
      </c>
      <c r="E273" s="81" t="b">
        <v>0</v>
      </c>
      <c r="F273" s="81" t="b">
        <v>1</v>
      </c>
      <c r="G273" s="82"/>
      <c r="H273" s="81" t="b">
        <v>0</v>
      </c>
    </row>
    <row r="274" spans="1:8" ht="15">
      <c r="A274" s="87" t="s">
        <v>2133</v>
      </c>
      <c r="B274" s="81">
        <v>2</v>
      </c>
      <c r="C274" s="122">
        <v>0.0016053402845358897</v>
      </c>
      <c r="D274" s="81" t="s">
        <v>1492</v>
      </c>
      <c r="E274" s="81" t="b">
        <v>0</v>
      </c>
      <c r="F274" s="81" t="b">
        <v>0</v>
      </c>
      <c r="G274" s="82"/>
      <c r="H274" s="81" t="b">
        <v>0</v>
      </c>
    </row>
    <row r="275" spans="1:8" ht="15">
      <c r="A275" s="87" t="s">
        <v>2134</v>
      </c>
      <c r="B275" s="81">
        <v>2</v>
      </c>
      <c r="C275" s="122">
        <v>0.0016053402845358897</v>
      </c>
      <c r="D275" s="81" t="s">
        <v>1492</v>
      </c>
      <c r="E275" s="81" t="b">
        <v>0</v>
      </c>
      <c r="F275" s="81" t="b">
        <v>0</v>
      </c>
      <c r="G275" s="82"/>
      <c r="H275" s="81" t="b">
        <v>0</v>
      </c>
    </row>
    <row r="276" spans="1:8" ht="15">
      <c r="A276" s="87" t="s">
        <v>2135</v>
      </c>
      <c r="B276" s="81">
        <v>2</v>
      </c>
      <c r="C276" s="122">
        <v>0.0016053402845358897</v>
      </c>
      <c r="D276" s="81" t="s">
        <v>1492</v>
      </c>
      <c r="E276" s="81" t="b">
        <v>0</v>
      </c>
      <c r="F276" s="81" t="b">
        <v>0</v>
      </c>
      <c r="G276" s="82"/>
      <c r="H276" s="81" t="b">
        <v>0</v>
      </c>
    </row>
    <row r="277" spans="1:8" ht="15">
      <c r="A277" s="87" t="s">
        <v>2136</v>
      </c>
      <c r="B277" s="81">
        <v>2</v>
      </c>
      <c r="C277" s="122">
        <v>0.0016053402845358897</v>
      </c>
      <c r="D277" s="81" t="s">
        <v>1492</v>
      </c>
      <c r="E277" s="81" t="b">
        <v>0</v>
      </c>
      <c r="F277" s="81" t="b">
        <v>0</v>
      </c>
      <c r="G277" s="82"/>
      <c r="H277" s="81" t="b">
        <v>0</v>
      </c>
    </row>
    <row r="278" spans="1:8" ht="15">
      <c r="A278" s="87" t="s">
        <v>2137</v>
      </c>
      <c r="B278" s="81">
        <v>2</v>
      </c>
      <c r="C278" s="122">
        <v>0.0016053402845358897</v>
      </c>
      <c r="D278" s="81" t="s">
        <v>1492</v>
      </c>
      <c r="E278" s="81" t="b">
        <v>0</v>
      </c>
      <c r="F278" s="81" t="b">
        <v>0</v>
      </c>
      <c r="G278" s="82"/>
      <c r="H278" s="81" t="b">
        <v>0</v>
      </c>
    </row>
    <row r="279" spans="1:8" ht="15">
      <c r="A279" s="87" t="s">
        <v>2138</v>
      </c>
      <c r="B279" s="81">
        <v>2</v>
      </c>
      <c r="C279" s="122">
        <v>0.0016053402845358897</v>
      </c>
      <c r="D279" s="81" t="s">
        <v>1492</v>
      </c>
      <c r="E279" s="81" t="b">
        <v>0</v>
      </c>
      <c r="F279" s="81" t="b">
        <v>0</v>
      </c>
      <c r="G279" s="82"/>
      <c r="H279" s="81" t="b">
        <v>0</v>
      </c>
    </row>
    <row r="280" spans="1:8" ht="15">
      <c r="A280" s="87" t="s">
        <v>2139</v>
      </c>
      <c r="B280" s="81">
        <v>2</v>
      </c>
      <c r="C280" s="122">
        <v>0.0016053402845358897</v>
      </c>
      <c r="D280" s="81" t="s">
        <v>1492</v>
      </c>
      <c r="E280" s="81" t="b">
        <v>0</v>
      </c>
      <c r="F280" s="81" t="b">
        <v>0</v>
      </c>
      <c r="G280" s="82"/>
      <c r="H280" s="81" t="b">
        <v>0</v>
      </c>
    </row>
    <row r="281" spans="1:8" ht="15">
      <c r="A281" s="87" t="s">
        <v>2140</v>
      </c>
      <c r="B281" s="81">
        <v>2</v>
      </c>
      <c r="C281" s="122">
        <v>0.0016053402845358897</v>
      </c>
      <c r="D281" s="81" t="s">
        <v>1492</v>
      </c>
      <c r="E281" s="81" t="b">
        <v>0</v>
      </c>
      <c r="F281" s="81" t="b">
        <v>0</v>
      </c>
      <c r="G281" s="82"/>
      <c r="H281" s="81" t="b">
        <v>0</v>
      </c>
    </row>
    <row r="282" spans="1:8" ht="15">
      <c r="A282" s="87" t="s">
        <v>2141</v>
      </c>
      <c r="B282" s="81">
        <v>2</v>
      </c>
      <c r="C282" s="122">
        <v>0.0016053402845358897</v>
      </c>
      <c r="D282" s="81" t="s">
        <v>1492</v>
      </c>
      <c r="E282" s="81" t="b">
        <v>0</v>
      </c>
      <c r="F282" s="81" t="b">
        <v>0</v>
      </c>
      <c r="G282" s="82"/>
      <c r="H282" s="81" t="b">
        <v>0</v>
      </c>
    </row>
    <row r="283" spans="1:8" ht="15">
      <c r="A283" s="87" t="s">
        <v>2142</v>
      </c>
      <c r="B283" s="81">
        <v>2</v>
      </c>
      <c r="C283" s="122">
        <v>0.0016053402845358897</v>
      </c>
      <c r="D283" s="81" t="s">
        <v>1492</v>
      </c>
      <c r="E283" s="81" t="b">
        <v>0</v>
      </c>
      <c r="F283" s="81" t="b">
        <v>0</v>
      </c>
      <c r="G283" s="82"/>
      <c r="H283" s="81" t="b">
        <v>0</v>
      </c>
    </row>
    <row r="284" spans="1:8" ht="15">
      <c r="A284" s="87" t="s">
        <v>2143</v>
      </c>
      <c r="B284" s="81">
        <v>2</v>
      </c>
      <c r="C284" s="122">
        <v>0.0016053402845358897</v>
      </c>
      <c r="D284" s="81" t="s">
        <v>1492</v>
      </c>
      <c r="E284" s="81" t="b">
        <v>0</v>
      </c>
      <c r="F284" s="81" t="b">
        <v>0</v>
      </c>
      <c r="G284" s="82"/>
      <c r="H284" s="81" t="b">
        <v>0</v>
      </c>
    </row>
    <row r="285" spans="1:8" ht="15">
      <c r="A285" s="87" t="s">
        <v>2144</v>
      </c>
      <c r="B285" s="81">
        <v>2</v>
      </c>
      <c r="C285" s="122">
        <v>0.0016053402845358897</v>
      </c>
      <c r="D285" s="81" t="s">
        <v>1492</v>
      </c>
      <c r="E285" s="81" t="b">
        <v>0</v>
      </c>
      <c r="F285" s="81" t="b">
        <v>0</v>
      </c>
      <c r="G285" s="82"/>
      <c r="H285" s="81" t="b">
        <v>0</v>
      </c>
    </row>
    <row r="286" spans="1:8" ht="15">
      <c r="A286" s="87" t="s">
        <v>2145</v>
      </c>
      <c r="B286" s="81">
        <v>2</v>
      </c>
      <c r="C286" s="122">
        <v>0.0016053402845358897</v>
      </c>
      <c r="D286" s="81" t="s">
        <v>1492</v>
      </c>
      <c r="E286" s="81" t="b">
        <v>0</v>
      </c>
      <c r="F286" s="81" t="b">
        <v>0</v>
      </c>
      <c r="G286" s="82"/>
      <c r="H286" s="81" t="b">
        <v>0</v>
      </c>
    </row>
    <row r="287" spans="1:8" ht="15">
      <c r="A287" s="87" t="s">
        <v>2146</v>
      </c>
      <c r="B287" s="81">
        <v>2</v>
      </c>
      <c r="C287" s="122">
        <v>0.0016053402845358897</v>
      </c>
      <c r="D287" s="81" t="s">
        <v>1492</v>
      </c>
      <c r="E287" s="81" t="b">
        <v>0</v>
      </c>
      <c r="F287" s="81" t="b">
        <v>0</v>
      </c>
      <c r="G287" s="82"/>
      <c r="H287" s="81" t="b">
        <v>0</v>
      </c>
    </row>
    <row r="288" spans="1:8" ht="15">
      <c r="A288" s="87" t="s">
        <v>2147</v>
      </c>
      <c r="B288" s="81">
        <v>2</v>
      </c>
      <c r="C288" s="122">
        <v>0.0016053402845358897</v>
      </c>
      <c r="D288" s="81" t="s">
        <v>1492</v>
      </c>
      <c r="E288" s="81" t="b">
        <v>0</v>
      </c>
      <c r="F288" s="81" t="b">
        <v>0</v>
      </c>
      <c r="G288" s="82"/>
      <c r="H288" s="81" t="b">
        <v>0</v>
      </c>
    </row>
    <row r="289" spans="1:8" ht="15">
      <c r="A289" s="87" t="s">
        <v>2148</v>
      </c>
      <c r="B289" s="81">
        <v>2</v>
      </c>
      <c r="C289" s="122">
        <v>0.0016053402845358897</v>
      </c>
      <c r="D289" s="81" t="s">
        <v>1492</v>
      </c>
      <c r="E289" s="81" t="b">
        <v>0</v>
      </c>
      <c r="F289" s="81" t="b">
        <v>0</v>
      </c>
      <c r="G289" s="82"/>
      <c r="H289" s="81" t="b">
        <v>0</v>
      </c>
    </row>
    <row r="290" spans="1:8" ht="15">
      <c r="A290" s="87" t="s">
        <v>2149</v>
      </c>
      <c r="B290" s="81">
        <v>2</v>
      </c>
      <c r="C290" s="122">
        <v>0.0016053402845358897</v>
      </c>
      <c r="D290" s="81" t="s">
        <v>1492</v>
      </c>
      <c r="E290" s="81" t="b">
        <v>0</v>
      </c>
      <c r="F290" s="81" t="b">
        <v>0</v>
      </c>
      <c r="G290" s="82"/>
      <c r="H290" s="81" t="b">
        <v>0</v>
      </c>
    </row>
    <row r="291" spans="1:8" ht="15">
      <c r="A291" s="87" t="s">
        <v>2150</v>
      </c>
      <c r="B291" s="81">
        <v>2</v>
      </c>
      <c r="C291" s="122">
        <v>0.0016053402845358897</v>
      </c>
      <c r="D291" s="81" t="s">
        <v>1492</v>
      </c>
      <c r="E291" s="81" t="b">
        <v>0</v>
      </c>
      <c r="F291" s="81" t="b">
        <v>0</v>
      </c>
      <c r="G291" s="82"/>
      <c r="H291" s="81" t="b">
        <v>0</v>
      </c>
    </row>
    <row r="292" spans="1:8" ht="15">
      <c r="A292" s="87" t="s">
        <v>2151</v>
      </c>
      <c r="B292" s="81">
        <v>2</v>
      </c>
      <c r="C292" s="122">
        <v>0.0016053402845358897</v>
      </c>
      <c r="D292" s="81" t="s">
        <v>1492</v>
      </c>
      <c r="E292" s="81" t="b">
        <v>0</v>
      </c>
      <c r="F292" s="81" t="b">
        <v>0</v>
      </c>
      <c r="G292" s="82"/>
      <c r="H292" s="81" t="b">
        <v>0</v>
      </c>
    </row>
    <row r="293" spans="1:8" ht="15">
      <c r="A293" s="87" t="s">
        <v>2152</v>
      </c>
      <c r="B293" s="81">
        <v>2</v>
      </c>
      <c r="C293" s="122">
        <v>0.0016053402845358897</v>
      </c>
      <c r="D293" s="81" t="s">
        <v>1492</v>
      </c>
      <c r="E293" s="81" t="b">
        <v>0</v>
      </c>
      <c r="F293" s="81" t="b">
        <v>0</v>
      </c>
      <c r="G293" s="82"/>
      <c r="H293" s="81" t="b">
        <v>0</v>
      </c>
    </row>
    <row r="294" spans="1:8" ht="15">
      <c r="A294" s="87" t="s">
        <v>2153</v>
      </c>
      <c r="B294" s="81">
        <v>2</v>
      </c>
      <c r="C294" s="122">
        <v>0.0016053402845358897</v>
      </c>
      <c r="D294" s="81" t="s">
        <v>1492</v>
      </c>
      <c r="E294" s="81" t="b">
        <v>0</v>
      </c>
      <c r="F294" s="81" t="b">
        <v>0</v>
      </c>
      <c r="G294" s="82"/>
      <c r="H294" s="81" t="b">
        <v>0</v>
      </c>
    </row>
    <row r="295" spans="1:8" ht="15">
      <c r="A295" s="87" t="s">
        <v>2154</v>
      </c>
      <c r="B295" s="81">
        <v>2</v>
      </c>
      <c r="C295" s="122">
        <v>0.0016053402845358897</v>
      </c>
      <c r="D295" s="81" t="s">
        <v>1492</v>
      </c>
      <c r="E295" s="81" t="b">
        <v>0</v>
      </c>
      <c r="F295" s="81" t="b">
        <v>0</v>
      </c>
      <c r="G295" s="82"/>
      <c r="H295" s="81" t="b">
        <v>0</v>
      </c>
    </row>
    <row r="296" spans="1:8" ht="15">
      <c r="A296" s="87" t="s">
        <v>2155</v>
      </c>
      <c r="B296" s="81">
        <v>2</v>
      </c>
      <c r="C296" s="122">
        <v>0.0016053402845358897</v>
      </c>
      <c r="D296" s="81" t="s">
        <v>1492</v>
      </c>
      <c r="E296" s="81" t="b">
        <v>0</v>
      </c>
      <c r="F296" s="81" t="b">
        <v>0</v>
      </c>
      <c r="G296" s="82"/>
      <c r="H296" s="81" t="b">
        <v>0</v>
      </c>
    </row>
    <row r="297" spans="1:8" ht="15">
      <c r="A297" s="87" t="s">
        <v>2156</v>
      </c>
      <c r="B297" s="81">
        <v>2</v>
      </c>
      <c r="C297" s="122">
        <v>0.0016053402845358897</v>
      </c>
      <c r="D297" s="81" t="s">
        <v>1492</v>
      </c>
      <c r="E297" s="81" t="b">
        <v>0</v>
      </c>
      <c r="F297" s="81" t="b">
        <v>0</v>
      </c>
      <c r="G297" s="82"/>
      <c r="H297" s="81" t="b">
        <v>0</v>
      </c>
    </row>
    <row r="298" spans="1:8" ht="15">
      <c r="A298" s="87" t="s">
        <v>2157</v>
      </c>
      <c r="B298" s="81">
        <v>2</v>
      </c>
      <c r="C298" s="122">
        <v>0.0016053402845358897</v>
      </c>
      <c r="D298" s="81" t="s">
        <v>1492</v>
      </c>
      <c r="E298" s="81" t="b">
        <v>0</v>
      </c>
      <c r="F298" s="81" t="b">
        <v>0</v>
      </c>
      <c r="G298" s="82"/>
      <c r="H298" s="81" t="b">
        <v>0</v>
      </c>
    </row>
    <row r="299" spans="1:8" ht="15">
      <c r="A299" s="87" t="s">
        <v>2158</v>
      </c>
      <c r="B299" s="81">
        <v>2</v>
      </c>
      <c r="C299" s="122">
        <v>0.0016053402845358897</v>
      </c>
      <c r="D299" s="81" t="s">
        <v>1492</v>
      </c>
      <c r="E299" s="81" t="b">
        <v>0</v>
      </c>
      <c r="F299" s="81" t="b">
        <v>0</v>
      </c>
      <c r="G299" s="82"/>
      <c r="H299" s="81" t="b">
        <v>0</v>
      </c>
    </row>
    <row r="300" spans="1:8" ht="15">
      <c r="A300" s="87" t="s">
        <v>2159</v>
      </c>
      <c r="B300" s="81">
        <v>2</v>
      </c>
      <c r="C300" s="122">
        <v>0.0016053402845358897</v>
      </c>
      <c r="D300" s="81" t="s">
        <v>1492</v>
      </c>
      <c r="E300" s="81" t="b">
        <v>0</v>
      </c>
      <c r="F300" s="81" t="b">
        <v>1</v>
      </c>
      <c r="G300" s="82"/>
      <c r="H300" s="81" t="b">
        <v>0</v>
      </c>
    </row>
    <row r="301" spans="1:8" ht="15">
      <c r="A301" s="87" t="s">
        <v>2160</v>
      </c>
      <c r="B301" s="81">
        <v>2</v>
      </c>
      <c r="C301" s="122">
        <v>0.0016053402845358897</v>
      </c>
      <c r="D301" s="81" t="s">
        <v>1492</v>
      </c>
      <c r="E301" s="81" t="b">
        <v>0</v>
      </c>
      <c r="F301" s="81" t="b">
        <v>0</v>
      </c>
      <c r="G301" s="82"/>
      <c r="H301" s="81" t="b">
        <v>0</v>
      </c>
    </row>
    <row r="302" spans="1:8" ht="15">
      <c r="A302" s="87" t="s">
        <v>2161</v>
      </c>
      <c r="B302" s="81">
        <v>2</v>
      </c>
      <c r="C302" s="122">
        <v>0.0016053402845358897</v>
      </c>
      <c r="D302" s="81" t="s">
        <v>1492</v>
      </c>
      <c r="E302" s="81" t="b">
        <v>0</v>
      </c>
      <c r="F302" s="81" t="b">
        <v>1</v>
      </c>
      <c r="G302" s="82"/>
      <c r="H302" s="81" t="b">
        <v>0</v>
      </c>
    </row>
    <row r="303" spans="1:8" ht="15">
      <c r="A303" s="87" t="s">
        <v>2162</v>
      </c>
      <c r="B303" s="81">
        <v>2</v>
      </c>
      <c r="C303" s="122">
        <v>0.0016053402845358897</v>
      </c>
      <c r="D303" s="81" t="s">
        <v>1492</v>
      </c>
      <c r="E303" s="81" t="b">
        <v>0</v>
      </c>
      <c r="F303" s="81" t="b">
        <v>0</v>
      </c>
      <c r="G303" s="82"/>
      <c r="H303" s="81" t="b">
        <v>0</v>
      </c>
    </row>
    <row r="304" spans="1:8" ht="15">
      <c r="A304" s="87" t="s">
        <v>2163</v>
      </c>
      <c r="B304" s="81">
        <v>2</v>
      </c>
      <c r="C304" s="122">
        <v>0.0016053402845358897</v>
      </c>
      <c r="D304" s="81" t="s">
        <v>1492</v>
      </c>
      <c r="E304" s="81" t="b">
        <v>0</v>
      </c>
      <c r="F304" s="81" t="b">
        <v>0</v>
      </c>
      <c r="G304" s="82"/>
      <c r="H304" s="81" t="b">
        <v>0</v>
      </c>
    </row>
    <row r="305" spans="1:8" ht="15">
      <c r="A305" s="87" t="s">
        <v>2164</v>
      </c>
      <c r="B305" s="81">
        <v>2</v>
      </c>
      <c r="C305" s="122">
        <v>0.0016053402845358897</v>
      </c>
      <c r="D305" s="81" t="s">
        <v>1492</v>
      </c>
      <c r="E305" s="81" t="b">
        <v>0</v>
      </c>
      <c r="F305" s="81" t="b">
        <v>0</v>
      </c>
      <c r="G305" s="82"/>
      <c r="H305" s="81" t="b">
        <v>0</v>
      </c>
    </row>
    <row r="306" spans="1:8" ht="15">
      <c r="A306" s="87" t="s">
        <v>2165</v>
      </c>
      <c r="B306" s="81">
        <v>2</v>
      </c>
      <c r="C306" s="122">
        <v>0.0016053402845358897</v>
      </c>
      <c r="D306" s="81" t="s">
        <v>1492</v>
      </c>
      <c r="E306" s="81" t="b">
        <v>0</v>
      </c>
      <c r="F306" s="81" t="b">
        <v>0</v>
      </c>
      <c r="G306" s="82"/>
      <c r="H306" s="81" t="b">
        <v>0</v>
      </c>
    </row>
    <row r="307" spans="1:8" ht="15">
      <c r="A307" s="87" t="s">
        <v>2166</v>
      </c>
      <c r="B307" s="81">
        <v>2</v>
      </c>
      <c r="C307" s="122">
        <v>0.0016053402845358897</v>
      </c>
      <c r="D307" s="81" t="s">
        <v>1492</v>
      </c>
      <c r="E307" s="81" t="b">
        <v>0</v>
      </c>
      <c r="F307" s="81" t="b">
        <v>0</v>
      </c>
      <c r="G307" s="82"/>
      <c r="H307" s="81" t="b">
        <v>0</v>
      </c>
    </row>
    <row r="308" spans="1:8" ht="15">
      <c r="A308" s="87" t="s">
        <v>2167</v>
      </c>
      <c r="B308" s="81">
        <v>2</v>
      </c>
      <c r="C308" s="122">
        <v>0.0016053402845358897</v>
      </c>
      <c r="D308" s="81" t="s">
        <v>1492</v>
      </c>
      <c r="E308" s="81" t="b">
        <v>0</v>
      </c>
      <c r="F308" s="81" t="b">
        <v>0</v>
      </c>
      <c r="G308" s="82"/>
      <c r="H308" s="81" t="b">
        <v>0</v>
      </c>
    </row>
    <row r="309" spans="1:8" ht="15">
      <c r="A309" s="87" t="s">
        <v>506</v>
      </c>
      <c r="B309" s="81">
        <v>2</v>
      </c>
      <c r="C309" s="122">
        <v>0.0016053402845358897</v>
      </c>
      <c r="D309" s="81" t="s">
        <v>1492</v>
      </c>
      <c r="E309" s="81" t="b">
        <v>0</v>
      </c>
      <c r="F309" s="81" t="b">
        <v>0</v>
      </c>
      <c r="G309" s="82"/>
      <c r="H309" s="81" t="b">
        <v>0</v>
      </c>
    </row>
    <row r="310" spans="1:8" ht="15">
      <c r="A310" s="87" t="s">
        <v>2168</v>
      </c>
      <c r="B310" s="81">
        <v>2</v>
      </c>
      <c r="C310" s="122">
        <v>0.0016053402845358897</v>
      </c>
      <c r="D310" s="81" t="s">
        <v>1492</v>
      </c>
      <c r="E310" s="81" t="b">
        <v>0</v>
      </c>
      <c r="F310" s="81" t="b">
        <v>0</v>
      </c>
      <c r="G310" s="82"/>
      <c r="H310" s="81" t="b">
        <v>0</v>
      </c>
    </row>
    <row r="311" spans="1:8" ht="15">
      <c r="A311" s="87" t="s">
        <v>302</v>
      </c>
      <c r="B311" s="81">
        <v>2</v>
      </c>
      <c r="C311" s="122">
        <v>0.0016053402845358897</v>
      </c>
      <c r="D311" s="81" t="s">
        <v>1492</v>
      </c>
      <c r="E311" s="81" t="b">
        <v>0</v>
      </c>
      <c r="F311" s="81" t="b">
        <v>0</v>
      </c>
      <c r="G311" s="82"/>
      <c r="H311" s="81" t="b">
        <v>0</v>
      </c>
    </row>
    <row r="312" spans="1:8" ht="15">
      <c r="A312" s="87" t="s">
        <v>2169</v>
      </c>
      <c r="B312" s="81">
        <v>2</v>
      </c>
      <c r="C312" s="122">
        <v>0.0016053402845358897</v>
      </c>
      <c r="D312" s="81" t="s">
        <v>1492</v>
      </c>
      <c r="E312" s="81" t="b">
        <v>0</v>
      </c>
      <c r="F312" s="81" t="b">
        <v>0</v>
      </c>
      <c r="G312" s="82"/>
      <c r="H312" s="81" t="b">
        <v>0</v>
      </c>
    </row>
    <row r="313" spans="1:8" ht="15">
      <c r="A313" s="87" t="s">
        <v>2170</v>
      </c>
      <c r="B313" s="81">
        <v>2</v>
      </c>
      <c r="C313" s="122">
        <v>0.0016053402845358897</v>
      </c>
      <c r="D313" s="81" t="s">
        <v>1492</v>
      </c>
      <c r="E313" s="81" t="b">
        <v>0</v>
      </c>
      <c r="F313" s="81" t="b">
        <v>0</v>
      </c>
      <c r="G313" s="82"/>
      <c r="H313" s="81" t="b">
        <v>0</v>
      </c>
    </row>
    <row r="314" spans="1:8" ht="15">
      <c r="A314" s="87" t="s">
        <v>2171</v>
      </c>
      <c r="B314" s="81">
        <v>2</v>
      </c>
      <c r="C314" s="122">
        <v>0.0016053402845358897</v>
      </c>
      <c r="D314" s="81" t="s">
        <v>1492</v>
      </c>
      <c r="E314" s="81" t="b">
        <v>0</v>
      </c>
      <c r="F314" s="81" t="b">
        <v>0</v>
      </c>
      <c r="G314" s="82"/>
      <c r="H314" s="81" t="b">
        <v>0</v>
      </c>
    </row>
    <row r="315" spans="1:8" ht="15">
      <c r="A315" s="87" t="s">
        <v>2172</v>
      </c>
      <c r="B315" s="81">
        <v>2</v>
      </c>
      <c r="C315" s="122">
        <v>0.0016053402845358897</v>
      </c>
      <c r="D315" s="81" t="s">
        <v>1492</v>
      </c>
      <c r="E315" s="81" t="b">
        <v>0</v>
      </c>
      <c r="F315" s="81" t="b">
        <v>0</v>
      </c>
      <c r="G315" s="82"/>
      <c r="H315" s="81" t="b">
        <v>0</v>
      </c>
    </row>
    <row r="316" spans="1:8" ht="15">
      <c r="A316" s="87" t="s">
        <v>2173</v>
      </c>
      <c r="B316" s="81">
        <v>2</v>
      </c>
      <c r="C316" s="122">
        <v>0.0016053402845358897</v>
      </c>
      <c r="D316" s="81" t="s">
        <v>1492</v>
      </c>
      <c r="E316" s="81" t="b">
        <v>1</v>
      </c>
      <c r="F316" s="81" t="b">
        <v>0</v>
      </c>
      <c r="G316" s="82"/>
      <c r="H316" s="81" t="b">
        <v>0</v>
      </c>
    </row>
    <row r="317" spans="1:8" ht="15">
      <c r="A317" s="87" t="s">
        <v>2174</v>
      </c>
      <c r="B317" s="81">
        <v>2</v>
      </c>
      <c r="C317" s="122">
        <v>0.0016053402845358897</v>
      </c>
      <c r="D317" s="81" t="s">
        <v>1492</v>
      </c>
      <c r="E317" s="81" t="b">
        <v>0</v>
      </c>
      <c r="F317" s="81" t="b">
        <v>0</v>
      </c>
      <c r="G317" s="82"/>
      <c r="H317" s="81" t="b">
        <v>0</v>
      </c>
    </row>
    <row r="318" spans="1:8" ht="15">
      <c r="A318" s="87" t="s">
        <v>2175</v>
      </c>
      <c r="B318" s="81">
        <v>2</v>
      </c>
      <c r="C318" s="122">
        <v>0.0016053402845358897</v>
      </c>
      <c r="D318" s="81" t="s">
        <v>1492</v>
      </c>
      <c r="E318" s="81" t="b">
        <v>0</v>
      </c>
      <c r="F318" s="81" t="b">
        <v>0</v>
      </c>
      <c r="G318" s="82"/>
      <c r="H318" s="81" t="b">
        <v>0</v>
      </c>
    </row>
    <row r="319" spans="1:8" ht="15">
      <c r="A319" s="87" t="s">
        <v>2176</v>
      </c>
      <c r="B319" s="81">
        <v>2</v>
      </c>
      <c r="C319" s="122">
        <v>0.0016053402845358897</v>
      </c>
      <c r="D319" s="81" t="s">
        <v>1492</v>
      </c>
      <c r="E319" s="81" t="b">
        <v>0</v>
      </c>
      <c r="F319" s="81" t="b">
        <v>0</v>
      </c>
      <c r="G319" s="82"/>
      <c r="H319" s="81" t="b">
        <v>0</v>
      </c>
    </row>
    <row r="320" spans="1:8" ht="15">
      <c r="A320" s="87" t="s">
        <v>2177</v>
      </c>
      <c r="B320" s="81">
        <v>2</v>
      </c>
      <c r="C320" s="122">
        <v>0.0016053402845358897</v>
      </c>
      <c r="D320" s="81" t="s">
        <v>1492</v>
      </c>
      <c r="E320" s="81" t="b">
        <v>0</v>
      </c>
      <c r="F320" s="81" t="b">
        <v>0</v>
      </c>
      <c r="G320" s="82"/>
      <c r="H320" s="81" t="b">
        <v>0</v>
      </c>
    </row>
    <row r="321" spans="1:8" ht="15">
      <c r="A321" s="87" t="s">
        <v>2178</v>
      </c>
      <c r="B321" s="81">
        <v>2</v>
      </c>
      <c r="C321" s="122">
        <v>0.0016053402845358897</v>
      </c>
      <c r="D321" s="81" t="s">
        <v>1492</v>
      </c>
      <c r="E321" s="81" t="b">
        <v>0</v>
      </c>
      <c r="F321" s="81" t="b">
        <v>0</v>
      </c>
      <c r="G321" s="82"/>
      <c r="H321" s="81" t="b">
        <v>0</v>
      </c>
    </row>
    <row r="322" spans="1:8" ht="15">
      <c r="A322" s="87" t="s">
        <v>2179</v>
      </c>
      <c r="B322" s="81">
        <v>2</v>
      </c>
      <c r="C322" s="122">
        <v>0.0016053402845358897</v>
      </c>
      <c r="D322" s="81" t="s">
        <v>1492</v>
      </c>
      <c r="E322" s="81" t="b">
        <v>0</v>
      </c>
      <c r="F322" s="81" t="b">
        <v>0</v>
      </c>
      <c r="G322" s="82"/>
      <c r="H322" s="81" t="b">
        <v>0</v>
      </c>
    </row>
    <row r="323" spans="1:8" ht="15">
      <c r="A323" s="87" t="s">
        <v>2180</v>
      </c>
      <c r="B323" s="81">
        <v>2</v>
      </c>
      <c r="C323" s="122">
        <v>0.0016053402845358897</v>
      </c>
      <c r="D323" s="81" t="s">
        <v>1492</v>
      </c>
      <c r="E323" s="81" t="b">
        <v>0</v>
      </c>
      <c r="F323" s="81" t="b">
        <v>0</v>
      </c>
      <c r="G323" s="82"/>
      <c r="H323" s="81" t="b">
        <v>0</v>
      </c>
    </row>
    <row r="324" spans="1:8" ht="15">
      <c r="A324" s="87" t="s">
        <v>2181</v>
      </c>
      <c r="B324" s="81">
        <v>2</v>
      </c>
      <c r="C324" s="122">
        <v>0.0016053402845358897</v>
      </c>
      <c r="D324" s="81" t="s">
        <v>1492</v>
      </c>
      <c r="E324" s="81" t="b">
        <v>1</v>
      </c>
      <c r="F324" s="81" t="b">
        <v>0</v>
      </c>
      <c r="G324" s="82"/>
      <c r="H324" s="81" t="b">
        <v>0</v>
      </c>
    </row>
    <row r="325" spans="1:8" ht="15">
      <c r="A325" s="87" t="s">
        <v>2182</v>
      </c>
      <c r="B325" s="81">
        <v>2</v>
      </c>
      <c r="C325" s="122">
        <v>0.0016053402845358897</v>
      </c>
      <c r="D325" s="81" t="s">
        <v>1492</v>
      </c>
      <c r="E325" s="81" t="b">
        <v>0</v>
      </c>
      <c r="F325" s="81" t="b">
        <v>0</v>
      </c>
      <c r="G325" s="82"/>
      <c r="H325" s="81" t="b">
        <v>0</v>
      </c>
    </row>
    <row r="326" spans="1:8" ht="15">
      <c r="A326" s="87" t="s">
        <v>2183</v>
      </c>
      <c r="B326" s="81">
        <v>2</v>
      </c>
      <c r="C326" s="122">
        <v>0.0016053402845358897</v>
      </c>
      <c r="D326" s="81" t="s">
        <v>1492</v>
      </c>
      <c r="E326" s="81" t="b">
        <v>0</v>
      </c>
      <c r="F326" s="81" t="b">
        <v>0</v>
      </c>
      <c r="G326" s="82"/>
      <c r="H326" s="81" t="b">
        <v>0</v>
      </c>
    </row>
    <row r="327" spans="1:8" ht="15">
      <c r="A327" s="87" t="s">
        <v>2184</v>
      </c>
      <c r="B327" s="81">
        <v>2</v>
      </c>
      <c r="C327" s="122">
        <v>0.0016053402845358897</v>
      </c>
      <c r="D327" s="81" t="s">
        <v>1492</v>
      </c>
      <c r="E327" s="81" t="b">
        <v>0</v>
      </c>
      <c r="F327" s="81" t="b">
        <v>0</v>
      </c>
      <c r="G327" s="82"/>
      <c r="H327" s="81" t="b">
        <v>0</v>
      </c>
    </row>
    <row r="328" spans="1:8" ht="15">
      <c r="A328" s="87" t="s">
        <v>2185</v>
      </c>
      <c r="B328" s="81">
        <v>2</v>
      </c>
      <c r="C328" s="122">
        <v>0.0016053402845358897</v>
      </c>
      <c r="D328" s="81" t="s">
        <v>1492</v>
      </c>
      <c r="E328" s="81" t="b">
        <v>0</v>
      </c>
      <c r="F328" s="81" t="b">
        <v>0</v>
      </c>
      <c r="G328" s="82"/>
      <c r="H328" s="81" t="b">
        <v>0</v>
      </c>
    </row>
    <row r="329" spans="1:8" ht="15">
      <c r="A329" s="87" t="s">
        <v>2186</v>
      </c>
      <c r="B329" s="81">
        <v>2</v>
      </c>
      <c r="C329" s="122">
        <v>0.0016053402845358897</v>
      </c>
      <c r="D329" s="81" t="s">
        <v>1492</v>
      </c>
      <c r="E329" s="81" t="b">
        <v>0</v>
      </c>
      <c r="F329" s="81" t="b">
        <v>0</v>
      </c>
      <c r="G329" s="82"/>
      <c r="H329" s="81" t="b">
        <v>0</v>
      </c>
    </row>
    <row r="330" spans="1:8" ht="15">
      <c r="A330" s="87" t="s">
        <v>2187</v>
      </c>
      <c r="B330" s="81">
        <v>2</v>
      </c>
      <c r="C330" s="122">
        <v>0.0016053402845358897</v>
      </c>
      <c r="D330" s="81" t="s">
        <v>1492</v>
      </c>
      <c r="E330" s="81" t="b">
        <v>0</v>
      </c>
      <c r="F330" s="81" t="b">
        <v>0</v>
      </c>
      <c r="G330" s="82"/>
      <c r="H330" s="81" t="b">
        <v>0</v>
      </c>
    </row>
    <row r="331" spans="1:8" ht="15">
      <c r="A331" s="87" t="s">
        <v>2188</v>
      </c>
      <c r="B331" s="81">
        <v>2</v>
      </c>
      <c r="C331" s="122">
        <v>0.0016053402845358897</v>
      </c>
      <c r="D331" s="81" t="s">
        <v>1492</v>
      </c>
      <c r="E331" s="81" t="b">
        <v>0</v>
      </c>
      <c r="F331" s="81" t="b">
        <v>0</v>
      </c>
      <c r="G331" s="82"/>
      <c r="H331" s="81" t="b">
        <v>0</v>
      </c>
    </row>
    <row r="332" spans="1:8" ht="15">
      <c r="A332" s="87" t="s">
        <v>2189</v>
      </c>
      <c r="B332" s="81">
        <v>2</v>
      </c>
      <c r="C332" s="122">
        <v>0.0018582004236908508</v>
      </c>
      <c r="D332" s="81" t="s">
        <v>1492</v>
      </c>
      <c r="E332" s="81" t="b">
        <v>1</v>
      </c>
      <c r="F332" s="81" t="b">
        <v>0</v>
      </c>
      <c r="G332" s="82"/>
      <c r="H332" s="81" t="b">
        <v>0</v>
      </c>
    </row>
    <row r="333" spans="1:8" ht="15">
      <c r="A333" s="87" t="s">
        <v>2190</v>
      </c>
      <c r="B333" s="81">
        <v>2</v>
      </c>
      <c r="C333" s="122">
        <v>0.0016053402845358897</v>
      </c>
      <c r="D333" s="81" t="s">
        <v>1492</v>
      </c>
      <c r="E333" s="81" t="b">
        <v>0</v>
      </c>
      <c r="F333" s="81" t="b">
        <v>0</v>
      </c>
      <c r="G333" s="82"/>
      <c r="H333" s="81" t="b">
        <v>0</v>
      </c>
    </row>
    <row r="334" spans="1:8" ht="15">
      <c r="A334" s="87" t="s">
        <v>2191</v>
      </c>
      <c r="B334" s="81">
        <v>2</v>
      </c>
      <c r="C334" s="122">
        <v>0.0016053402845358897</v>
      </c>
      <c r="D334" s="81" t="s">
        <v>1492</v>
      </c>
      <c r="E334" s="81" t="b">
        <v>0</v>
      </c>
      <c r="F334" s="81" t="b">
        <v>0</v>
      </c>
      <c r="G334" s="82"/>
      <c r="H334" s="81" t="b">
        <v>0</v>
      </c>
    </row>
    <row r="335" spans="1:8" ht="15">
      <c r="A335" s="87" t="s">
        <v>2192</v>
      </c>
      <c r="B335" s="81">
        <v>2</v>
      </c>
      <c r="C335" s="122">
        <v>0.0018582004236908508</v>
      </c>
      <c r="D335" s="81" t="s">
        <v>1492</v>
      </c>
      <c r="E335" s="81" t="b">
        <v>0</v>
      </c>
      <c r="F335" s="81" t="b">
        <v>1</v>
      </c>
      <c r="G335" s="82"/>
      <c r="H335" s="81" t="b">
        <v>0</v>
      </c>
    </row>
    <row r="336" spans="1:8" ht="15">
      <c r="A336" s="87" t="s">
        <v>2193</v>
      </c>
      <c r="B336" s="81">
        <v>2</v>
      </c>
      <c r="C336" s="122">
        <v>0.0016053402845358897</v>
      </c>
      <c r="D336" s="81" t="s">
        <v>1492</v>
      </c>
      <c r="E336" s="81" t="b">
        <v>0</v>
      </c>
      <c r="F336" s="81" t="b">
        <v>0</v>
      </c>
      <c r="G336" s="82"/>
      <c r="H336" s="81" t="b">
        <v>0</v>
      </c>
    </row>
    <row r="337" spans="1:8" ht="15">
      <c r="A337" s="87" t="s">
        <v>2194</v>
      </c>
      <c r="B337" s="81">
        <v>2</v>
      </c>
      <c r="C337" s="122">
        <v>0.0016053402845358897</v>
      </c>
      <c r="D337" s="81" t="s">
        <v>1492</v>
      </c>
      <c r="E337" s="81" t="b">
        <v>0</v>
      </c>
      <c r="F337" s="81" t="b">
        <v>0</v>
      </c>
      <c r="G337" s="82"/>
      <c r="H337" s="81" t="b">
        <v>0</v>
      </c>
    </row>
    <row r="338" spans="1:8" ht="15">
      <c r="A338" s="87" t="s">
        <v>2195</v>
      </c>
      <c r="B338" s="81">
        <v>2</v>
      </c>
      <c r="C338" s="122">
        <v>0.0016053402845358897</v>
      </c>
      <c r="D338" s="81" t="s">
        <v>1492</v>
      </c>
      <c r="E338" s="81" t="b">
        <v>0</v>
      </c>
      <c r="F338" s="81" t="b">
        <v>0</v>
      </c>
      <c r="G338" s="82"/>
      <c r="H338" s="81" t="b">
        <v>0</v>
      </c>
    </row>
    <row r="339" spans="1:8" ht="15">
      <c r="A339" s="87" t="s">
        <v>2196</v>
      </c>
      <c r="B339" s="81">
        <v>2</v>
      </c>
      <c r="C339" s="122">
        <v>0.0018582004236908508</v>
      </c>
      <c r="D339" s="81" t="s">
        <v>1492</v>
      </c>
      <c r="E339" s="81" t="b">
        <v>0</v>
      </c>
      <c r="F339" s="81" t="b">
        <v>0</v>
      </c>
      <c r="G339" s="82"/>
      <c r="H339" s="81" t="b">
        <v>0</v>
      </c>
    </row>
    <row r="340" spans="1:8" ht="15">
      <c r="A340" s="87" t="s">
        <v>2197</v>
      </c>
      <c r="B340" s="81">
        <v>2</v>
      </c>
      <c r="C340" s="122">
        <v>0.0018582004236908508</v>
      </c>
      <c r="D340" s="81" t="s">
        <v>1492</v>
      </c>
      <c r="E340" s="81" t="b">
        <v>0</v>
      </c>
      <c r="F340" s="81" t="b">
        <v>0</v>
      </c>
      <c r="G340" s="82"/>
      <c r="H340" s="81" t="b">
        <v>0</v>
      </c>
    </row>
    <row r="341" spans="1:8" ht="15">
      <c r="A341" s="87" t="s">
        <v>2198</v>
      </c>
      <c r="B341" s="81">
        <v>2</v>
      </c>
      <c r="C341" s="122">
        <v>0.0016053402845358897</v>
      </c>
      <c r="D341" s="81" t="s">
        <v>1492</v>
      </c>
      <c r="E341" s="81" t="b">
        <v>0</v>
      </c>
      <c r="F341" s="81" t="b">
        <v>0</v>
      </c>
      <c r="G341" s="82"/>
      <c r="H341" s="81" t="b">
        <v>0</v>
      </c>
    </row>
    <row r="342" spans="1:8" ht="15">
      <c r="A342" s="87" t="s">
        <v>2199</v>
      </c>
      <c r="B342" s="81">
        <v>2</v>
      </c>
      <c r="C342" s="122">
        <v>0.0018582004236908508</v>
      </c>
      <c r="D342" s="81" t="s">
        <v>1492</v>
      </c>
      <c r="E342" s="81" t="b">
        <v>0</v>
      </c>
      <c r="F342" s="81" t="b">
        <v>0</v>
      </c>
      <c r="G342" s="82"/>
      <c r="H342" s="81" t="b">
        <v>0</v>
      </c>
    </row>
    <row r="343" spans="1:8" ht="15">
      <c r="A343" s="87" t="s">
        <v>2200</v>
      </c>
      <c r="B343" s="81">
        <v>2</v>
      </c>
      <c r="C343" s="122">
        <v>0.0016053402845358897</v>
      </c>
      <c r="D343" s="81" t="s">
        <v>1492</v>
      </c>
      <c r="E343" s="81" t="b">
        <v>0</v>
      </c>
      <c r="F343" s="81" t="b">
        <v>0</v>
      </c>
      <c r="G343" s="82"/>
      <c r="H343" s="81" t="b">
        <v>0</v>
      </c>
    </row>
    <row r="344" spans="1:8" ht="15">
      <c r="A344" s="87" t="s">
        <v>2201</v>
      </c>
      <c r="B344" s="81">
        <v>2</v>
      </c>
      <c r="C344" s="122">
        <v>0.0016053402845358897</v>
      </c>
      <c r="D344" s="81" t="s">
        <v>1492</v>
      </c>
      <c r="E344" s="81" t="b">
        <v>0</v>
      </c>
      <c r="F344" s="81" t="b">
        <v>0</v>
      </c>
      <c r="G344" s="82"/>
      <c r="H344" s="81" t="b">
        <v>0</v>
      </c>
    </row>
    <row r="345" spans="1:8" ht="15">
      <c r="A345" s="87" t="s">
        <v>2202</v>
      </c>
      <c r="B345" s="81">
        <v>2</v>
      </c>
      <c r="C345" s="122">
        <v>0.0016053402845358897</v>
      </c>
      <c r="D345" s="81" t="s">
        <v>1492</v>
      </c>
      <c r="E345" s="81" t="b">
        <v>0</v>
      </c>
      <c r="F345" s="81" t="b">
        <v>0</v>
      </c>
      <c r="G345" s="82"/>
      <c r="H345" s="81" t="b">
        <v>0</v>
      </c>
    </row>
    <row r="346" spans="1:8" ht="15">
      <c r="A346" s="87" t="s">
        <v>2203</v>
      </c>
      <c r="B346" s="81">
        <v>2</v>
      </c>
      <c r="C346" s="122">
        <v>0.0016053402845358897</v>
      </c>
      <c r="D346" s="81" t="s">
        <v>1492</v>
      </c>
      <c r="E346" s="81" t="b">
        <v>0</v>
      </c>
      <c r="F346" s="81" t="b">
        <v>0</v>
      </c>
      <c r="G346" s="82"/>
      <c r="H346" s="81" t="b">
        <v>0</v>
      </c>
    </row>
    <row r="347" spans="1:8" ht="15">
      <c r="A347" s="87" t="s">
        <v>2204</v>
      </c>
      <c r="B347" s="81">
        <v>2</v>
      </c>
      <c r="C347" s="122">
        <v>0.0018582004236908508</v>
      </c>
      <c r="D347" s="81" t="s">
        <v>1492</v>
      </c>
      <c r="E347" s="81" t="b">
        <v>0</v>
      </c>
      <c r="F347" s="81" t="b">
        <v>0</v>
      </c>
      <c r="G347" s="82"/>
      <c r="H347" s="81" t="b">
        <v>0</v>
      </c>
    </row>
    <row r="348" spans="1:8" ht="15">
      <c r="A348" s="87" t="s">
        <v>2205</v>
      </c>
      <c r="B348" s="81">
        <v>2</v>
      </c>
      <c r="C348" s="122">
        <v>0.0018582004236908508</v>
      </c>
      <c r="D348" s="81" t="s">
        <v>1492</v>
      </c>
      <c r="E348" s="81" t="b">
        <v>0</v>
      </c>
      <c r="F348" s="81" t="b">
        <v>0</v>
      </c>
      <c r="G348" s="82"/>
      <c r="H348" s="81" t="b">
        <v>0</v>
      </c>
    </row>
    <row r="349" spans="1:8" ht="15">
      <c r="A349" s="87" t="s">
        <v>2206</v>
      </c>
      <c r="B349" s="81">
        <v>2</v>
      </c>
      <c r="C349" s="122">
        <v>0.0016053402845358897</v>
      </c>
      <c r="D349" s="81" t="s">
        <v>1492</v>
      </c>
      <c r="E349" s="81" t="b">
        <v>0</v>
      </c>
      <c r="F349" s="81" t="b">
        <v>0</v>
      </c>
      <c r="G349" s="82"/>
      <c r="H349" s="81" t="b">
        <v>0</v>
      </c>
    </row>
    <row r="350" spans="1:8" ht="15">
      <c r="A350" s="87" t="s">
        <v>2207</v>
      </c>
      <c r="B350" s="81">
        <v>2</v>
      </c>
      <c r="C350" s="122">
        <v>0.0018582004236908508</v>
      </c>
      <c r="D350" s="81" t="s">
        <v>1492</v>
      </c>
      <c r="E350" s="81" t="b">
        <v>0</v>
      </c>
      <c r="F350" s="81" t="b">
        <v>0</v>
      </c>
      <c r="G350" s="82"/>
      <c r="H350" s="81" t="b">
        <v>0</v>
      </c>
    </row>
    <row r="351" spans="1:8" ht="15">
      <c r="A351" s="87" t="s">
        <v>246</v>
      </c>
      <c r="B351" s="81">
        <v>2</v>
      </c>
      <c r="C351" s="122">
        <v>0.0016053402845358897</v>
      </c>
      <c r="D351" s="81" t="s">
        <v>1492</v>
      </c>
      <c r="E351" s="81" t="b">
        <v>0</v>
      </c>
      <c r="F351" s="81" t="b">
        <v>0</v>
      </c>
      <c r="G351" s="82"/>
      <c r="H351" s="81" t="b">
        <v>0</v>
      </c>
    </row>
    <row r="352" spans="1:8" ht="15">
      <c r="A352" s="87" t="s">
        <v>2208</v>
      </c>
      <c r="B352" s="81">
        <v>2</v>
      </c>
      <c r="C352" s="122">
        <v>0.0016053402845358897</v>
      </c>
      <c r="D352" s="81" t="s">
        <v>1492</v>
      </c>
      <c r="E352" s="81" t="b">
        <v>0</v>
      </c>
      <c r="F352" s="81" t="b">
        <v>0</v>
      </c>
      <c r="G352" s="82"/>
      <c r="H352" s="81" t="b">
        <v>0</v>
      </c>
    </row>
    <row r="353" spans="1:8" ht="15">
      <c r="A353" s="87" t="s">
        <v>2209</v>
      </c>
      <c r="B353" s="81">
        <v>2</v>
      </c>
      <c r="C353" s="122">
        <v>0.0016053402845358897</v>
      </c>
      <c r="D353" s="81" t="s">
        <v>1492</v>
      </c>
      <c r="E353" s="81" t="b">
        <v>0</v>
      </c>
      <c r="F353" s="81" t="b">
        <v>0</v>
      </c>
      <c r="G353" s="82"/>
      <c r="H353" s="81" t="b">
        <v>0</v>
      </c>
    </row>
    <row r="354" spans="1:8" ht="15">
      <c r="A354" s="87" t="s">
        <v>2210</v>
      </c>
      <c r="B354" s="81">
        <v>2</v>
      </c>
      <c r="C354" s="122">
        <v>0.0016053402845358897</v>
      </c>
      <c r="D354" s="81" t="s">
        <v>1492</v>
      </c>
      <c r="E354" s="81" t="b">
        <v>0</v>
      </c>
      <c r="F354" s="81" t="b">
        <v>0</v>
      </c>
      <c r="G354" s="82"/>
      <c r="H354" s="81" t="b">
        <v>0</v>
      </c>
    </row>
    <row r="355" spans="1:8" ht="15">
      <c r="A355" s="87" t="s">
        <v>2211</v>
      </c>
      <c r="B355" s="81">
        <v>2</v>
      </c>
      <c r="C355" s="122">
        <v>0.0016053402845358897</v>
      </c>
      <c r="D355" s="81" t="s">
        <v>1492</v>
      </c>
      <c r="E355" s="81" t="b">
        <v>0</v>
      </c>
      <c r="F355" s="81" t="b">
        <v>0</v>
      </c>
      <c r="G355" s="82"/>
      <c r="H355" s="81" t="b">
        <v>0</v>
      </c>
    </row>
    <row r="356" spans="1:8" ht="15">
      <c r="A356" s="87" t="s">
        <v>2212</v>
      </c>
      <c r="B356" s="81">
        <v>2</v>
      </c>
      <c r="C356" s="122">
        <v>0.0016053402845358897</v>
      </c>
      <c r="D356" s="81" t="s">
        <v>1492</v>
      </c>
      <c r="E356" s="81" t="b">
        <v>0</v>
      </c>
      <c r="F356" s="81" t="b">
        <v>0</v>
      </c>
      <c r="G356" s="82"/>
      <c r="H356" s="81" t="b">
        <v>0</v>
      </c>
    </row>
    <row r="357" spans="1:8" ht="15">
      <c r="A357" s="87" t="s">
        <v>2213</v>
      </c>
      <c r="B357" s="81">
        <v>2</v>
      </c>
      <c r="C357" s="122">
        <v>0.0016053402845358897</v>
      </c>
      <c r="D357" s="81" t="s">
        <v>1492</v>
      </c>
      <c r="E357" s="81" t="b">
        <v>0</v>
      </c>
      <c r="F357" s="81" t="b">
        <v>0</v>
      </c>
      <c r="G357" s="82"/>
      <c r="H357" s="81" t="b">
        <v>0</v>
      </c>
    </row>
    <row r="358" spans="1:8" ht="15">
      <c r="A358" s="87" t="s">
        <v>2214</v>
      </c>
      <c r="B358" s="81">
        <v>2</v>
      </c>
      <c r="C358" s="122">
        <v>0.0016053402845358897</v>
      </c>
      <c r="D358" s="81" t="s">
        <v>1492</v>
      </c>
      <c r="E358" s="81" t="b">
        <v>0</v>
      </c>
      <c r="F358" s="81" t="b">
        <v>0</v>
      </c>
      <c r="G358" s="82"/>
      <c r="H358" s="81" t="b">
        <v>0</v>
      </c>
    </row>
    <row r="359" spans="1:8" ht="15">
      <c r="A359" s="87" t="s">
        <v>2215</v>
      </c>
      <c r="B359" s="81">
        <v>2</v>
      </c>
      <c r="C359" s="122">
        <v>0.0016053402845358897</v>
      </c>
      <c r="D359" s="81" t="s">
        <v>1492</v>
      </c>
      <c r="E359" s="81" t="b">
        <v>0</v>
      </c>
      <c r="F359" s="81" t="b">
        <v>0</v>
      </c>
      <c r="G359" s="82"/>
      <c r="H359" s="81" t="b">
        <v>0</v>
      </c>
    </row>
    <row r="360" spans="1:8" ht="15">
      <c r="A360" s="87" t="s">
        <v>2216</v>
      </c>
      <c r="B360" s="81">
        <v>2</v>
      </c>
      <c r="C360" s="122">
        <v>0.0016053402845358897</v>
      </c>
      <c r="D360" s="81" t="s">
        <v>1492</v>
      </c>
      <c r="E360" s="81" t="b">
        <v>0</v>
      </c>
      <c r="F360" s="81" t="b">
        <v>0</v>
      </c>
      <c r="G360" s="82"/>
      <c r="H360" s="81" t="b">
        <v>0</v>
      </c>
    </row>
    <row r="361" spans="1:8" ht="15">
      <c r="A361" s="87" t="s">
        <v>2217</v>
      </c>
      <c r="B361" s="81">
        <v>2</v>
      </c>
      <c r="C361" s="122">
        <v>0.0016053402845358897</v>
      </c>
      <c r="D361" s="81" t="s">
        <v>1492</v>
      </c>
      <c r="E361" s="81" t="b">
        <v>0</v>
      </c>
      <c r="F361" s="81" t="b">
        <v>0</v>
      </c>
      <c r="G361" s="82"/>
      <c r="H361" s="81" t="b">
        <v>0</v>
      </c>
    </row>
    <row r="362" spans="1:8" ht="15">
      <c r="A362" s="87" t="s">
        <v>2218</v>
      </c>
      <c r="B362" s="81">
        <v>2</v>
      </c>
      <c r="C362" s="122">
        <v>0.0016053402845358897</v>
      </c>
      <c r="D362" s="81" t="s">
        <v>1492</v>
      </c>
      <c r="E362" s="81" t="b">
        <v>0</v>
      </c>
      <c r="F362" s="81" t="b">
        <v>0</v>
      </c>
      <c r="G362" s="82"/>
      <c r="H362" s="81" t="b">
        <v>0</v>
      </c>
    </row>
    <row r="363" spans="1:8" ht="15">
      <c r="A363" s="87" t="s">
        <v>2219</v>
      </c>
      <c r="B363" s="81">
        <v>2</v>
      </c>
      <c r="C363" s="122">
        <v>0.0018582004236908508</v>
      </c>
      <c r="D363" s="81" t="s">
        <v>1492</v>
      </c>
      <c r="E363" s="81" t="b">
        <v>0</v>
      </c>
      <c r="F363" s="81" t="b">
        <v>0</v>
      </c>
      <c r="G363" s="82"/>
      <c r="H363" s="81" t="b">
        <v>0</v>
      </c>
    </row>
    <row r="364" spans="1:8" ht="15">
      <c r="A364" s="87" t="s">
        <v>2220</v>
      </c>
      <c r="B364" s="81">
        <v>2</v>
      </c>
      <c r="C364" s="122">
        <v>0.0016053402845358897</v>
      </c>
      <c r="D364" s="81" t="s">
        <v>1492</v>
      </c>
      <c r="E364" s="81" t="b">
        <v>0</v>
      </c>
      <c r="F364" s="81" t="b">
        <v>0</v>
      </c>
      <c r="G364" s="82"/>
      <c r="H364" s="81" t="b">
        <v>0</v>
      </c>
    </row>
    <row r="365" spans="1:8" ht="15">
      <c r="A365" s="87" t="s">
        <v>243</v>
      </c>
      <c r="B365" s="81">
        <v>2</v>
      </c>
      <c r="C365" s="122">
        <v>0.0016053402845358897</v>
      </c>
      <c r="D365" s="81" t="s">
        <v>1492</v>
      </c>
      <c r="E365" s="81" t="b">
        <v>0</v>
      </c>
      <c r="F365" s="81" t="b">
        <v>0</v>
      </c>
      <c r="G365" s="82"/>
      <c r="H365" s="81" t="b">
        <v>0</v>
      </c>
    </row>
    <row r="366" spans="1:8" ht="15">
      <c r="A366" s="87" t="s">
        <v>2221</v>
      </c>
      <c r="B366" s="81">
        <v>2</v>
      </c>
      <c r="C366" s="122">
        <v>0.0016053402845358897</v>
      </c>
      <c r="D366" s="81" t="s">
        <v>1492</v>
      </c>
      <c r="E366" s="81" t="b">
        <v>1</v>
      </c>
      <c r="F366" s="81" t="b">
        <v>0</v>
      </c>
      <c r="G366" s="82"/>
      <c r="H366" s="81" t="b">
        <v>0</v>
      </c>
    </row>
    <row r="367" spans="1:8" ht="15">
      <c r="A367" s="87" t="s">
        <v>2222</v>
      </c>
      <c r="B367" s="81">
        <v>2</v>
      </c>
      <c r="C367" s="122">
        <v>0.0016053402845358897</v>
      </c>
      <c r="D367" s="81" t="s">
        <v>1492</v>
      </c>
      <c r="E367" s="81" t="b">
        <v>0</v>
      </c>
      <c r="F367" s="81" t="b">
        <v>0</v>
      </c>
      <c r="G367" s="82"/>
      <c r="H367" s="81" t="b">
        <v>0</v>
      </c>
    </row>
    <row r="368" spans="1:8" ht="15">
      <c r="A368" s="87" t="s">
        <v>2223</v>
      </c>
      <c r="B368" s="81">
        <v>2</v>
      </c>
      <c r="C368" s="122">
        <v>0.0016053402845358897</v>
      </c>
      <c r="D368" s="81" t="s">
        <v>1492</v>
      </c>
      <c r="E368" s="81" t="b">
        <v>1</v>
      </c>
      <c r="F368" s="81" t="b">
        <v>0</v>
      </c>
      <c r="G368" s="82"/>
      <c r="H368" s="81" t="b">
        <v>0</v>
      </c>
    </row>
    <row r="369" spans="1:8" ht="15">
      <c r="A369" s="87" t="s">
        <v>2224</v>
      </c>
      <c r="B369" s="81">
        <v>2</v>
      </c>
      <c r="C369" s="122">
        <v>0.0016053402845358897</v>
      </c>
      <c r="D369" s="81" t="s">
        <v>1492</v>
      </c>
      <c r="E369" s="81" t="b">
        <v>0</v>
      </c>
      <c r="F369" s="81" t="b">
        <v>0</v>
      </c>
      <c r="G369" s="82"/>
      <c r="H369" s="81" t="b">
        <v>0</v>
      </c>
    </row>
    <row r="370" spans="1:8" ht="15">
      <c r="A370" s="87" t="s">
        <v>2225</v>
      </c>
      <c r="B370" s="81">
        <v>2</v>
      </c>
      <c r="C370" s="122">
        <v>0.0016053402845358897</v>
      </c>
      <c r="D370" s="81" t="s">
        <v>1492</v>
      </c>
      <c r="E370" s="81" t="b">
        <v>0</v>
      </c>
      <c r="F370" s="81" t="b">
        <v>0</v>
      </c>
      <c r="G370" s="82"/>
      <c r="H370" s="81" t="b">
        <v>0</v>
      </c>
    </row>
    <row r="371" spans="1:8" ht="15">
      <c r="A371" s="87" t="s">
        <v>2226</v>
      </c>
      <c r="B371" s="81">
        <v>2</v>
      </c>
      <c r="C371" s="122">
        <v>0.0018582004236908508</v>
      </c>
      <c r="D371" s="81" t="s">
        <v>1492</v>
      </c>
      <c r="E371" s="81" t="b">
        <v>0</v>
      </c>
      <c r="F371" s="81" t="b">
        <v>0</v>
      </c>
      <c r="G371" s="82"/>
      <c r="H371" s="81" t="b">
        <v>0</v>
      </c>
    </row>
    <row r="372" spans="1:8" ht="15">
      <c r="A372" s="87" t="s">
        <v>2227</v>
      </c>
      <c r="B372" s="81">
        <v>2</v>
      </c>
      <c r="C372" s="122">
        <v>0.0018582004236908508</v>
      </c>
      <c r="D372" s="81" t="s">
        <v>1492</v>
      </c>
      <c r="E372" s="81" t="b">
        <v>0</v>
      </c>
      <c r="F372" s="81" t="b">
        <v>0</v>
      </c>
      <c r="G372" s="82"/>
      <c r="H372" s="81" t="b">
        <v>0</v>
      </c>
    </row>
    <row r="373" spans="1:8" ht="15">
      <c r="A373" s="87" t="s">
        <v>2228</v>
      </c>
      <c r="B373" s="81">
        <v>2</v>
      </c>
      <c r="C373" s="122">
        <v>0.0018582004236908508</v>
      </c>
      <c r="D373" s="81" t="s">
        <v>1492</v>
      </c>
      <c r="E373" s="81" t="b">
        <v>0</v>
      </c>
      <c r="F373" s="81" t="b">
        <v>0</v>
      </c>
      <c r="G373" s="82"/>
      <c r="H373" s="81" t="b">
        <v>0</v>
      </c>
    </row>
    <row r="374" spans="1:8" ht="15">
      <c r="A374" s="87" t="s">
        <v>2229</v>
      </c>
      <c r="B374" s="81">
        <v>2</v>
      </c>
      <c r="C374" s="122">
        <v>0.0016053402845358897</v>
      </c>
      <c r="D374" s="81" t="s">
        <v>1492</v>
      </c>
      <c r="E374" s="81" t="b">
        <v>0</v>
      </c>
      <c r="F374" s="81" t="b">
        <v>0</v>
      </c>
      <c r="G374" s="82"/>
      <c r="H374" s="81" t="b">
        <v>0</v>
      </c>
    </row>
    <row r="375" spans="1:8" ht="15">
      <c r="A375" s="87" t="s">
        <v>2230</v>
      </c>
      <c r="B375" s="81">
        <v>2</v>
      </c>
      <c r="C375" s="122">
        <v>0.0016053402845358897</v>
      </c>
      <c r="D375" s="81" t="s">
        <v>1492</v>
      </c>
      <c r="E375" s="81" t="b">
        <v>0</v>
      </c>
      <c r="F375" s="81" t="b">
        <v>0</v>
      </c>
      <c r="G375" s="82"/>
      <c r="H375" s="81" t="b">
        <v>0</v>
      </c>
    </row>
    <row r="376" spans="1:8" ht="15">
      <c r="A376" s="87" t="s">
        <v>2231</v>
      </c>
      <c r="B376" s="81">
        <v>2</v>
      </c>
      <c r="C376" s="122">
        <v>0.0016053402845358897</v>
      </c>
      <c r="D376" s="81" t="s">
        <v>1492</v>
      </c>
      <c r="E376" s="81" t="b">
        <v>0</v>
      </c>
      <c r="F376" s="81" t="b">
        <v>0</v>
      </c>
      <c r="G376" s="82"/>
      <c r="H376" s="81" t="b">
        <v>0</v>
      </c>
    </row>
    <row r="377" spans="1:8" ht="15">
      <c r="A377" s="87" t="s">
        <v>278</v>
      </c>
      <c r="B377" s="81">
        <v>2</v>
      </c>
      <c r="C377" s="122">
        <v>0.0016053402845358897</v>
      </c>
      <c r="D377" s="81" t="s">
        <v>1492</v>
      </c>
      <c r="E377" s="81" t="b">
        <v>0</v>
      </c>
      <c r="F377" s="81" t="b">
        <v>0</v>
      </c>
      <c r="G377" s="82"/>
      <c r="H377" s="81" t="b">
        <v>0</v>
      </c>
    </row>
    <row r="378" spans="1:8" ht="15">
      <c r="A378" s="87" t="s">
        <v>2232</v>
      </c>
      <c r="B378" s="81">
        <v>2</v>
      </c>
      <c r="C378" s="122">
        <v>0.0016053402845358897</v>
      </c>
      <c r="D378" s="81" t="s">
        <v>1492</v>
      </c>
      <c r="E378" s="81" t="b">
        <v>0</v>
      </c>
      <c r="F378" s="81" t="b">
        <v>0</v>
      </c>
      <c r="G378" s="82"/>
      <c r="H378" s="81" t="b">
        <v>0</v>
      </c>
    </row>
    <row r="379" spans="1:8" ht="15">
      <c r="A379" s="87" t="s">
        <v>2233</v>
      </c>
      <c r="B379" s="81">
        <v>2</v>
      </c>
      <c r="C379" s="122">
        <v>0.0016053402845358897</v>
      </c>
      <c r="D379" s="81" t="s">
        <v>1492</v>
      </c>
      <c r="E379" s="81" t="b">
        <v>0</v>
      </c>
      <c r="F379" s="81" t="b">
        <v>0</v>
      </c>
      <c r="G379" s="82"/>
      <c r="H379" s="81" t="b">
        <v>0</v>
      </c>
    </row>
    <row r="380" spans="1:8" ht="15">
      <c r="A380" s="87" t="s">
        <v>2234</v>
      </c>
      <c r="B380" s="81">
        <v>2</v>
      </c>
      <c r="C380" s="122">
        <v>0.0018582004236908508</v>
      </c>
      <c r="D380" s="81" t="s">
        <v>1492</v>
      </c>
      <c r="E380" s="81" t="b">
        <v>0</v>
      </c>
      <c r="F380" s="81" t="b">
        <v>0</v>
      </c>
      <c r="G380" s="82"/>
      <c r="H380" s="81" t="b">
        <v>0</v>
      </c>
    </row>
    <row r="381" spans="1:8" ht="15">
      <c r="A381" s="87" t="s">
        <v>291</v>
      </c>
      <c r="B381" s="81">
        <v>2</v>
      </c>
      <c r="C381" s="122">
        <v>0.0016053402845358897</v>
      </c>
      <c r="D381" s="81" t="s">
        <v>1492</v>
      </c>
      <c r="E381" s="81" t="b">
        <v>0</v>
      </c>
      <c r="F381" s="81" t="b">
        <v>0</v>
      </c>
      <c r="G381" s="82"/>
      <c r="H381" s="81" t="b">
        <v>0</v>
      </c>
    </row>
    <row r="382" spans="1:8" ht="15">
      <c r="A382" s="87" t="s">
        <v>2235</v>
      </c>
      <c r="B382" s="81">
        <v>2</v>
      </c>
      <c r="C382" s="122">
        <v>0.0016053402845358897</v>
      </c>
      <c r="D382" s="81" t="s">
        <v>1492</v>
      </c>
      <c r="E382" s="81" t="b">
        <v>0</v>
      </c>
      <c r="F382" s="81" t="b">
        <v>0</v>
      </c>
      <c r="G382" s="82"/>
      <c r="H382" s="81" t="b">
        <v>0</v>
      </c>
    </row>
    <row r="383" spans="1:8" ht="15">
      <c r="A383" s="87" t="s">
        <v>289</v>
      </c>
      <c r="B383" s="81">
        <v>2</v>
      </c>
      <c r="C383" s="122">
        <v>0.0016053402845358897</v>
      </c>
      <c r="D383" s="81" t="s">
        <v>1492</v>
      </c>
      <c r="E383" s="81" t="b">
        <v>0</v>
      </c>
      <c r="F383" s="81" t="b">
        <v>0</v>
      </c>
      <c r="G383" s="82"/>
      <c r="H383" s="81" t="b">
        <v>0</v>
      </c>
    </row>
    <row r="384" spans="1:8" ht="15">
      <c r="A384" s="87" t="s">
        <v>2236</v>
      </c>
      <c r="B384" s="81">
        <v>2</v>
      </c>
      <c r="C384" s="122">
        <v>0.0016053402845358897</v>
      </c>
      <c r="D384" s="81" t="s">
        <v>1492</v>
      </c>
      <c r="E384" s="81" t="b">
        <v>0</v>
      </c>
      <c r="F384" s="81" t="b">
        <v>0</v>
      </c>
      <c r="G384" s="82"/>
      <c r="H384" s="81" t="b">
        <v>0</v>
      </c>
    </row>
    <row r="385" spans="1:8" ht="15">
      <c r="A385" s="87" t="s">
        <v>2237</v>
      </c>
      <c r="B385" s="81">
        <v>2</v>
      </c>
      <c r="C385" s="122">
        <v>0.0016053402845358897</v>
      </c>
      <c r="D385" s="81" t="s">
        <v>1492</v>
      </c>
      <c r="E385" s="81" t="b">
        <v>0</v>
      </c>
      <c r="F385" s="81" t="b">
        <v>0</v>
      </c>
      <c r="G385" s="82"/>
      <c r="H385" s="81" t="b">
        <v>0</v>
      </c>
    </row>
    <row r="386" spans="1:8" ht="15">
      <c r="A386" s="87" t="s">
        <v>2238</v>
      </c>
      <c r="B386" s="81">
        <v>2</v>
      </c>
      <c r="C386" s="122">
        <v>0.0018582004236908508</v>
      </c>
      <c r="D386" s="81" t="s">
        <v>1492</v>
      </c>
      <c r="E386" s="81" t="b">
        <v>0</v>
      </c>
      <c r="F386" s="81" t="b">
        <v>0</v>
      </c>
      <c r="G386" s="82"/>
      <c r="H386" s="81" t="b">
        <v>0</v>
      </c>
    </row>
    <row r="387" spans="1:8" ht="15">
      <c r="A387" s="87" t="s">
        <v>2239</v>
      </c>
      <c r="B387" s="81">
        <v>2</v>
      </c>
      <c r="C387" s="122">
        <v>0.0016053402845358897</v>
      </c>
      <c r="D387" s="81" t="s">
        <v>1492</v>
      </c>
      <c r="E387" s="81" t="b">
        <v>0</v>
      </c>
      <c r="F387" s="81" t="b">
        <v>0</v>
      </c>
      <c r="G387" s="82"/>
      <c r="H387" s="81" t="b">
        <v>0</v>
      </c>
    </row>
    <row r="388" spans="1:8" ht="15">
      <c r="A388" s="87" t="s">
        <v>2240</v>
      </c>
      <c r="B388" s="81">
        <v>2</v>
      </c>
      <c r="C388" s="122">
        <v>0.0016053402845358897</v>
      </c>
      <c r="D388" s="81" t="s">
        <v>1492</v>
      </c>
      <c r="E388" s="81" t="b">
        <v>0</v>
      </c>
      <c r="F388" s="81" t="b">
        <v>0</v>
      </c>
      <c r="G388" s="82"/>
      <c r="H388" s="81" t="b">
        <v>0</v>
      </c>
    </row>
    <row r="389" spans="1:8" ht="15">
      <c r="A389" s="87" t="s">
        <v>2241</v>
      </c>
      <c r="B389" s="81">
        <v>2</v>
      </c>
      <c r="C389" s="122">
        <v>0.0016053402845358897</v>
      </c>
      <c r="D389" s="81" t="s">
        <v>1492</v>
      </c>
      <c r="E389" s="81" t="b">
        <v>0</v>
      </c>
      <c r="F389" s="81" t="b">
        <v>0</v>
      </c>
      <c r="G389" s="82"/>
      <c r="H389" s="81" t="b">
        <v>0</v>
      </c>
    </row>
    <row r="390" spans="1:8" ht="15">
      <c r="A390" s="87" t="s">
        <v>2242</v>
      </c>
      <c r="B390" s="81">
        <v>2</v>
      </c>
      <c r="C390" s="122">
        <v>0.0016053402845358897</v>
      </c>
      <c r="D390" s="81" t="s">
        <v>1492</v>
      </c>
      <c r="E390" s="81" t="b">
        <v>0</v>
      </c>
      <c r="F390" s="81" t="b">
        <v>0</v>
      </c>
      <c r="G390" s="82"/>
      <c r="H390" s="81" t="b">
        <v>0</v>
      </c>
    </row>
    <row r="391" spans="1:8" ht="15">
      <c r="A391" s="87" t="s">
        <v>2243</v>
      </c>
      <c r="B391" s="81">
        <v>2</v>
      </c>
      <c r="C391" s="122">
        <v>0.0016053402845358897</v>
      </c>
      <c r="D391" s="81" t="s">
        <v>1492</v>
      </c>
      <c r="E391" s="81" t="b">
        <v>0</v>
      </c>
      <c r="F391" s="81" t="b">
        <v>0</v>
      </c>
      <c r="G391" s="82"/>
      <c r="H391" s="81" t="b">
        <v>0</v>
      </c>
    </row>
    <row r="392" spans="1:8" ht="15">
      <c r="A392" s="87" t="s">
        <v>2244</v>
      </c>
      <c r="B392" s="81">
        <v>2</v>
      </c>
      <c r="C392" s="122">
        <v>0.0016053402845358897</v>
      </c>
      <c r="D392" s="81" t="s">
        <v>1492</v>
      </c>
      <c r="E392" s="81" t="b">
        <v>0</v>
      </c>
      <c r="F392" s="81" t="b">
        <v>0</v>
      </c>
      <c r="G392" s="82"/>
      <c r="H392" s="81" t="b">
        <v>0</v>
      </c>
    </row>
    <row r="393" spans="1:8" ht="15">
      <c r="A393" s="87" t="s">
        <v>2245</v>
      </c>
      <c r="B393" s="81">
        <v>2</v>
      </c>
      <c r="C393" s="122">
        <v>0.0016053402845358897</v>
      </c>
      <c r="D393" s="81" t="s">
        <v>1492</v>
      </c>
      <c r="E393" s="81" t="b">
        <v>0</v>
      </c>
      <c r="F393" s="81" t="b">
        <v>0</v>
      </c>
      <c r="G393" s="82"/>
      <c r="H393" s="81" t="b">
        <v>0</v>
      </c>
    </row>
    <row r="394" spans="1:8" ht="15">
      <c r="A394" s="87" t="s">
        <v>2246</v>
      </c>
      <c r="B394" s="81">
        <v>2</v>
      </c>
      <c r="C394" s="122">
        <v>0.0016053402845358897</v>
      </c>
      <c r="D394" s="81" t="s">
        <v>1492</v>
      </c>
      <c r="E394" s="81" t="b">
        <v>0</v>
      </c>
      <c r="F394" s="81" t="b">
        <v>0</v>
      </c>
      <c r="G394" s="82"/>
      <c r="H394" s="81" t="b">
        <v>0</v>
      </c>
    </row>
    <row r="395" spans="1:8" ht="15">
      <c r="A395" s="87" t="s">
        <v>2247</v>
      </c>
      <c r="B395" s="81">
        <v>2</v>
      </c>
      <c r="C395" s="122">
        <v>0.0016053402845358897</v>
      </c>
      <c r="D395" s="81" t="s">
        <v>1492</v>
      </c>
      <c r="E395" s="81" t="b">
        <v>0</v>
      </c>
      <c r="F395" s="81" t="b">
        <v>0</v>
      </c>
      <c r="G395" s="82"/>
      <c r="H395" s="81" t="b">
        <v>0</v>
      </c>
    </row>
    <row r="396" spans="1:8" ht="15">
      <c r="A396" s="87" t="s">
        <v>1896</v>
      </c>
      <c r="B396" s="81">
        <v>30</v>
      </c>
      <c r="C396" s="122">
        <v>0.012443747892910625</v>
      </c>
      <c r="D396" s="81" t="s">
        <v>1449</v>
      </c>
      <c r="E396" s="81" t="b">
        <v>0</v>
      </c>
      <c r="F396" s="81" t="b">
        <v>0</v>
      </c>
      <c r="G396" s="82"/>
      <c r="H396" s="81" t="b">
        <v>0</v>
      </c>
    </row>
    <row r="397" spans="1:8" ht="15">
      <c r="A397" s="87" t="s">
        <v>509</v>
      </c>
      <c r="B397" s="81">
        <v>28</v>
      </c>
      <c r="C397" s="122">
        <v>0.013358519451689171</v>
      </c>
      <c r="D397" s="81" t="s">
        <v>1449</v>
      </c>
      <c r="E397" s="81" t="b">
        <v>0</v>
      </c>
      <c r="F397" s="81" t="b">
        <v>0</v>
      </c>
      <c r="G397" s="82"/>
      <c r="H397" s="81" t="b">
        <v>0</v>
      </c>
    </row>
    <row r="398" spans="1:8" ht="15">
      <c r="A398" s="87" t="s">
        <v>250</v>
      </c>
      <c r="B398" s="81">
        <v>23</v>
      </c>
      <c r="C398" s="122">
        <v>0.011977710415491769</v>
      </c>
      <c r="D398" s="81" t="s">
        <v>1449</v>
      </c>
      <c r="E398" s="81" t="b">
        <v>0</v>
      </c>
      <c r="F398" s="81" t="b">
        <v>0</v>
      </c>
      <c r="G398" s="82"/>
      <c r="H398" s="81" t="b">
        <v>0</v>
      </c>
    </row>
    <row r="399" spans="1:8" ht="15">
      <c r="A399" s="87" t="s">
        <v>1897</v>
      </c>
      <c r="B399" s="81">
        <v>16</v>
      </c>
      <c r="C399" s="122">
        <v>0.011646138508072607</v>
      </c>
      <c r="D399" s="81" t="s">
        <v>1449</v>
      </c>
      <c r="E399" s="81" t="b">
        <v>0</v>
      </c>
      <c r="F399" s="81" t="b">
        <v>0</v>
      </c>
      <c r="G399" s="82"/>
      <c r="H399" s="81" t="b">
        <v>0</v>
      </c>
    </row>
    <row r="400" spans="1:8" ht="15">
      <c r="A400" s="87" t="s">
        <v>505</v>
      </c>
      <c r="B400" s="81">
        <v>15</v>
      </c>
      <c r="C400" s="122">
        <v>0.00977454895429144</v>
      </c>
      <c r="D400" s="81" t="s">
        <v>1449</v>
      </c>
      <c r="E400" s="81" t="b">
        <v>0</v>
      </c>
      <c r="F400" s="81" t="b">
        <v>0</v>
      </c>
      <c r="G400" s="82"/>
      <c r="H400" s="81" t="b">
        <v>0</v>
      </c>
    </row>
    <row r="401" spans="1:8" ht="15">
      <c r="A401" s="87" t="s">
        <v>1905</v>
      </c>
      <c r="B401" s="81">
        <v>12</v>
      </c>
      <c r="C401" s="122">
        <v>0.009482184488899852</v>
      </c>
      <c r="D401" s="81" t="s">
        <v>1449</v>
      </c>
      <c r="E401" s="81" t="b">
        <v>0</v>
      </c>
      <c r="F401" s="81" t="b">
        <v>0</v>
      </c>
      <c r="G401" s="82"/>
      <c r="H401" s="81" t="b">
        <v>0</v>
      </c>
    </row>
    <row r="402" spans="1:8" ht="15">
      <c r="A402" s="87" t="s">
        <v>1908</v>
      </c>
      <c r="B402" s="81">
        <v>11</v>
      </c>
      <c r="C402" s="122">
        <v>0.010612015230046413</v>
      </c>
      <c r="D402" s="81" t="s">
        <v>1449</v>
      </c>
      <c r="E402" s="81" t="b">
        <v>0</v>
      </c>
      <c r="F402" s="81" t="b">
        <v>0</v>
      </c>
      <c r="G402" s="82"/>
      <c r="H402" s="81" t="b">
        <v>0</v>
      </c>
    </row>
    <row r="403" spans="1:8" ht="15">
      <c r="A403" s="87" t="s">
        <v>1900</v>
      </c>
      <c r="B403" s="81">
        <v>10</v>
      </c>
      <c r="C403" s="122">
        <v>0.007901820407416544</v>
      </c>
      <c r="D403" s="81" t="s">
        <v>1449</v>
      </c>
      <c r="E403" s="81" t="b">
        <v>0</v>
      </c>
      <c r="F403" s="81" t="b">
        <v>0</v>
      </c>
      <c r="G403" s="82"/>
      <c r="H403" s="81" t="b">
        <v>0</v>
      </c>
    </row>
    <row r="404" spans="1:8" ht="15">
      <c r="A404" s="87" t="s">
        <v>1915</v>
      </c>
      <c r="B404" s="81">
        <v>9</v>
      </c>
      <c r="C404" s="122">
        <v>0.007797861904890867</v>
      </c>
      <c r="D404" s="81" t="s">
        <v>1449</v>
      </c>
      <c r="E404" s="81" t="b">
        <v>0</v>
      </c>
      <c r="F404" s="81" t="b">
        <v>0</v>
      </c>
      <c r="G404" s="82"/>
      <c r="H404" s="81" t="b">
        <v>0</v>
      </c>
    </row>
    <row r="405" spans="1:8" ht="15">
      <c r="A405" s="87" t="s">
        <v>1922</v>
      </c>
      <c r="B405" s="81">
        <v>8</v>
      </c>
      <c r="C405" s="122">
        <v>0.006931432804347437</v>
      </c>
      <c r="D405" s="81" t="s">
        <v>1449</v>
      </c>
      <c r="E405" s="81" t="b">
        <v>0</v>
      </c>
      <c r="F405" s="81" t="b">
        <v>0</v>
      </c>
      <c r="G405" s="82"/>
      <c r="H405" s="81" t="b">
        <v>0</v>
      </c>
    </row>
    <row r="406" spans="1:8" ht="15">
      <c r="A406" s="87" t="s">
        <v>1916</v>
      </c>
      <c r="B406" s="81">
        <v>8</v>
      </c>
      <c r="C406" s="122">
        <v>0.007296448993034686</v>
      </c>
      <c r="D406" s="81" t="s">
        <v>1449</v>
      </c>
      <c r="E406" s="81" t="b">
        <v>0</v>
      </c>
      <c r="F406" s="81" t="b">
        <v>0</v>
      </c>
      <c r="G406" s="82"/>
      <c r="H406" s="81" t="b">
        <v>0</v>
      </c>
    </row>
    <row r="407" spans="1:8" ht="15">
      <c r="A407" s="87" t="s">
        <v>1901</v>
      </c>
      <c r="B407" s="81">
        <v>8</v>
      </c>
      <c r="C407" s="122">
        <v>0.007717829258215572</v>
      </c>
      <c r="D407" s="81" t="s">
        <v>1449</v>
      </c>
      <c r="E407" s="81" t="b">
        <v>0</v>
      </c>
      <c r="F407" s="81" t="b">
        <v>0</v>
      </c>
      <c r="G407" s="82"/>
      <c r="H407" s="81" t="b">
        <v>0</v>
      </c>
    </row>
    <row r="408" spans="1:8" ht="15">
      <c r="A408" s="87" t="s">
        <v>1919</v>
      </c>
      <c r="B408" s="81">
        <v>8</v>
      </c>
      <c r="C408" s="122">
        <v>0.007717829258215572</v>
      </c>
      <c r="D408" s="81" t="s">
        <v>1449</v>
      </c>
      <c r="E408" s="81" t="b">
        <v>0</v>
      </c>
      <c r="F408" s="81" t="b">
        <v>0</v>
      </c>
      <c r="G408" s="82"/>
      <c r="H408" s="81" t="b">
        <v>0</v>
      </c>
    </row>
    <row r="409" spans="1:8" ht="15">
      <c r="A409" s="87" t="s">
        <v>1926</v>
      </c>
      <c r="B409" s="81">
        <v>8</v>
      </c>
      <c r="C409" s="122">
        <v>0.006931432804347437</v>
      </c>
      <c r="D409" s="81" t="s">
        <v>1449</v>
      </c>
      <c r="E409" s="81" t="b">
        <v>0</v>
      </c>
      <c r="F409" s="81" t="b">
        <v>0</v>
      </c>
      <c r="G409" s="82"/>
      <c r="H409" s="81" t="b">
        <v>0</v>
      </c>
    </row>
    <row r="410" spans="1:8" ht="15">
      <c r="A410" s="87" t="s">
        <v>1927</v>
      </c>
      <c r="B410" s="81">
        <v>8</v>
      </c>
      <c r="C410" s="122">
        <v>0.006931432804347437</v>
      </c>
      <c r="D410" s="81" t="s">
        <v>1449</v>
      </c>
      <c r="E410" s="81" t="b">
        <v>0</v>
      </c>
      <c r="F410" s="81" t="b">
        <v>0</v>
      </c>
      <c r="G410" s="82"/>
      <c r="H410" s="81" t="b">
        <v>0</v>
      </c>
    </row>
    <row r="411" spans="1:8" ht="15">
      <c r="A411" s="87" t="s">
        <v>1925</v>
      </c>
      <c r="B411" s="81">
        <v>8</v>
      </c>
      <c r="C411" s="122">
        <v>0.006931432804347437</v>
      </c>
      <c r="D411" s="81" t="s">
        <v>1449</v>
      </c>
      <c r="E411" s="81" t="b">
        <v>1</v>
      </c>
      <c r="F411" s="81" t="b">
        <v>0</v>
      </c>
      <c r="G411" s="82"/>
      <c r="H411" s="81" t="b">
        <v>0</v>
      </c>
    </row>
    <row r="412" spans="1:8" ht="15">
      <c r="A412" s="87" t="s">
        <v>1921</v>
      </c>
      <c r="B412" s="81">
        <v>7</v>
      </c>
      <c r="C412" s="122">
        <v>0.0063843928689053505</v>
      </c>
      <c r="D412" s="81" t="s">
        <v>1449</v>
      </c>
      <c r="E412" s="81" t="b">
        <v>0</v>
      </c>
      <c r="F412" s="81" t="b">
        <v>0</v>
      </c>
      <c r="G412" s="82"/>
      <c r="H412" s="81" t="b">
        <v>0</v>
      </c>
    </row>
    <row r="413" spans="1:8" ht="15">
      <c r="A413" s="87" t="s">
        <v>1934</v>
      </c>
      <c r="B413" s="81">
        <v>7</v>
      </c>
      <c r="C413" s="122">
        <v>0.0063843928689053505</v>
      </c>
      <c r="D413" s="81" t="s">
        <v>1449</v>
      </c>
      <c r="E413" s="81" t="b">
        <v>1</v>
      </c>
      <c r="F413" s="81" t="b">
        <v>0</v>
      </c>
      <c r="G413" s="82"/>
      <c r="H413" s="81" t="b">
        <v>0</v>
      </c>
    </row>
    <row r="414" spans="1:8" ht="15">
      <c r="A414" s="87" t="s">
        <v>1937</v>
      </c>
      <c r="B414" s="81">
        <v>7</v>
      </c>
      <c r="C414" s="122">
        <v>0.006753100600938626</v>
      </c>
      <c r="D414" s="81" t="s">
        <v>1449</v>
      </c>
      <c r="E414" s="81" t="b">
        <v>0</v>
      </c>
      <c r="F414" s="81" t="b">
        <v>1</v>
      </c>
      <c r="G414" s="82"/>
      <c r="H414" s="81" t="b">
        <v>0</v>
      </c>
    </row>
    <row r="415" spans="1:8" ht="15">
      <c r="A415" s="87" t="s">
        <v>1941</v>
      </c>
      <c r="B415" s="81">
        <v>7</v>
      </c>
      <c r="C415" s="122">
        <v>0.007189189288848439</v>
      </c>
      <c r="D415" s="81" t="s">
        <v>1449</v>
      </c>
      <c r="E415" s="81" t="b">
        <v>0</v>
      </c>
      <c r="F415" s="81" t="b">
        <v>0</v>
      </c>
      <c r="G415" s="82"/>
      <c r="H415" s="81" t="b">
        <v>0</v>
      </c>
    </row>
    <row r="416" spans="1:8" ht="15">
      <c r="A416" s="87" t="s">
        <v>1942</v>
      </c>
      <c r="B416" s="81">
        <v>7</v>
      </c>
      <c r="C416" s="122">
        <v>0.0063843928689053505</v>
      </c>
      <c r="D416" s="81" t="s">
        <v>1449</v>
      </c>
      <c r="E416" s="81" t="b">
        <v>0</v>
      </c>
      <c r="F416" s="81" t="b">
        <v>0</v>
      </c>
      <c r="G416" s="82"/>
      <c r="H416" s="81" t="b">
        <v>0</v>
      </c>
    </row>
    <row r="417" spans="1:8" ht="15">
      <c r="A417" s="87" t="s">
        <v>1936</v>
      </c>
      <c r="B417" s="81">
        <v>7</v>
      </c>
      <c r="C417" s="122">
        <v>0.0063843928689053505</v>
      </c>
      <c r="D417" s="81" t="s">
        <v>1449</v>
      </c>
      <c r="E417" s="81" t="b">
        <v>0</v>
      </c>
      <c r="F417" s="81" t="b">
        <v>0</v>
      </c>
      <c r="G417" s="82"/>
      <c r="H417" s="81" t="b">
        <v>0</v>
      </c>
    </row>
    <row r="418" spans="1:8" ht="15">
      <c r="A418" s="87" t="s">
        <v>1935</v>
      </c>
      <c r="B418" s="81">
        <v>7</v>
      </c>
      <c r="C418" s="122">
        <v>0.007189189288848439</v>
      </c>
      <c r="D418" s="81" t="s">
        <v>1449</v>
      </c>
      <c r="E418" s="81" t="b">
        <v>0</v>
      </c>
      <c r="F418" s="81" t="b">
        <v>0</v>
      </c>
      <c r="G418" s="82"/>
      <c r="H418" s="81" t="b">
        <v>0</v>
      </c>
    </row>
    <row r="419" spans="1:8" ht="15">
      <c r="A419" s="87" t="s">
        <v>1940</v>
      </c>
      <c r="B419" s="81">
        <v>7</v>
      </c>
      <c r="C419" s="122">
        <v>0.007189189288848439</v>
      </c>
      <c r="D419" s="81" t="s">
        <v>1449</v>
      </c>
      <c r="E419" s="81" t="b">
        <v>0</v>
      </c>
      <c r="F419" s="81" t="b">
        <v>0</v>
      </c>
      <c r="G419" s="82"/>
      <c r="H419" s="81" t="b">
        <v>0</v>
      </c>
    </row>
    <row r="420" spans="1:8" ht="15">
      <c r="A420" s="87" t="s">
        <v>1949</v>
      </c>
      <c r="B420" s="81">
        <v>6</v>
      </c>
      <c r="C420" s="122">
        <v>0.005788371943661679</v>
      </c>
      <c r="D420" s="81" t="s">
        <v>1449</v>
      </c>
      <c r="E420" s="81" t="b">
        <v>0</v>
      </c>
      <c r="F420" s="81" t="b">
        <v>0</v>
      </c>
      <c r="G420" s="82"/>
      <c r="H420" s="81" t="b">
        <v>0</v>
      </c>
    </row>
    <row r="421" spans="1:8" ht="15">
      <c r="A421" s="87" t="s">
        <v>1924</v>
      </c>
      <c r="B421" s="81">
        <v>6</v>
      </c>
      <c r="C421" s="122">
        <v>0.006162162247584376</v>
      </c>
      <c r="D421" s="81" t="s">
        <v>1449</v>
      </c>
      <c r="E421" s="81" t="b">
        <v>0</v>
      </c>
      <c r="F421" s="81" t="b">
        <v>0</v>
      </c>
      <c r="G421" s="82"/>
      <c r="H421" s="81" t="b">
        <v>0</v>
      </c>
    </row>
    <row r="422" spans="1:8" ht="15">
      <c r="A422" s="87" t="s">
        <v>1954</v>
      </c>
      <c r="B422" s="81">
        <v>6</v>
      </c>
      <c r="C422" s="122">
        <v>0.005788371943661679</v>
      </c>
      <c r="D422" s="81" t="s">
        <v>1449</v>
      </c>
      <c r="E422" s="81" t="b">
        <v>1</v>
      </c>
      <c r="F422" s="81" t="b">
        <v>0</v>
      </c>
      <c r="G422" s="82"/>
      <c r="H422" s="81" t="b">
        <v>0</v>
      </c>
    </row>
    <row r="423" spans="1:8" ht="15">
      <c r="A423" s="87" t="s">
        <v>1902</v>
      </c>
      <c r="B423" s="81">
        <v>6</v>
      </c>
      <c r="C423" s="122">
        <v>0.005788371943661679</v>
      </c>
      <c r="D423" s="81" t="s">
        <v>1449</v>
      </c>
      <c r="E423" s="81" t="b">
        <v>0</v>
      </c>
      <c r="F423" s="81" t="b">
        <v>0</v>
      </c>
      <c r="G423" s="82"/>
      <c r="H423" s="81" t="b">
        <v>0</v>
      </c>
    </row>
    <row r="424" spans="1:8" ht="15">
      <c r="A424" s="87" t="s">
        <v>1895</v>
      </c>
      <c r="B424" s="81">
        <v>6</v>
      </c>
      <c r="C424" s="122">
        <v>0.005788371943661679</v>
      </c>
      <c r="D424" s="81" t="s">
        <v>1449</v>
      </c>
      <c r="E424" s="81" t="b">
        <v>0</v>
      </c>
      <c r="F424" s="81" t="b">
        <v>0</v>
      </c>
      <c r="G424" s="82"/>
      <c r="H424" s="81" t="b">
        <v>0</v>
      </c>
    </row>
    <row r="425" spans="1:8" ht="15">
      <c r="A425" s="87" t="s">
        <v>1960</v>
      </c>
      <c r="B425" s="81">
        <v>6</v>
      </c>
      <c r="C425" s="122">
        <v>0.006619644606395028</v>
      </c>
      <c r="D425" s="81" t="s">
        <v>1449</v>
      </c>
      <c r="E425" s="81" t="b">
        <v>0</v>
      </c>
      <c r="F425" s="81" t="b">
        <v>0</v>
      </c>
      <c r="G425" s="82"/>
      <c r="H425" s="81" t="b">
        <v>0</v>
      </c>
    </row>
    <row r="426" spans="1:8" ht="15">
      <c r="A426" s="87" t="s">
        <v>1955</v>
      </c>
      <c r="B426" s="81">
        <v>6</v>
      </c>
      <c r="C426" s="122">
        <v>0.005788371943661679</v>
      </c>
      <c r="D426" s="81" t="s">
        <v>1449</v>
      </c>
      <c r="E426" s="81" t="b">
        <v>0</v>
      </c>
      <c r="F426" s="81" t="b">
        <v>0</v>
      </c>
      <c r="G426" s="82"/>
      <c r="H426" s="81" t="b">
        <v>0</v>
      </c>
    </row>
    <row r="427" spans="1:8" ht="15">
      <c r="A427" s="87" t="s">
        <v>1963</v>
      </c>
      <c r="B427" s="81">
        <v>6</v>
      </c>
      <c r="C427" s="122">
        <v>0.006619644606395028</v>
      </c>
      <c r="D427" s="81" t="s">
        <v>1449</v>
      </c>
      <c r="E427" s="81" t="b">
        <v>0</v>
      </c>
      <c r="F427" s="81" t="b">
        <v>0</v>
      </c>
      <c r="G427" s="82"/>
      <c r="H427" s="81" t="b">
        <v>0</v>
      </c>
    </row>
    <row r="428" spans="1:8" ht="15">
      <c r="A428" s="87" t="s">
        <v>300</v>
      </c>
      <c r="B428" s="81">
        <v>6</v>
      </c>
      <c r="C428" s="122">
        <v>0.005788371943661679</v>
      </c>
      <c r="D428" s="81" t="s">
        <v>1449</v>
      </c>
      <c r="E428" s="81" t="b">
        <v>0</v>
      </c>
      <c r="F428" s="81" t="b">
        <v>0</v>
      </c>
      <c r="G428" s="82"/>
      <c r="H428" s="81" t="b">
        <v>0</v>
      </c>
    </row>
    <row r="429" spans="1:8" ht="15">
      <c r="A429" s="87" t="s">
        <v>1947</v>
      </c>
      <c r="B429" s="81">
        <v>6</v>
      </c>
      <c r="C429" s="122">
        <v>0.005788371943661679</v>
      </c>
      <c r="D429" s="81" t="s">
        <v>1449</v>
      </c>
      <c r="E429" s="81" t="b">
        <v>0</v>
      </c>
      <c r="F429" s="81" t="b">
        <v>0</v>
      </c>
      <c r="G429" s="82"/>
      <c r="H429" s="81" t="b">
        <v>0</v>
      </c>
    </row>
    <row r="430" spans="1:8" ht="15">
      <c r="A430" s="87" t="s">
        <v>1939</v>
      </c>
      <c r="B430" s="81">
        <v>6</v>
      </c>
      <c r="C430" s="122">
        <v>0.006162162247584376</v>
      </c>
      <c r="D430" s="81" t="s">
        <v>1449</v>
      </c>
      <c r="E430" s="81" t="b">
        <v>0</v>
      </c>
      <c r="F430" s="81" t="b">
        <v>0</v>
      </c>
      <c r="G430" s="82"/>
      <c r="H430" s="81" t="b">
        <v>0</v>
      </c>
    </row>
    <row r="431" spans="1:8" ht="15">
      <c r="A431" s="87" t="s">
        <v>1968</v>
      </c>
      <c r="B431" s="81">
        <v>6</v>
      </c>
      <c r="C431" s="122">
        <v>0.00804071460952948</v>
      </c>
      <c r="D431" s="81" t="s">
        <v>1449</v>
      </c>
      <c r="E431" s="81" t="b">
        <v>0</v>
      </c>
      <c r="F431" s="81" t="b">
        <v>0</v>
      </c>
      <c r="G431" s="82"/>
      <c r="H431" s="81" t="b">
        <v>0</v>
      </c>
    </row>
    <row r="432" spans="1:8" ht="15">
      <c r="A432" s="87" t="s">
        <v>1965</v>
      </c>
      <c r="B432" s="81">
        <v>6</v>
      </c>
      <c r="C432" s="122">
        <v>0.006162162247584376</v>
      </c>
      <c r="D432" s="81" t="s">
        <v>1449</v>
      </c>
      <c r="E432" s="81" t="b">
        <v>0</v>
      </c>
      <c r="F432" s="81" t="b">
        <v>0</v>
      </c>
      <c r="G432" s="82"/>
      <c r="H432" s="81" t="b">
        <v>0</v>
      </c>
    </row>
    <row r="433" spans="1:8" ht="15">
      <c r="A433" s="87" t="s">
        <v>1959</v>
      </c>
      <c r="B433" s="81">
        <v>6</v>
      </c>
      <c r="C433" s="122">
        <v>0.006619644606395028</v>
      </c>
      <c r="D433" s="81" t="s">
        <v>1449</v>
      </c>
      <c r="E433" s="81" t="b">
        <v>1</v>
      </c>
      <c r="F433" s="81" t="b">
        <v>0</v>
      </c>
      <c r="G433" s="82"/>
      <c r="H433" s="81" t="b">
        <v>0</v>
      </c>
    </row>
    <row r="434" spans="1:8" ht="15">
      <c r="A434" s="87" t="s">
        <v>1956</v>
      </c>
      <c r="B434" s="81">
        <v>6</v>
      </c>
      <c r="C434" s="122">
        <v>0.006162162247584376</v>
      </c>
      <c r="D434" s="81" t="s">
        <v>1449</v>
      </c>
      <c r="E434" s="81" t="b">
        <v>0</v>
      </c>
      <c r="F434" s="81" t="b">
        <v>0</v>
      </c>
      <c r="G434" s="82"/>
      <c r="H434" s="81" t="b">
        <v>0</v>
      </c>
    </row>
    <row r="435" spans="1:8" ht="15">
      <c r="A435" s="87" t="s">
        <v>515</v>
      </c>
      <c r="B435" s="81">
        <v>5</v>
      </c>
      <c r="C435" s="122">
        <v>0.00551637050532919</v>
      </c>
      <c r="D435" s="81" t="s">
        <v>1449</v>
      </c>
      <c r="E435" s="81" t="b">
        <v>0</v>
      </c>
      <c r="F435" s="81" t="b">
        <v>0</v>
      </c>
      <c r="G435" s="82"/>
      <c r="H435" s="81" t="b">
        <v>0</v>
      </c>
    </row>
    <row r="436" spans="1:8" ht="15">
      <c r="A436" s="87" t="s">
        <v>1971</v>
      </c>
      <c r="B436" s="81">
        <v>5</v>
      </c>
      <c r="C436" s="122">
        <v>0.005135135206320313</v>
      </c>
      <c r="D436" s="81" t="s">
        <v>1449</v>
      </c>
      <c r="E436" s="81" t="b">
        <v>1</v>
      </c>
      <c r="F436" s="81" t="b">
        <v>0</v>
      </c>
      <c r="G436" s="82"/>
      <c r="H436" s="81" t="b">
        <v>0</v>
      </c>
    </row>
    <row r="437" spans="1:8" ht="15">
      <c r="A437" s="87" t="s">
        <v>1961</v>
      </c>
      <c r="B437" s="81">
        <v>5</v>
      </c>
      <c r="C437" s="122">
        <v>0.005135135206320313</v>
      </c>
      <c r="D437" s="81" t="s">
        <v>1449</v>
      </c>
      <c r="E437" s="81" t="b">
        <v>0</v>
      </c>
      <c r="F437" s="81" t="b">
        <v>0</v>
      </c>
      <c r="G437" s="82"/>
      <c r="H437" s="81" t="b">
        <v>0</v>
      </c>
    </row>
    <row r="438" spans="1:8" ht="15">
      <c r="A438" s="87" t="s">
        <v>1948</v>
      </c>
      <c r="B438" s="81">
        <v>5</v>
      </c>
      <c r="C438" s="122">
        <v>0.005135135206320313</v>
      </c>
      <c r="D438" s="81" t="s">
        <v>1449</v>
      </c>
      <c r="E438" s="81" t="b">
        <v>0</v>
      </c>
      <c r="F438" s="81" t="b">
        <v>0</v>
      </c>
      <c r="G438" s="82"/>
      <c r="H438" s="81" t="b">
        <v>0</v>
      </c>
    </row>
    <row r="439" spans="1:8" ht="15">
      <c r="A439" s="87" t="s">
        <v>1953</v>
      </c>
      <c r="B439" s="81">
        <v>5</v>
      </c>
      <c r="C439" s="122">
        <v>0.005135135206320313</v>
      </c>
      <c r="D439" s="81" t="s">
        <v>1449</v>
      </c>
      <c r="E439" s="81" t="b">
        <v>1</v>
      </c>
      <c r="F439" s="81" t="b">
        <v>0</v>
      </c>
      <c r="G439" s="82"/>
      <c r="H439" s="81" t="b">
        <v>0</v>
      </c>
    </row>
    <row r="440" spans="1:8" ht="15">
      <c r="A440" s="87" t="s">
        <v>1917</v>
      </c>
      <c r="B440" s="81">
        <v>5</v>
      </c>
      <c r="C440" s="122">
        <v>0.005135135206320313</v>
      </c>
      <c r="D440" s="81" t="s">
        <v>1449</v>
      </c>
      <c r="E440" s="81" t="b">
        <v>0</v>
      </c>
      <c r="F440" s="81" t="b">
        <v>0</v>
      </c>
      <c r="G440" s="82"/>
      <c r="H440" s="81" t="b">
        <v>0</v>
      </c>
    </row>
    <row r="441" spans="1:8" ht="15">
      <c r="A441" s="87" t="s">
        <v>1938</v>
      </c>
      <c r="B441" s="81">
        <v>5</v>
      </c>
      <c r="C441" s="122">
        <v>0.005135135206320313</v>
      </c>
      <c r="D441" s="81" t="s">
        <v>1449</v>
      </c>
      <c r="E441" s="81" t="b">
        <v>0</v>
      </c>
      <c r="F441" s="81" t="b">
        <v>0</v>
      </c>
      <c r="G441" s="82"/>
      <c r="H441" s="81" t="b">
        <v>0</v>
      </c>
    </row>
    <row r="442" spans="1:8" ht="15">
      <c r="A442" s="87" t="s">
        <v>1910</v>
      </c>
      <c r="B442" s="81">
        <v>5</v>
      </c>
      <c r="C442" s="122">
        <v>0.005135135206320313</v>
      </c>
      <c r="D442" s="81" t="s">
        <v>1449</v>
      </c>
      <c r="E442" s="81" t="b">
        <v>0</v>
      </c>
      <c r="F442" s="81" t="b">
        <v>0</v>
      </c>
      <c r="G442" s="82"/>
      <c r="H442" s="81" t="b">
        <v>0</v>
      </c>
    </row>
    <row r="443" spans="1:8" ht="15">
      <c r="A443" s="87" t="s">
        <v>1973</v>
      </c>
      <c r="B443" s="81">
        <v>5</v>
      </c>
      <c r="C443" s="122">
        <v>0.005135135206320313</v>
      </c>
      <c r="D443" s="81" t="s">
        <v>1449</v>
      </c>
      <c r="E443" s="81" t="b">
        <v>0</v>
      </c>
      <c r="F443" s="81" t="b">
        <v>0</v>
      </c>
      <c r="G443" s="82"/>
      <c r="H443" s="81" t="b">
        <v>0</v>
      </c>
    </row>
    <row r="444" spans="1:8" ht="15">
      <c r="A444" s="87" t="s">
        <v>1974</v>
      </c>
      <c r="B444" s="81">
        <v>5</v>
      </c>
      <c r="C444" s="122">
        <v>0.005135135206320313</v>
      </c>
      <c r="D444" s="81" t="s">
        <v>1449</v>
      </c>
      <c r="E444" s="81" t="b">
        <v>0</v>
      </c>
      <c r="F444" s="81" t="b">
        <v>0</v>
      </c>
      <c r="G444" s="82"/>
      <c r="H444" s="81" t="b">
        <v>0</v>
      </c>
    </row>
    <row r="445" spans="1:8" ht="15">
      <c r="A445" s="87" t="s">
        <v>251</v>
      </c>
      <c r="B445" s="81">
        <v>5</v>
      </c>
      <c r="C445" s="122">
        <v>0.005135135206320313</v>
      </c>
      <c r="D445" s="81" t="s">
        <v>1449</v>
      </c>
      <c r="E445" s="81" t="b">
        <v>0</v>
      </c>
      <c r="F445" s="81" t="b">
        <v>0</v>
      </c>
      <c r="G445" s="82"/>
      <c r="H445" s="81" t="b">
        <v>0</v>
      </c>
    </row>
    <row r="446" spans="1:8" ht="15">
      <c r="A446" s="87" t="s">
        <v>1979</v>
      </c>
      <c r="B446" s="81">
        <v>5</v>
      </c>
      <c r="C446" s="122">
        <v>0.005135135206320313</v>
      </c>
      <c r="D446" s="81" t="s">
        <v>1449</v>
      </c>
      <c r="E446" s="81" t="b">
        <v>0</v>
      </c>
      <c r="F446" s="81" t="b">
        <v>0</v>
      </c>
      <c r="G446" s="82"/>
      <c r="H446" s="81" t="b">
        <v>0</v>
      </c>
    </row>
    <row r="447" spans="1:8" ht="15">
      <c r="A447" s="87" t="s">
        <v>1958</v>
      </c>
      <c r="B447" s="81">
        <v>5</v>
      </c>
      <c r="C447" s="122">
        <v>0.005135135206320313</v>
      </c>
      <c r="D447" s="81" t="s">
        <v>1449</v>
      </c>
      <c r="E447" s="81" t="b">
        <v>0</v>
      </c>
      <c r="F447" s="81" t="b">
        <v>0</v>
      </c>
      <c r="G447" s="82"/>
      <c r="H447" s="81" t="b">
        <v>0</v>
      </c>
    </row>
    <row r="448" spans="1:8" ht="15">
      <c r="A448" s="87" t="s">
        <v>1978</v>
      </c>
      <c r="B448" s="81">
        <v>5</v>
      </c>
      <c r="C448" s="122">
        <v>0.00551637050532919</v>
      </c>
      <c r="D448" s="81" t="s">
        <v>1449</v>
      </c>
      <c r="E448" s="81" t="b">
        <v>0</v>
      </c>
      <c r="F448" s="81" t="b">
        <v>0</v>
      </c>
      <c r="G448" s="82"/>
      <c r="H448" s="81" t="b">
        <v>0</v>
      </c>
    </row>
    <row r="449" spans="1:8" ht="15">
      <c r="A449" s="87" t="s">
        <v>1911</v>
      </c>
      <c r="B449" s="81">
        <v>5</v>
      </c>
      <c r="C449" s="122">
        <v>0.005135135206320313</v>
      </c>
      <c r="D449" s="81" t="s">
        <v>1449</v>
      </c>
      <c r="E449" s="81" t="b">
        <v>1</v>
      </c>
      <c r="F449" s="81" t="b">
        <v>0</v>
      </c>
      <c r="G449" s="82"/>
      <c r="H449" s="81" t="b">
        <v>0</v>
      </c>
    </row>
    <row r="450" spans="1:8" ht="15">
      <c r="A450" s="87" t="s">
        <v>1898</v>
      </c>
      <c r="B450" s="81">
        <v>5</v>
      </c>
      <c r="C450" s="122">
        <v>0.005135135206320313</v>
      </c>
      <c r="D450" s="81" t="s">
        <v>1449</v>
      </c>
      <c r="E450" s="81" t="b">
        <v>0</v>
      </c>
      <c r="F450" s="81" t="b">
        <v>0</v>
      </c>
      <c r="G450" s="82"/>
      <c r="H450" s="81" t="b">
        <v>0</v>
      </c>
    </row>
    <row r="451" spans="1:8" ht="15">
      <c r="A451" s="87" t="s">
        <v>1972</v>
      </c>
      <c r="B451" s="81">
        <v>5</v>
      </c>
      <c r="C451" s="122">
        <v>0.006007868288996774</v>
      </c>
      <c r="D451" s="81" t="s">
        <v>1449</v>
      </c>
      <c r="E451" s="81" t="b">
        <v>0</v>
      </c>
      <c r="F451" s="81" t="b">
        <v>0</v>
      </c>
      <c r="G451" s="82"/>
      <c r="H451" s="81" t="b">
        <v>0</v>
      </c>
    </row>
    <row r="452" spans="1:8" ht="15">
      <c r="A452" s="87" t="s">
        <v>1950</v>
      </c>
      <c r="B452" s="81">
        <v>5</v>
      </c>
      <c r="C452" s="122">
        <v>0.00551637050532919</v>
      </c>
      <c r="D452" s="81" t="s">
        <v>1449</v>
      </c>
      <c r="E452" s="81" t="b">
        <v>0</v>
      </c>
      <c r="F452" s="81" t="b">
        <v>0</v>
      </c>
      <c r="G452" s="82"/>
      <c r="H452" s="81" t="b">
        <v>0</v>
      </c>
    </row>
    <row r="453" spans="1:8" ht="15">
      <c r="A453" s="87" t="s">
        <v>1903</v>
      </c>
      <c r="B453" s="81">
        <v>5</v>
      </c>
      <c r="C453" s="122">
        <v>0.005135135206320313</v>
      </c>
      <c r="D453" s="81" t="s">
        <v>1449</v>
      </c>
      <c r="E453" s="81" t="b">
        <v>0</v>
      </c>
      <c r="F453" s="81" t="b">
        <v>0</v>
      </c>
      <c r="G453" s="82"/>
      <c r="H453" s="81" t="b">
        <v>0</v>
      </c>
    </row>
    <row r="454" spans="1:8" ht="15">
      <c r="A454" s="87" t="s">
        <v>2010</v>
      </c>
      <c r="B454" s="81">
        <v>4</v>
      </c>
      <c r="C454" s="122">
        <v>0.004413096404263352</v>
      </c>
      <c r="D454" s="81" t="s">
        <v>1449</v>
      </c>
      <c r="E454" s="81" t="b">
        <v>0</v>
      </c>
      <c r="F454" s="81" t="b">
        <v>0</v>
      </c>
      <c r="G454" s="82"/>
      <c r="H454" s="81" t="b">
        <v>0</v>
      </c>
    </row>
    <row r="455" spans="1:8" ht="15">
      <c r="A455" s="87" t="s">
        <v>1996</v>
      </c>
      <c r="B455" s="81">
        <v>4</v>
      </c>
      <c r="C455" s="122">
        <v>0.004413096404263352</v>
      </c>
      <c r="D455" s="81" t="s">
        <v>1449</v>
      </c>
      <c r="E455" s="81" t="b">
        <v>0</v>
      </c>
      <c r="F455" s="81" t="b">
        <v>0</v>
      </c>
      <c r="G455" s="82"/>
      <c r="H455" s="81" t="b">
        <v>0</v>
      </c>
    </row>
    <row r="456" spans="1:8" ht="15">
      <c r="A456" s="87" t="s">
        <v>1975</v>
      </c>
      <c r="B456" s="81">
        <v>4</v>
      </c>
      <c r="C456" s="122">
        <v>0.004413096404263352</v>
      </c>
      <c r="D456" s="81" t="s">
        <v>1449</v>
      </c>
      <c r="E456" s="81" t="b">
        <v>0</v>
      </c>
      <c r="F456" s="81" t="b">
        <v>0</v>
      </c>
      <c r="G456" s="82"/>
      <c r="H456" s="81" t="b">
        <v>0</v>
      </c>
    </row>
    <row r="457" spans="1:8" ht="15">
      <c r="A457" s="87" t="s">
        <v>1999</v>
      </c>
      <c r="B457" s="81">
        <v>4</v>
      </c>
      <c r="C457" s="122">
        <v>0.00480629463119742</v>
      </c>
      <c r="D457" s="81" t="s">
        <v>1449</v>
      </c>
      <c r="E457" s="81" t="b">
        <v>0</v>
      </c>
      <c r="F457" s="81" t="b">
        <v>0</v>
      </c>
      <c r="G457" s="82"/>
      <c r="H457" s="81" t="b">
        <v>0</v>
      </c>
    </row>
    <row r="458" spans="1:8" ht="15">
      <c r="A458" s="87" t="s">
        <v>1994</v>
      </c>
      <c r="B458" s="81">
        <v>4</v>
      </c>
      <c r="C458" s="122">
        <v>0.004413096404263352</v>
      </c>
      <c r="D458" s="81" t="s">
        <v>1449</v>
      </c>
      <c r="E458" s="81" t="b">
        <v>0</v>
      </c>
      <c r="F458" s="81" t="b">
        <v>0</v>
      </c>
      <c r="G458" s="82"/>
      <c r="H458" s="81" t="b">
        <v>0</v>
      </c>
    </row>
    <row r="459" spans="1:8" ht="15">
      <c r="A459" s="87" t="s">
        <v>1991</v>
      </c>
      <c r="B459" s="81">
        <v>4</v>
      </c>
      <c r="C459" s="122">
        <v>0.004413096404263352</v>
      </c>
      <c r="D459" s="81" t="s">
        <v>1449</v>
      </c>
      <c r="E459" s="81" t="b">
        <v>0</v>
      </c>
      <c r="F459" s="81" t="b">
        <v>0</v>
      </c>
      <c r="G459" s="82"/>
      <c r="H459" s="81" t="b">
        <v>0</v>
      </c>
    </row>
    <row r="460" spans="1:8" ht="15">
      <c r="A460" s="87" t="s">
        <v>1992</v>
      </c>
      <c r="B460" s="81">
        <v>4</v>
      </c>
      <c r="C460" s="122">
        <v>0.004413096404263352</v>
      </c>
      <c r="D460" s="81" t="s">
        <v>1449</v>
      </c>
      <c r="E460" s="81" t="b">
        <v>1</v>
      </c>
      <c r="F460" s="81" t="b">
        <v>0</v>
      </c>
      <c r="G460" s="82"/>
      <c r="H460" s="81" t="b">
        <v>0</v>
      </c>
    </row>
    <row r="461" spans="1:8" ht="15">
      <c r="A461" s="87" t="s">
        <v>1899</v>
      </c>
      <c r="B461" s="81">
        <v>4</v>
      </c>
      <c r="C461" s="122">
        <v>0.004413096404263352</v>
      </c>
      <c r="D461" s="81" t="s">
        <v>1449</v>
      </c>
      <c r="E461" s="81" t="b">
        <v>0</v>
      </c>
      <c r="F461" s="81" t="b">
        <v>0</v>
      </c>
      <c r="G461" s="82"/>
      <c r="H461" s="81" t="b">
        <v>0</v>
      </c>
    </row>
    <row r="462" spans="1:8" ht="15">
      <c r="A462" s="87" t="s">
        <v>1951</v>
      </c>
      <c r="B462" s="81">
        <v>4</v>
      </c>
      <c r="C462" s="122">
        <v>0.004413096404263352</v>
      </c>
      <c r="D462" s="81" t="s">
        <v>1449</v>
      </c>
      <c r="E462" s="81" t="b">
        <v>0</v>
      </c>
      <c r="F462" s="81" t="b">
        <v>0</v>
      </c>
      <c r="G462" s="82"/>
      <c r="H462" s="81" t="b">
        <v>0</v>
      </c>
    </row>
    <row r="463" spans="1:8" ht="15">
      <c r="A463" s="87" t="s">
        <v>2000</v>
      </c>
      <c r="B463" s="81">
        <v>4</v>
      </c>
      <c r="C463" s="122">
        <v>0.004413096404263352</v>
      </c>
      <c r="D463" s="81" t="s">
        <v>1449</v>
      </c>
      <c r="E463" s="81" t="b">
        <v>0</v>
      </c>
      <c r="F463" s="81" t="b">
        <v>0</v>
      </c>
      <c r="G463" s="82"/>
      <c r="H463" s="81" t="b">
        <v>0</v>
      </c>
    </row>
    <row r="464" spans="1:8" ht="15">
      <c r="A464" s="87" t="s">
        <v>2008</v>
      </c>
      <c r="B464" s="81">
        <v>4</v>
      </c>
      <c r="C464" s="122">
        <v>0.00480629463119742</v>
      </c>
      <c r="D464" s="81" t="s">
        <v>1449</v>
      </c>
      <c r="E464" s="81" t="b">
        <v>0</v>
      </c>
      <c r="F464" s="81" t="b">
        <v>0</v>
      </c>
      <c r="G464" s="82"/>
      <c r="H464" s="81" t="b">
        <v>0</v>
      </c>
    </row>
    <row r="465" spans="1:8" ht="15">
      <c r="A465" s="87" t="s">
        <v>1957</v>
      </c>
      <c r="B465" s="81">
        <v>4</v>
      </c>
      <c r="C465" s="122">
        <v>0.004413096404263352</v>
      </c>
      <c r="D465" s="81" t="s">
        <v>1449</v>
      </c>
      <c r="E465" s="81" t="b">
        <v>0</v>
      </c>
      <c r="F465" s="81" t="b">
        <v>0</v>
      </c>
      <c r="G465" s="82"/>
      <c r="H465" s="81" t="b">
        <v>0</v>
      </c>
    </row>
    <row r="466" spans="1:8" ht="15">
      <c r="A466" s="87" t="s">
        <v>2006</v>
      </c>
      <c r="B466" s="81">
        <v>4</v>
      </c>
      <c r="C466" s="122">
        <v>0.00480629463119742</v>
      </c>
      <c r="D466" s="81" t="s">
        <v>1449</v>
      </c>
      <c r="E466" s="81" t="b">
        <v>0</v>
      </c>
      <c r="F466" s="81" t="b">
        <v>0</v>
      </c>
      <c r="G466" s="82"/>
      <c r="H466" s="81" t="b">
        <v>0</v>
      </c>
    </row>
    <row r="467" spans="1:8" ht="15">
      <c r="A467" s="87" t="s">
        <v>1967</v>
      </c>
      <c r="B467" s="81">
        <v>4</v>
      </c>
      <c r="C467" s="122">
        <v>0.004413096404263352</v>
      </c>
      <c r="D467" s="81" t="s">
        <v>1449</v>
      </c>
      <c r="E467" s="81" t="b">
        <v>0</v>
      </c>
      <c r="F467" s="81" t="b">
        <v>0</v>
      </c>
      <c r="G467" s="82"/>
      <c r="H467" s="81" t="b">
        <v>0</v>
      </c>
    </row>
    <row r="468" spans="1:8" ht="15">
      <c r="A468" s="87" t="s">
        <v>2005</v>
      </c>
      <c r="B468" s="81">
        <v>4</v>
      </c>
      <c r="C468" s="122">
        <v>0.004413096404263352</v>
      </c>
      <c r="D468" s="81" t="s">
        <v>1449</v>
      </c>
      <c r="E468" s="81" t="b">
        <v>0</v>
      </c>
      <c r="F468" s="81" t="b">
        <v>0</v>
      </c>
      <c r="G468" s="82"/>
      <c r="H468" s="81" t="b">
        <v>0</v>
      </c>
    </row>
    <row r="469" spans="1:8" ht="15">
      <c r="A469" s="87" t="s">
        <v>1964</v>
      </c>
      <c r="B469" s="81">
        <v>4</v>
      </c>
      <c r="C469" s="122">
        <v>0.004413096404263352</v>
      </c>
      <c r="D469" s="81" t="s">
        <v>1449</v>
      </c>
      <c r="E469" s="81" t="b">
        <v>0</v>
      </c>
      <c r="F469" s="81" t="b">
        <v>0</v>
      </c>
      <c r="G469" s="82"/>
      <c r="H469" s="81" t="b">
        <v>0</v>
      </c>
    </row>
    <row r="470" spans="1:8" ht="15">
      <c r="A470" s="87" t="s">
        <v>1993</v>
      </c>
      <c r="B470" s="81">
        <v>4</v>
      </c>
      <c r="C470" s="122">
        <v>0.004413096404263352</v>
      </c>
      <c r="D470" s="81" t="s">
        <v>1449</v>
      </c>
      <c r="E470" s="81" t="b">
        <v>0</v>
      </c>
      <c r="F470" s="81" t="b">
        <v>0</v>
      </c>
      <c r="G470" s="82"/>
      <c r="H470" s="81" t="b">
        <v>0</v>
      </c>
    </row>
    <row r="471" spans="1:8" ht="15">
      <c r="A471" s="87" t="s">
        <v>1995</v>
      </c>
      <c r="B471" s="81">
        <v>4</v>
      </c>
      <c r="C471" s="122">
        <v>0.004413096404263352</v>
      </c>
      <c r="D471" s="81" t="s">
        <v>1449</v>
      </c>
      <c r="E471" s="81" t="b">
        <v>0</v>
      </c>
      <c r="F471" s="81" t="b">
        <v>0</v>
      </c>
      <c r="G471" s="82"/>
      <c r="H471" s="81" t="b">
        <v>0</v>
      </c>
    </row>
    <row r="472" spans="1:8" ht="15">
      <c r="A472" s="87" t="s">
        <v>2004</v>
      </c>
      <c r="B472" s="81">
        <v>4</v>
      </c>
      <c r="C472" s="122">
        <v>0.004413096404263352</v>
      </c>
      <c r="D472" s="81" t="s">
        <v>1449</v>
      </c>
      <c r="E472" s="81" t="b">
        <v>0</v>
      </c>
      <c r="F472" s="81" t="b">
        <v>0</v>
      </c>
      <c r="G472" s="82"/>
      <c r="H472" s="81" t="b">
        <v>0</v>
      </c>
    </row>
    <row r="473" spans="1:8" ht="15">
      <c r="A473" s="87" t="s">
        <v>2002</v>
      </c>
      <c r="B473" s="81">
        <v>4</v>
      </c>
      <c r="C473" s="122">
        <v>0.005360476406352986</v>
      </c>
      <c r="D473" s="81" t="s">
        <v>1449</v>
      </c>
      <c r="E473" s="81" t="b">
        <v>0</v>
      </c>
      <c r="F473" s="81" t="b">
        <v>0</v>
      </c>
      <c r="G473" s="82"/>
      <c r="H473" s="81" t="b">
        <v>0</v>
      </c>
    </row>
    <row r="474" spans="1:8" ht="15">
      <c r="A474" s="87" t="s">
        <v>2001</v>
      </c>
      <c r="B474" s="81">
        <v>4</v>
      </c>
      <c r="C474" s="122">
        <v>0.004413096404263352</v>
      </c>
      <c r="D474" s="81" t="s">
        <v>1449</v>
      </c>
      <c r="E474" s="81" t="b">
        <v>0</v>
      </c>
      <c r="F474" s="81" t="b">
        <v>0</v>
      </c>
      <c r="G474" s="82"/>
      <c r="H474" s="81" t="b">
        <v>0</v>
      </c>
    </row>
    <row r="475" spans="1:8" ht="15">
      <c r="A475" s="87" t="s">
        <v>1980</v>
      </c>
      <c r="B475" s="81">
        <v>4</v>
      </c>
      <c r="C475" s="122">
        <v>0.004413096404263352</v>
      </c>
      <c r="D475" s="81" t="s">
        <v>1449</v>
      </c>
      <c r="E475" s="81" t="b">
        <v>0</v>
      </c>
      <c r="F475" s="81" t="b">
        <v>0</v>
      </c>
      <c r="G475" s="82"/>
      <c r="H475" s="81" t="b">
        <v>0</v>
      </c>
    </row>
    <row r="476" spans="1:8" ht="15">
      <c r="A476" s="87" t="s">
        <v>1977</v>
      </c>
      <c r="B476" s="81">
        <v>4</v>
      </c>
      <c r="C476" s="122">
        <v>0.00480629463119742</v>
      </c>
      <c r="D476" s="81" t="s">
        <v>1449</v>
      </c>
      <c r="E476" s="81" t="b">
        <v>0</v>
      </c>
      <c r="F476" s="81" t="b">
        <v>0</v>
      </c>
      <c r="G476" s="82"/>
      <c r="H476" s="81" t="b">
        <v>0</v>
      </c>
    </row>
    <row r="477" spans="1:8" ht="15">
      <c r="A477" s="87" t="s">
        <v>266</v>
      </c>
      <c r="B477" s="81">
        <v>4</v>
      </c>
      <c r="C477" s="122">
        <v>0.004413096404263352</v>
      </c>
      <c r="D477" s="81" t="s">
        <v>1449</v>
      </c>
      <c r="E477" s="81" t="b">
        <v>0</v>
      </c>
      <c r="F477" s="81" t="b">
        <v>0</v>
      </c>
      <c r="G477" s="82"/>
      <c r="H477" s="81" t="b">
        <v>0</v>
      </c>
    </row>
    <row r="478" spans="1:8" ht="15">
      <c r="A478" s="87" t="s">
        <v>267</v>
      </c>
      <c r="B478" s="81">
        <v>4</v>
      </c>
      <c r="C478" s="122">
        <v>0.004413096404263352</v>
      </c>
      <c r="D478" s="81" t="s">
        <v>1449</v>
      </c>
      <c r="E478" s="81" t="b">
        <v>0</v>
      </c>
      <c r="F478" s="81" t="b">
        <v>0</v>
      </c>
      <c r="G478" s="82"/>
      <c r="H478" s="81" t="b">
        <v>0</v>
      </c>
    </row>
    <row r="479" spans="1:8" ht="15">
      <c r="A479" s="87" t="s">
        <v>290</v>
      </c>
      <c r="B479" s="81">
        <v>4</v>
      </c>
      <c r="C479" s="122">
        <v>0.004413096404263352</v>
      </c>
      <c r="D479" s="81" t="s">
        <v>1449</v>
      </c>
      <c r="E479" s="81" t="b">
        <v>0</v>
      </c>
      <c r="F479" s="81" t="b">
        <v>0</v>
      </c>
      <c r="G479" s="82"/>
      <c r="H479" s="81" t="b">
        <v>0</v>
      </c>
    </row>
    <row r="480" spans="1:8" ht="15">
      <c r="A480" s="87" t="s">
        <v>2021</v>
      </c>
      <c r="B480" s="81">
        <v>3</v>
      </c>
      <c r="C480" s="122">
        <v>0.00402035730476474</v>
      </c>
      <c r="D480" s="81" t="s">
        <v>1449</v>
      </c>
      <c r="E480" s="81" t="b">
        <v>0</v>
      </c>
      <c r="F480" s="81" t="b">
        <v>1</v>
      </c>
      <c r="G480" s="82"/>
      <c r="H480" s="81" t="b">
        <v>0</v>
      </c>
    </row>
    <row r="481" spans="1:8" ht="15">
      <c r="A481" s="87" t="s">
        <v>1990</v>
      </c>
      <c r="B481" s="81">
        <v>3</v>
      </c>
      <c r="C481" s="122">
        <v>0.0036047209733980645</v>
      </c>
      <c r="D481" s="81" t="s">
        <v>1449</v>
      </c>
      <c r="E481" s="81" t="b">
        <v>1</v>
      </c>
      <c r="F481" s="81" t="b">
        <v>0</v>
      </c>
      <c r="G481" s="82"/>
      <c r="H481" s="81" t="b">
        <v>0</v>
      </c>
    </row>
    <row r="482" spans="1:8" ht="15">
      <c r="A482" s="87" t="s">
        <v>268</v>
      </c>
      <c r="B482" s="81">
        <v>3</v>
      </c>
      <c r="C482" s="122">
        <v>0.00402035730476474</v>
      </c>
      <c r="D482" s="81" t="s">
        <v>1449</v>
      </c>
      <c r="E482" s="81" t="b">
        <v>0</v>
      </c>
      <c r="F482" s="81" t="b">
        <v>0</v>
      </c>
      <c r="G482" s="82"/>
      <c r="H482" s="81" t="b">
        <v>0</v>
      </c>
    </row>
    <row r="483" spans="1:8" ht="15">
      <c r="A483" s="87" t="s">
        <v>1165</v>
      </c>
      <c r="B483" s="81">
        <v>3</v>
      </c>
      <c r="C483" s="122">
        <v>0.0036047209733980645</v>
      </c>
      <c r="D483" s="81" t="s">
        <v>1449</v>
      </c>
      <c r="E483" s="81" t="b">
        <v>0</v>
      </c>
      <c r="F483" s="81" t="b">
        <v>0</v>
      </c>
      <c r="G483" s="82"/>
      <c r="H483" s="81" t="b">
        <v>0</v>
      </c>
    </row>
    <row r="484" spans="1:8" ht="15">
      <c r="A484" s="87" t="s">
        <v>2007</v>
      </c>
      <c r="B484" s="81">
        <v>3</v>
      </c>
      <c r="C484" s="122">
        <v>0.0036047209733980645</v>
      </c>
      <c r="D484" s="81" t="s">
        <v>1449</v>
      </c>
      <c r="E484" s="81" t="b">
        <v>0</v>
      </c>
      <c r="F484" s="81" t="b">
        <v>0</v>
      </c>
      <c r="G484" s="82"/>
      <c r="H484" s="81" t="b">
        <v>0</v>
      </c>
    </row>
    <row r="485" spans="1:8" ht="15">
      <c r="A485" s="87" t="s">
        <v>2013</v>
      </c>
      <c r="B485" s="81">
        <v>3</v>
      </c>
      <c r="C485" s="122">
        <v>0.0036047209733980645</v>
      </c>
      <c r="D485" s="81" t="s">
        <v>1449</v>
      </c>
      <c r="E485" s="81" t="b">
        <v>0</v>
      </c>
      <c r="F485" s="81" t="b">
        <v>0</v>
      </c>
      <c r="G485" s="82"/>
      <c r="H485" s="81" t="b">
        <v>0</v>
      </c>
    </row>
    <row r="486" spans="1:8" ht="15">
      <c r="A486" s="87" t="s">
        <v>2062</v>
      </c>
      <c r="B486" s="81">
        <v>3</v>
      </c>
      <c r="C486" s="122">
        <v>0.0036047209733980645</v>
      </c>
      <c r="D486" s="81" t="s">
        <v>1449</v>
      </c>
      <c r="E486" s="81" t="b">
        <v>0</v>
      </c>
      <c r="F486" s="81" t="b">
        <v>0</v>
      </c>
      <c r="G486" s="82"/>
      <c r="H486" s="81" t="b">
        <v>0</v>
      </c>
    </row>
    <row r="487" spans="1:8" ht="15">
      <c r="A487" s="87" t="s">
        <v>2063</v>
      </c>
      <c r="B487" s="81">
        <v>3</v>
      </c>
      <c r="C487" s="122">
        <v>0.0036047209733980645</v>
      </c>
      <c r="D487" s="81" t="s">
        <v>1449</v>
      </c>
      <c r="E487" s="81" t="b">
        <v>0</v>
      </c>
      <c r="F487" s="81" t="b">
        <v>0</v>
      </c>
      <c r="G487" s="82"/>
      <c r="H487" s="81" t="b">
        <v>0</v>
      </c>
    </row>
    <row r="488" spans="1:8" ht="15">
      <c r="A488" s="87" t="s">
        <v>2029</v>
      </c>
      <c r="B488" s="81">
        <v>3</v>
      </c>
      <c r="C488" s="122">
        <v>0.0036047209733980645</v>
      </c>
      <c r="D488" s="81" t="s">
        <v>1449</v>
      </c>
      <c r="E488" s="81" t="b">
        <v>0</v>
      </c>
      <c r="F488" s="81" t="b">
        <v>0</v>
      </c>
      <c r="G488" s="82"/>
      <c r="H488" s="81" t="b">
        <v>0</v>
      </c>
    </row>
    <row r="489" spans="1:8" ht="15">
      <c r="A489" s="87" t="s">
        <v>2044</v>
      </c>
      <c r="B489" s="81">
        <v>3</v>
      </c>
      <c r="C489" s="122">
        <v>0.00402035730476474</v>
      </c>
      <c r="D489" s="81" t="s">
        <v>1449</v>
      </c>
      <c r="E489" s="81" t="b">
        <v>0</v>
      </c>
      <c r="F489" s="81" t="b">
        <v>0</v>
      </c>
      <c r="G489" s="82"/>
      <c r="H489" s="81" t="b">
        <v>0</v>
      </c>
    </row>
    <row r="490" spans="1:8" ht="15">
      <c r="A490" s="87" t="s">
        <v>2028</v>
      </c>
      <c r="B490" s="81">
        <v>3</v>
      </c>
      <c r="C490" s="122">
        <v>0.0036047209733980645</v>
      </c>
      <c r="D490" s="81" t="s">
        <v>1449</v>
      </c>
      <c r="E490" s="81" t="b">
        <v>0</v>
      </c>
      <c r="F490" s="81" t="b">
        <v>0</v>
      </c>
      <c r="G490" s="82"/>
      <c r="H490" s="81" t="b">
        <v>0</v>
      </c>
    </row>
    <row r="491" spans="1:8" ht="15">
      <c r="A491" s="87" t="s">
        <v>1997</v>
      </c>
      <c r="B491" s="81">
        <v>3</v>
      </c>
      <c r="C491" s="122">
        <v>0.0036047209733980645</v>
      </c>
      <c r="D491" s="81" t="s">
        <v>1449</v>
      </c>
      <c r="E491" s="81" t="b">
        <v>1</v>
      </c>
      <c r="F491" s="81" t="b">
        <v>0</v>
      </c>
      <c r="G491" s="82"/>
      <c r="H491" s="81" t="b">
        <v>0</v>
      </c>
    </row>
    <row r="492" spans="1:8" ht="15">
      <c r="A492" s="87" t="s">
        <v>1981</v>
      </c>
      <c r="B492" s="81">
        <v>3</v>
      </c>
      <c r="C492" s="122">
        <v>0.0036047209733980645</v>
      </c>
      <c r="D492" s="81" t="s">
        <v>1449</v>
      </c>
      <c r="E492" s="81" t="b">
        <v>0</v>
      </c>
      <c r="F492" s="81" t="b">
        <v>0</v>
      </c>
      <c r="G492" s="82"/>
      <c r="H492" s="81" t="b">
        <v>0</v>
      </c>
    </row>
    <row r="493" spans="1:8" ht="15">
      <c r="A493" s="87" t="s">
        <v>2040</v>
      </c>
      <c r="B493" s="81">
        <v>3</v>
      </c>
      <c r="C493" s="122">
        <v>0.0036047209733980645</v>
      </c>
      <c r="D493" s="81" t="s">
        <v>1449</v>
      </c>
      <c r="E493" s="81" t="b">
        <v>0</v>
      </c>
      <c r="F493" s="81" t="b">
        <v>0</v>
      </c>
      <c r="G493" s="82"/>
      <c r="H493" s="81" t="b">
        <v>0</v>
      </c>
    </row>
    <row r="494" spans="1:8" ht="15">
      <c r="A494" s="87" t="s">
        <v>1907</v>
      </c>
      <c r="B494" s="81">
        <v>3</v>
      </c>
      <c r="C494" s="122">
        <v>0.0036047209733980645</v>
      </c>
      <c r="D494" s="81" t="s">
        <v>1449</v>
      </c>
      <c r="E494" s="81" t="b">
        <v>0</v>
      </c>
      <c r="F494" s="81" t="b">
        <v>0</v>
      </c>
      <c r="G494" s="82"/>
      <c r="H494" s="81" t="b">
        <v>0</v>
      </c>
    </row>
    <row r="495" spans="1:8" ht="15">
      <c r="A495" s="87" t="s">
        <v>1923</v>
      </c>
      <c r="B495" s="81">
        <v>3</v>
      </c>
      <c r="C495" s="122">
        <v>0.0036047209733980645</v>
      </c>
      <c r="D495" s="81" t="s">
        <v>1449</v>
      </c>
      <c r="E495" s="81" t="b">
        <v>0</v>
      </c>
      <c r="F495" s="81" t="b">
        <v>0</v>
      </c>
      <c r="G495" s="82"/>
      <c r="H495" s="81" t="b">
        <v>0</v>
      </c>
    </row>
    <row r="496" spans="1:8" ht="15">
      <c r="A496" s="87" t="s">
        <v>2045</v>
      </c>
      <c r="B496" s="81">
        <v>3</v>
      </c>
      <c r="C496" s="122">
        <v>0.0036047209733980645</v>
      </c>
      <c r="D496" s="81" t="s">
        <v>1449</v>
      </c>
      <c r="E496" s="81" t="b">
        <v>0</v>
      </c>
      <c r="F496" s="81" t="b">
        <v>0</v>
      </c>
      <c r="G496" s="82"/>
      <c r="H496" s="81" t="b">
        <v>0</v>
      </c>
    </row>
    <row r="497" spans="1:8" ht="15">
      <c r="A497" s="87" t="s">
        <v>2052</v>
      </c>
      <c r="B497" s="81">
        <v>3</v>
      </c>
      <c r="C497" s="122">
        <v>0.0036047209733980645</v>
      </c>
      <c r="D497" s="81" t="s">
        <v>1449</v>
      </c>
      <c r="E497" s="81" t="b">
        <v>0</v>
      </c>
      <c r="F497" s="81" t="b">
        <v>0</v>
      </c>
      <c r="G497" s="82"/>
      <c r="H497" s="81" t="b">
        <v>0</v>
      </c>
    </row>
    <row r="498" spans="1:8" ht="15">
      <c r="A498" s="87" t="s">
        <v>2033</v>
      </c>
      <c r="B498" s="81">
        <v>3</v>
      </c>
      <c r="C498" s="122">
        <v>0.0036047209733980645</v>
      </c>
      <c r="D498" s="81" t="s">
        <v>1449</v>
      </c>
      <c r="E498" s="81" t="b">
        <v>0</v>
      </c>
      <c r="F498" s="81" t="b">
        <v>0</v>
      </c>
      <c r="G498" s="82"/>
      <c r="H498" s="81" t="b">
        <v>0</v>
      </c>
    </row>
    <row r="499" spans="1:8" ht="15">
      <c r="A499" s="87" t="s">
        <v>2053</v>
      </c>
      <c r="B499" s="81">
        <v>3</v>
      </c>
      <c r="C499" s="122">
        <v>0.0036047209733980645</v>
      </c>
      <c r="D499" s="81" t="s">
        <v>1449</v>
      </c>
      <c r="E499" s="81" t="b">
        <v>0</v>
      </c>
      <c r="F499" s="81" t="b">
        <v>0</v>
      </c>
      <c r="G499" s="82"/>
      <c r="H499" s="81" t="b">
        <v>0</v>
      </c>
    </row>
    <row r="500" spans="1:8" ht="15">
      <c r="A500" s="87" t="s">
        <v>2049</v>
      </c>
      <c r="B500" s="81">
        <v>3</v>
      </c>
      <c r="C500" s="122">
        <v>0.0036047209733980645</v>
      </c>
      <c r="D500" s="81" t="s">
        <v>1449</v>
      </c>
      <c r="E500" s="81" t="b">
        <v>0</v>
      </c>
      <c r="F500" s="81" t="b">
        <v>0</v>
      </c>
      <c r="G500" s="82"/>
      <c r="H500" s="81" t="b">
        <v>0</v>
      </c>
    </row>
    <row r="501" spans="1:8" ht="15">
      <c r="A501" s="87" t="s">
        <v>252</v>
      </c>
      <c r="B501" s="81">
        <v>3</v>
      </c>
      <c r="C501" s="122">
        <v>0.0036047209733980645</v>
      </c>
      <c r="D501" s="81" t="s">
        <v>1449</v>
      </c>
      <c r="E501" s="81" t="b">
        <v>0</v>
      </c>
      <c r="F501" s="81" t="b">
        <v>0</v>
      </c>
      <c r="G501" s="82"/>
      <c r="H501" s="81" t="b">
        <v>0</v>
      </c>
    </row>
    <row r="502" spans="1:8" ht="15">
      <c r="A502" s="87" t="s">
        <v>1943</v>
      </c>
      <c r="B502" s="81">
        <v>3</v>
      </c>
      <c r="C502" s="122">
        <v>0.0036047209733980645</v>
      </c>
      <c r="D502" s="81" t="s">
        <v>1449</v>
      </c>
      <c r="E502" s="81" t="b">
        <v>0</v>
      </c>
      <c r="F502" s="81" t="b">
        <v>0</v>
      </c>
      <c r="G502" s="82"/>
      <c r="H502" s="81" t="b">
        <v>0</v>
      </c>
    </row>
    <row r="503" spans="1:8" ht="15">
      <c r="A503" s="87" t="s">
        <v>2050</v>
      </c>
      <c r="B503" s="81">
        <v>3</v>
      </c>
      <c r="C503" s="122">
        <v>0.00402035730476474</v>
      </c>
      <c r="D503" s="81" t="s">
        <v>1449</v>
      </c>
      <c r="E503" s="81" t="b">
        <v>0</v>
      </c>
      <c r="F503" s="81" t="b">
        <v>0</v>
      </c>
      <c r="G503" s="82"/>
      <c r="H503" s="81" t="b">
        <v>0</v>
      </c>
    </row>
    <row r="504" spans="1:8" ht="15">
      <c r="A504" s="87" t="s">
        <v>2051</v>
      </c>
      <c r="B504" s="81">
        <v>3</v>
      </c>
      <c r="C504" s="122">
        <v>0.0036047209733980645</v>
      </c>
      <c r="D504" s="81" t="s">
        <v>1449</v>
      </c>
      <c r="E504" s="81" t="b">
        <v>1</v>
      </c>
      <c r="F504" s="81" t="b">
        <v>0</v>
      </c>
      <c r="G504" s="82"/>
      <c r="H504" s="81" t="b">
        <v>0</v>
      </c>
    </row>
    <row r="505" spans="1:8" ht="15">
      <c r="A505" s="87" t="s">
        <v>2058</v>
      </c>
      <c r="B505" s="81">
        <v>3</v>
      </c>
      <c r="C505" s="122">
        <v>0.0036047209733980645</v>
      </c>
      <c r="D505" s="81" t="s">
        <v>1449</v>
      </c>
      <c r="E505" s="81" t="b">
        <v>0</v>
      </c>
      <c r="F505" s="81" t="b">
        <v>0</v>
      </c>
      <c r="G505" s="82"/>
      <c r="H505" s="81" t="b">
        <v>0</v>
      </c>
    </row>
    <row r="506" spans="1:8" ht="15">
      <c r="A506" s="87" t="s">
        <v>2060</v>
      </c>
      <c r="B506" s="81">
        <v>3</v>
      </c>
      <c r="C506" s="122">
        <v>0.0036047209733980645</v>
      </c>
      <c r="D506" s="81" t="s">
        <v>1449</v>
      </c>
      <c r="E506" s="81" t="b">
        <v>0</v>
      </c>
      <c r="F506" s="81" t="b">
        <v>0</v>
      </c>
      <c r="G506" s="82"/>
      <c r="H506" s="81" t="b">
        <v>0</v>
      </c>
    </row>
    <row r="507" spans="1:8" ht="15">
      <c r="A507" s="87" t="s">
        <v>2009</v>
      </c>
      <c r="B507" s="81">
        <v>3</v>
      </c>
      <c r="C507" s="122">
        <v>0.0036047209733980645</v>
      </c>
      <c r="D507" s="81" t="s">
        <v>1449</v>
      </c>
      <c r="E507" s="81" t="b">
        <v>0</v>
      </c>
      <c r="F507" s="81" t="b">
        <v>0</v>
      </c>
      <c r="G507" s="82"/>
      <c r="H507" s="81" t="b">
        <v>0</v>
      </c>
    </row>
    <row r="508" spans="1:8" ht="15">
      <c r="A508" s="87" t="s">
        <v>2061</v>
      </c>
      <c r="B508" s="81">
        <v>3</v>
      </c>
      <c r="C508" s="122">
        <v>0.0036047209733980645</v>
      </c>
      <c r="D508" s="81" t="s">
        <v>1449</v>
      </c>
      <c r="E508" s="81" t="b">
        <v>0</v>
      </c>
      <c r="F508" s="81" t="b">
        <v>0</v>
      </c>
      <c r="G508" s="82"/>
      <c r="H508" s="81" t="b">
        <v>0</v>
      </c>
    </row>
    <row r="509" spans="1:8" ht="15">
      <c r="A509" s="87" t="s">
        <v>2046</v>
      </c>
      <c r="B509" s="81">
        <v>3</v>
      </c>
      <c r="C509" s="122">
        <v>0.0036047209733980645</v>
      </c>
      <c r="D509" s="81" t="s">
        <v>1449</v>
      </c>
      <c r="E509" s="81" t="b">
        <v>1</v>
      </c>
      <c r="F509" s="81" t="b">
        <v>0</v>
      </c>
      <c r="G509" s="82"/>
      <c r="H509" s="81" t="b">
        <v>0</v>
      </c>
    </row>
    <row r="510" spans="1:8" ht="15">
      <c r="A510" s="87" t="s">
        <v>256</v>
      </c>
      <c r="B510" s="81">
        <v>3</v>
      </c>
      <c r="C510" s="122">
        <v>0.0036047209733980645</v>
      </c>
      <c r="D510" s="81" t="s">
        <v>1449</v>
      </c>
      <c r="E510" s="81" t="b">
        <v>0</v>
      </c>
      <c r="F510" s="81" t="b">
        <v>0</v>
      </c>
      <c r="G510" s="82"/>
      <c r="H510" s="81" t="b">
        <v>0</v>
      </c>
    </row>
    <row r="511" spans="1:8" ht="15">
      <c r="A511" s="87" t="s">
        <v>494</v>
      </c>
      <c r="B511" s="81">
        <v>3</v>
      </c>
      <c r="C511" s="122">
        <v>0.0036047209733980645</v>
      </c>
      <c r="D511" s="81" t="s">
        <v>1449</v>
      </c>
      <c r="E511" s="81" t="b">
        <v>0</v>
      </c>
      <c r="F511" s="81" t="b">
        <v>0</v>
      </c>
      <c r="G511" s="82"/>
      <c r="H511" s="81" t="b">
        <v>0</v>
      </c>
    </row>
    <row r="512" spans="1:8" ht="15">
      <c r="A512" s="87" t="s">
        <v>2032</v>
      </c>
      <c r="B512" s="81">
        <v>3</v>
      </c>
      <c r="C512" s="122">
        <v>0.00402035730476474</v>
      </c>
      <c r="D512" s="81" t="s">
        <v>1449</v>
      </c>
      <c r="E512" s="81" t="b">
        <v>0</v>
      </c>
      <c r="F512" s="81" t="b">
        <v>0</v>
      </c>
      <c r="G512" s="82"/>
      <c r="H512" s="81" t="b">
        <v>0</v>
      </c>
    </row>
    <row r="513" spans="1:8" ht="15">
      <c r="A513" s="87" t="s">
        <v>2031</v>
      </c>
      <c r="B513" s="81">
        <v>3</v>
      </c>
      <c r="C513" s="122">
        <v>0.0036047209733980645</v>
      </c>
      <c r="D513" s="81" t="s">
        <v>1449</v>
      </c>
      <c r="E513" s="81" t="b">
        <v>0</v>
      </c>
      <c r="F513" s="81" t="b">
        <v>0</v>
      </c>
      <c r="G513" s="82"/>
      <c r="H513" s="81" t="b">
        <v>0</v>
      </c>
    </row>
    <row r="514" spans="1:8" ht="15">
      <c r="A514" s="87" t="s">
        <v>2027</v>
      </c>
      <c r="B514" s="81">
        <v>3</v>
      </c>
      <c r="C514" s="122">
        <v>0.0036047209733980645</v>
      </c>
      <c r="D514" s="81" t="s">
        <v>1449</v>
      </c>
      <c r="E514" s="81" t="b">
        <v>0</v>
      </c>
      <c r="F514" s="81" t="b">
        <v>0</v>
      </c>
      <c r="G514" s="82"/>
      <c r="H514" s="81" t="b">
        <v>0</v>
      </c>
    </row>
    <row r="515" spans="1:8" ht="15">
      <c r="A515" s="87" t="s">
        <v>2056</v>
      </c>
      <c r="B515" s="81">
        <v>3</v>
      </c>
      <c r="C515" s="122">
        <v>0.0036047209733980645</v>
      </c>
      <c r="D515" s="81" t="s">
        <v>1449</v>
      </c>
      <c r="E515" s="81" t="b">
        <v>0</v>
      </c>
      <c r="F515" s="81" t="b">
        <v>0</v>
      </c>
      <c r="G515" s="82"/>
      <c r="H515" s="81" t="b">
        <v>0</v>
      </c>
    </row>
    <row r="516" spans="1:8" ht="15">
      <c r="A516" s="87" t="s">
        <v>2048</v>
      </c>
      <c r="B516" s="81">
        <v>3</v>
      </c>
      <c r="C516" s="122">
        <v>0.0036047209733980645</v>
      </c>
      <c r="D516" s="81" t="s">
        <v>1449</v>
      </c>
      <c r="E516" s="81" t="b">
        <v>1</v>
      </c>
      <c r="F516" s="81" t="b">
        <v>0</v>
      </c>
      <c r="G516" s="82"/>
      <c r="H516" s="81" t="b">
        <v>0</v>
      </c>
    </row>
    <row r="517" spans="1:8" ht="15">
      <c r="A517" s="87" t="s">
        <v>260</v>
      </c>
      <c r="B517" s="81">
        <v>3</v>
      </c>
      <c r="C517" s="122">
        <v>0.0036047209733980645</v>
      </c>
      <c r="D517" s="81" t="s">
        <v>1449</v>
      </c>
      <c r="E517" s="81" t="b">
        <v>0</v>
      </c>
      <c r="F517" s="81" t="b">
        <v>0</v>
      </c>
      <c r="G517" s="82"/>
      <c r="H517" s="81" t="b">
        <v>0</v>
      </c>
    </row>
    <row r="518" spans="1:8" ht="15">
      <c r="A518" s="87" t="s">
        <v>2041</v>
      </c>
      <c r="B518" s="81">
        <v>3</v>
      </c>
      <c r="C518" s="122">
        <v>0.0036047209733980645</v>
      </c>
      <c r="D518" s="81" t="s">
        <v>1449</v>
      </c>
      <c r="E518" s="81" t="b">
        <v>0</v>
      </c>
      <c r="F518" s="81" t="b">
        <v>0</v>
      </c>
      <c r="G518" s="82"/>
      <c r="H518" s="81" t="b">
        <v>0</v>
      </c>
    </row>
    <row r="519" spans="1:8" ht="15">
      <c r="A519" s="87" t="s">
        <v>2026</v>
      </c>
      <c r="B519" s="81">
        <v>3</v>
      </c>
      <c r="C519" s="122">
        <v>0.0036047209733980645</v>
      </c>
      <c r="D519" s="81" t="s">
        <v>1449</v>
      </c>
      <c r="E519" s="81" t="b">
        <v>1</v>
      </c>
      <c r="F519" s="81" t="b">
        <v>0</v>
      </c>
      <c r="G519" s="82"/>
      <c r="H519" s="81" t="b">
        <v>0</v>
      </c>
    </row>
    <row r="520" spans="1:8" ht="15">
      <c r="A520" s="87" t="s">
        <v>2030</v>
      </c>
      <c r="B520" s="81">
        <v>3</v>
      </c>
      <c r="C520" s="122">
        <v>0.0036047209733980645</v>
      </c>
      <c r="D520" s="81" t="s">
        <v>1449</v>
      </c>
      <c r="E520" s="81" t="b">
        <v>0</v>
      </c>
      <c r="F520" s="81" t="b">
        <v>0</v>
      </c>
      <c r="G520" s="82"/>
      <c r="H520" s="81" t="b">
        <v>0</v>
      </c>
    </row>
    <row r="521" spans="1:8" ht="15">
      <c r="A521" s="87" t="s">
        <v>265</v>
      </c>
      <c r="B521" s="81">
        <v>3</v>
      </c>
      <c r="C521" s="122">
        <v>0.0036047209733980645</v>
      </c>
      <c r="D521" s="81" t="s">
        <v>1449</v>
      </c>
      <c r="E521" s="81" t="b">
        <v>0</v>
      </c>
      <c r="F521" s="81" t="b">
        <v>0</v>
      </c>
      <c r="G521" s="82"/>
      <c r="H521" s="81" t="b">
        <v>0</v>
      </c>
    </row>
    <row r="522" spans="1:8" ht="15">
      <c r="A522" s="87" t="s">
        <v>2022</v>
      </c>
      <c r="B522" s="81">
        <v>3</v>
      </c>
      <c r="C522" s="122">
        <v>0.0036047209733980645</v>
      </c>
      <c r="D522" s="81" t="s">
        <v>1449</v>
      </c>
      <c r="E522" s="81" t="b">
        <v>0</v>
      </c>
      <c r="F522" s="81" t="b">
        <v>0</v>
      </c>
      <c r="G522" s="82"/>
      <c r="H522" s="81" t="b">
        <v>0</v>
      </c>
    </row>
    <row r="523" spans="1:8" ht="15">
      <c r="A523" s="87" t="s">
        <v>2024</v>
      </c>
      <c r="B523" s="81">
        <v>3</v>
      </c>
      <c r="C523" s="122">
        <v>0.0036047209733980645</v>
      </c>
      <c r="D523" s="81" t="s">
        <v>1449</v>
      </c>
      <c r="E523" s="81" t="b">
        <v>0</v>
      </c>
      <c r="F523" s="81" t="b">
        <v>0</v>
      </c>
      <c r="G523" s="82"/>
      <c r="H523" s="81" t="b">
        <v>0</v>
      </c>
    </row>
    <row r="524" spans="1:8" ht="15">
      <c r="A524" s="87" t="s">
        <v>1998</v>
      </c>
      <c r="B524" s="81">
        <v>3</v>
      </c>
      <c r="C524" s="122">
        <v>0.0036047209733980645</v>
      </c>
      <c r="D524" s="81" t="s">
        <v>1449</v>
      </c>
      <c r="E524" s="81" t="b">
        <v>0</v>
      </c>
      <c r="F524" s="81" t="b">
        <v>0</v>
      </c>
      <c r="G524" s="82"/>
      <c r="H524" s="81" t="b">
        <v>0</v>
      </c>
    </row>
    <row r="525" spans="1:8" ht="15">
      <c r="A525" s="87" t="s">
        <v>2037</v>
      </c>
      <c r="B525" s="81">
        <v>3</v>
      </c>
      <c r="C525" s="122">
        <v>0.00402035730476474</v>
      </c>
      <c r="D525" s="81" t="s">
        <v>1449</v>
      </c>
      <c r="E525" s="81" t="b">
        <v>0</v>
      </c>
      <c r="F525" s="81" t="b">
        <v>0</v>
      </c>
      <c r="G525" s="82"/>
      <c r="H525" s="81" t="b">
        <v>0</v>
      </c>
    </row>
    <row r="526" spans="1:8" ht="15">
      <c r="A526" s="87" t="s">
        <v>1976</v>
      </c>
      <c r="B526" s="81">
        <v>3</v>
      </c>
      <c r="C526" s="122">
        <v>0.00402035730476474</v>
      </c>
      <c r="D526" s="81" t="s">
        <v>1449</v>
      </c>
      <c r="E526" s="81" t="b">
        <v>0</v>
      </c>
      <c r="F526" s="81" t="b">
        <v>0</v>
      </c>
      <c r="G526" s="82"/>
      <c r="H526" s="81" t="b">
        <v>0</v>
      </c>
    </row>
    <row r="527" spans="1:8" ht="15">
      <c r="A527" s="87" t="s">
        <v>2036</v>
      </c>
      <c r="B527" s="81">
        <v>3</v>
      </c>
      <c r="C527" s="122">
        <v>0.00402035730476474</v>
      </c>
      <c r="D527" s="81" t="s">
        <v>1449</v>
      </c>
      <c r="E527" s="81" t="b">
        <v>0</v>
      </c>
      <c r="F527" s="81" t="b">
        <v>0</v>
      </c>
      <c r="G527" s="82"/>
      <c r="H527" s="81" t="b">
        <v>0</v>
      </c>
    </row>
    <row r="528" spans="1:8" ht="15">
      <c r="A528" s="87" t="s">
        <v>2038</v>
      </c>
      <c r="B528" s="81">
        <v>3</v>
      </c>
      <c r="C528" s="122">
        <v>0.00402035730476474</v>
      </c>
      <c r="D528" s="81" t="s">
        <v>1449</v>
      </c>
      <c r="E528" s="81" t="b">
        <v>0</v>
      </c>
      <c r="F528" s="81" t="b">
        <v>0</v>
      </c>
      <c r="G528" s="82"/>
      <c r="H528" s="81" t="b">
        <v>0</v>
      </c>
    </row>
    <row r="529" spans="1:8" ht="15">
      <c r="A529" s="87" t="s">
        <v>2099</v>
      </c>
      <c r="B529" s="81">
        <v>2</v>
      </c>
      <c r="C529" s="122">
        <v>0.002680238203176493</v>
      </c>
      <c r="D529" s="81" t="s">
        <v>1449</v>
      </c>
      <c r="E529" s="81" t="b">
        <v>0</v>
      </c>
      <c r="F529" s="81" t="b">
        <v>0</v>
      </c>
      <c r="G529" s="82"/>
      <c r="H529" s="81" t="b">
        <v>0</v>
      </c>
    </row>
    <row r="530" spans="1:8" ht="15">
      <c r="A530" s="87" t="s">
        <v>2039</v>
      </c>
      <c r="B530" s="81">
        <v>2</v>
      </c>
      <c r="C530" s="122">
        <v>0.002680238203176493</v>
      </c>
      <c r="D530" s="81" t="s">
        <v>1449</v>
      </c>
      <c r="E530" s="81" t="b">
        <v>1</v>
      </c>
      <c r="F530" s="81" t="b">
        <v>0</v>
      </c>
      <c r="G530" s="82"/>
      <c r="H530" s="81" t="b">
        <v>0</v>
      </c>
    </row>
    <row r="531" spans="1:8" ht="15">
      <c r="A531" s="87" t="s">
        <v>2014</v>
      </c>
      <c r="B531" s="81">
        <v>2</v>
      </c>
      <c r="C531" s="122">
        <v>0.0031539282042213103</v>
      </c>
      <c r="D531" s="81" t="s">
        <v>1449</v>
      </c>
      <c r="E531" s="81" t="b">
        <v>0</v>
      </c>
      <c r="F531" s="81" t="b">
        <v>0</v>
      </c>
      <c r="G531" s="82"/>
      <c r="H531" s="81" t="b">
        <v>0</v>
      </c>
    </row>
    <row r="532" spans="1:8" ht="15">
      <c r="A532" s="87" t="s">
        <v>2073</v>
      </c>
      <c r="B532" s="81">
        <v>2</v>
      </c>
      <c r="C532" s="122">
        <v>0.002680238203176493</v>
      </c>
      <c r="D532" s="81" t="s">
        <v>1449</v>
      </c>
      <c r="E532" s="81" t="b">
        <v>0</v>
      </c>
      <c r="F532" s="81" t="b">
        <v>0</v>
      </c>
      <c r="G532" s="82"/>
      <c r="H532" s="81" t="b">
        <v>0</v>
      </c>
    </row>
    <row r="533" spans="1:8" ht="15">
      <c r="A533" s="87" t="s">
        <v>1928</v>
      </c>
      <c r="B533" s="81">
        <v>2</v>
      </c>
      <c r="C533" s="122">
        <v>0.002680238203176493</v>
      </c>
      <c r="D533" s="81" t="s">
        <v>1449</v>
      </c>
      <c r="E533" s="81" t="b">
        <v>1</v>
      </c>
      <c r="F533" s="81" t="b">
        <v>0</v>
      </c>
      <c r="G533" s="82"/>
      <c r="H533" s="81" t="b">
        <v>0</v>
      </c>
    </row>
    <row r="534" spans="1:8" ht="15">
      <c r="A534" s="87" t="s">
        <v>2015</v>
      </c>
      <c r="B534" s="81">
        <v>2</v>
      </c>
      <c r="C534" s="122">
        <v>0.0031539282042213103</v>
      </c>
      <c r="D534" s="81" t="s">
        <v>1449</v>
      </c>
      <c r="E534" s="81" t="b">
        <v>0</v>
      </c>
      <c r="F534" s="81" t="b">
        <v>0</v>
      </c>
      <c r="G534" s="82"/>
      <c r="H534" s="81" t="b">
        <v>0</v>
      </c>
    </row>
    <row r="535" spans="1:8" ht="15">
      <c r="A535" s="87" t="s">
        <v>2059</v>
      </c>
      <c r="B535" s="81">
        <v>2</v>
      </c>
      <c r="C535" s="122">
        <v>0.002680238203176493</v>
      </c>
      <c r="D535" s="81" t="s">
        <v>1449</v>
      </c>
      <c r="E535" s="81" t="b">
        <v>0</v>
      </c>
      <c r="F535" s="81" t="b">
        <v>0</v>
      </c>
      <c r="G535" s="82"/>
      <c r="H535" s="81" t="b">
        <v>0</v>
      </c>
    </row>
    <row r="536" spans="1:8" ht="15">
      <c r="A536" s="87" t="s">
        <v>2158</v>
      </c>
      <c r="B536" s="81">
        <v>2</v>
      </c>
      <c r="C536" s="122">
        <v>0.002680238203176493</v>
      </c>
      <c r="D536" s="81" t="s">
        <v>1449</v>
      </c>
      <c r="E536" s="81" t="b">
        <v>0</v>
      </c>
      <c r="F536" s="81" t="b">
        <v>0</v>
      </c>
      <c r="G536" s="82"/>
      <c r="H536" s="81" t="b">
        <v>0</v>
      </c>
    </row>
    <row r="537" spans="1:8" ht="15">
      <c r="A537" s="87" t="s">
        <v>2186</v>
      </c>
      <c r="B537" s="81">
        <v>2</v>
      </c>
      <c r="C537" s="122">
        <v>0.002680238203176493</v>
      </c>
      <c r="D537" s="81" t="s">
        <v>1449</v>
      </c>
      <c r="E537" s="81" t="b">
        <v>0</v>
      </c>
      <c r="F537" s="81" t="b">
        <v>0</v>
      </c>
      <c r="G537" s="82"/>
      <c r="H537" s="81" t="b">
        <v>0</v>
      </c>
    </row>
    <row r="538" spans="1:8" ht="15">
      <c r="A538" s="87" t="s">
        <v>2238</v>
      </c>
      <c r="B538" s="81">
        <v>2</v>
      </c>
      <c r="C538" s="122">
        <v>0.0031539282042213103</v>
      </c>
      <c r="D538" s="81" t="s">
        <v>1449</v>
      </c>
      <c r="E538" s="81" t="b">
        <v>0</v>
      </c>
      <c r="F538" s="81" t="b">
        <v>0</v>
      </c>
      <c r="G538" s="82"/>
      <c r="H538" s="81" t="b">
        <v>0</v>
      </c>
    </row>
    <row r="539" spans="1:8" ht="15">
      <c r="A539" s="87" t="s">
        <v>2236</v>
      </c>
      <c r="B539" s="81">
        <v>2</v>
      </c>
      <c r="C539" s="122">
        <v>0.002680238203176493</v>
      </c>
      <c r="D539" s="81" t="s">
        <v>1449</v>
      </c>
      <c r="E539" s="81" t="b">
        <v>0</v>
      </c>
      <c r="F539" s="81" t="b">
        <v>0</v>
      </c>
      <c r="G539" s="82"/>
      <c r="H539" s="81" t="b">
        <v>0</v>
      </c>
    </row>
    <row r="540" spans="1:8" ht="15">
      <c r="A540" s="87" t="s">
        <v>2148</v>
      </c>
      <c r="B540" s="81">
        <v>2</v>
      </c>
      <c r="C540" s="122">
        <v>0.002680238203176493</v>
      </c>
      <c r="D540" s="81" t="s">
        <v>1449</v>
      </c>
      <c r="E540" s="81" t="b">
        <v>0</v>
      </c>
      <c r="F540" s="81" t="b">
        <v>0</v>
      </c>
      <c r="G540" s="82"/>
      <c r="H540" s="81" t="b">
        <v>0</v>
      </c>
    </row>
    <row r="541" spans="1:8" ht="15">
      <c r="A541" s="87" t="s">
        <v>2169</v>
      </c>
      <c r="B541" s="81">
        <v>2</v>
      </c>
      <c r="C541" s="122">
        <v>0.002680238203176493</v>
      </c>
      <c r="D541" s="81" t="s">
        <v>1449</v>
      </c>
      <c r="E541" s="81" t="b">
        <v>0</v>
      </c>
      <c r="F541" s="81" t="b">
        <v>0</v>
      </c>
      <c r="G541" s="82"/>
      <c r="H541" s="81" t="b">
        <v>0</v>
      </c>
    </row>
    <row r="542" spans="1:8" ht="15">
      <c r="A542" s="87" t="s">
        <v>2152</v>
      </c>
      <c r="B542" s="81">
        <v>2</v>
      </c>
      <c r="C542" s="122">
        <v>0.002680238203176493</v>
      </c>
      <c r="D542" s="81" t="s">
        <v>1449</v>
      </c>
      <c r="E542" s="81" t="b">
        <v>0</v>
      </c>
      <c r="F542" s="81" t="b">
        <v>0</v>
      </c>
      <c r="G542" s="82"/>
      <c r="H542" s="81" t="b">
        <v>0</v>
      </c>
    </row>
    <row r="543" spans="1:8" ht="15">
      <c r="A543" s="87" t="s">
        <v>2237</v>
      </c>
      <c r="B543" s="81">
        <v>2</v>
      </c>
      <c r="C543" s="122">
        <v>0.002680238203176493</v>
      </c>
      <c r="D543" s="81" t="s">
        <v>1449</v>
      </c>
      <c r="E543" s="81" t="b">
        <v>0</v>
      </c>
      <c r="F543" s="81" t="b">
        <v>0</v>
      </c>
      <c r="G543" s="82"/>
      <c r="H543" s="81" t="b">
        <v>0</v>
      </c>
    </row>
    <row r="544" spans="1:8" ht="15">
      <c r="A544" s="87" t="s">
        <v>2137</v>
      </c>
      <c r="B544" s="81">
        <v>2</v>
      </c>
      <c r="C544" s="122">
        <v>0.002680238203176493</v>
      </c>
      <c r="D544" s="81" t="s">
        <v>1449</v>
      </c>
      <c r="E544" s="81" t="b">
        <v>0</v>
      </c>
      <c r="F544" s="81" t="b">
        <v>0</v>
      </c>
      <c r="G544" s="82"/>
      <c r="H544" s="81" t="b">
        <v>0</v>
      </c>
    </row>
    <row r="545" spans="1:8" ht="15">
      <c r="A545" s="87" t="s">
        <v>2165</v>
      </c>
      <c r="B545" s="81">
        <v>2</v>
      </c>
      <c r="C545" s="122">
        <v>0.002680238203176493</v>
      </c>
      <c r="D545" s="81" t="s">
        <v>1449</v>
      </c>
      <c r="E545" s="81" t="b">
        <v>0</v>
      </c>
      <c r="F545" s="81" t="b">
        <v>0</v>
      </c>
      <c r="G545" s="82"/>
      <c r="H545" s="81" t="b">
        <v>0</v>
      </c>
    </row>
    <row r="546" spans="1:8" ht="15">
      <c r="A546" s="87" t="s">
        <v>2034</v>
      </c>
      <c r="B546" s="81">
        <v>2</v>
      </c>
      <c r="C546" s="122">
        <v>0.002680238203176493</v>
      </c>
      <c r="D546" s="81" t="s">
        <v>1449</v>
      </c>
      <c r="E546" s="81" t="b">
        <v>0</v>
      </c>
      <c r="F546" s="81" t="b">
        <v>1</v>
      </c>
      <c r="G546" s="82"/>
      <c r="H546" s="81" t="b">
        <v>0</v>
      </c>
    </row>
    <row r="547" spans="1:8" ht="15">
      <c r="A547" s="87" t="s">
        <v>2124</v>
      </c>
      <c r="B547" s="81">
        <v>2</v>
      </c>
      <c r="C547" s="122">
        <v>0.002680238203176493</v>
      </c>
      <c r="D547" s="81" t="s">
        <v>1449</v>
      </c>
      <c r="E547" s="81" t="b">
        <v>0</v>
      </c>
      <c r="F547" s="81" t="b">
        <v>0</v>
      </c>
      <c r="G547" s="82"/>
      <c r="H547" s="81" t="b">
        <v>0</v>
      </c>
    </row>
    <row r="548" spans="1:8" ht="15">
      <c r="A548" s="87" t="s">
        <v>2118</v>
      </c>
      <c r="B548" s="81">
        <v>2</v>
      </c>
      <c r="C548" s="122">
        <v>0.002680238203176493</v>
      </c>
      <c r="D548" s="81" t="s">
        <v>1449</v>
      </c>
      <c r="E548" s="81" t="b">
        <v>0</v>
      </c>
      <c r="F548" s="81" t="b">
        <v>0</v>
      </c>
      <c r="G548" s="82"/>
      <c r="H548" s="81" t="b">
        <v>0</v>
      </c>
    </row>
    <row r="549" spans="1:8" ht="15">
      <c r="A549" s="87" t="s">
        <v>2119</v>
      </c>
      <c r="B549" s="81">
        <v>2</v>
      </c>
      <c r="C549" s="122">
        <v>0.002680238203176493</v>
      </c>
      <c r="D549" s="81" t="s">
        <v>1449</v>
      </c>
      <c r="E549" s="81" t="b">
        <v>0</v>
      </c>
      <c r="F549" s="81" t="b">
        <v>0</v>
      </c>
      <c r="G549" s="82"/>
      <c r="H549" s="81" t="b">
        <v>0</v>
      </c>
    </row>
    <row r="550" spans="1:8" ht="15">
      <c r="A550" s="87" t="s">
        <v>2120</v>
      </c>
      <c r="B550" s="81">
        <v>2</v>
      </c>
      <c r="C550" s="122">
        <v>0.002680238203176493</v>
      </c>
      <c r="D550" s="81" t="s">
        <v>1449</v>
      </c>
      <c r="E550" s="81" t="b">
        <v>0</v>
      </c>
      <c r="F550" s="81" t="b">
        <v>0</v>
      </c>
      <c r="G550" s="82"/>
      <c r="H550" s="81" t="b">
        <v>0</v>
      </c>
    </row>
    <row r="551" spans="1:8" ht="15">
      <c r="A551" s="87" t="s">
        <v>2184</v>
      </c>
      <c r="B551" s="81">
        <v>2</v>
      </c>
      <c r="C551" s="122">
        <v>0.002680238203176493</v>
      </c>
      <c r="D551" s="81" t="s">
        <v>1449</v>
      </c>
      <c r="E551" s="81" t="b">
        <v>0</v>
      </c>
      <c r="F551" s="81" t="b">
        <v>0</v>
      </c>
      <c r="G551" s="82"/>
      <c r="H551" s="81" t="b">
        <v>0</v>
      </c>
    </row>
    <row r="552" spans="1:8" ht="15">
      <c r="A552" s="87" t="s">
        <v>2185</v>
      </c>
      <c r="B552" s="81">
        <v>2</v>
      </c>
      <c r="C552" s="122">
        <v>0.002680238203176493</v>
      </c>
      <c r="D552" s="81" t="s">
        <v>1449</v>
      </c>
      <c r="E552" s="81" t="b">
        <v>0</v>
      </c>
      <c r="F552" s="81" t="b">
        <v>0</v>
      </c>
      <c r="G552" s="82"/>
      <c r="H552" s="81" t="b">
        <v>0</v>
      </c>
    </row>
    <row r="553" spans="1:8" ht="15">
      <c r="A553" s="87" t="s">
        <v>2183</v>
      </c>
      <c r="B553" s="81">
        <v>2</v>
      </c>
      <c r="C553" s="122">
        <v>0.002680238203176493</v>
      </c>
      <c r="D553" s="81" t="s">
        <v>1449</v>
      </c>
      <c r="E553" s="81" t="b">
        <v>0</v>
      </c>
      <c r="F553" s="81" t="b">
        <v>0</v>
      </c>
      <c r="G553" s="82"/>
      <c r="H553" s="81" t="b">
        <v>0</v>
      </c>
    </row>
    <row r="554" spans="1:8" ht="15">
      <c r="A554" s="87" t="s">
        <v>2146</v>
      </c>
      <c r="B554" s="81">
        <v>2</v>
      </c>
      <c r="C554" s="122">
        <v>0.002680238203176493</v>
      </c>
      <c r="D554" s="81" t="s">
        <v>1449</v>
      </c>
      <c r="E554" s="81" t="b">
        <v>0</v>
      </c>
      <c r="F554" s="81" t="b">
        <v>0</v>
      </c>
      <c r="G554" s="82"/>
      <c r="H554" s="81" t="b">
        <v>0</v>
      </c>
    </row>
    <row r="555" spans="1:8" ht="15">
      <c r="A555" s="87" t="s">
        <v>2147</v>
      </c>
      <c r="B555" s="81">
        <v>2</v>
      </c>
      <c r="C555" s="122">
        <v>0.002680238203176493</v>
      </c>
      <c r="D555" s="81" t="s">
        <v>1449</v>
      </c>
      <c r="E555" s="81" t="b">
        <v>0</v>
      </c>
      <c r="F555" s="81" t="b">
        <v>0</v>
      </c>
      <c r="G555" s="82"/>
      <c r="H555" s="81" t="b">
        <v>0</v>
      </c>
    </row>
    <row r="556" spans="1:8" ht="15">
      <c r="A556" s="87" t="s">
        <v>2178</v>
      </c>
      <c r="B556" s="81">
        <v>2</v>
      </c>
      <c r="C556" s="122">
        <v>0.002680238203176493</v>
      </c>
      <c r="D556" s="81" t="s">
        <v>1449</v>
      </c>
      <c r="E556" s="81" t="b">
        <v>0</v>
      </c>
      <c r="F556" s="81" t="b">
        <v>0</v>
      </c>
      <c r="G556" s="82"/>
      <c r="H556" s="81" t="b">
        <v>0</v>
      </c>
    </row>
    <row r="557" spans="1:8" ht="15">
      <c r="A557" s="87" t="s">
        <v>2179</v>
      </c>
      <c r="B557" s="81">
        <v>2</v>
      </c>
      <c r="C557" s="122">
        <v>0.002680238203176493</v>
      </c>
      <c r="D557" s="81" t="s">
        <v>1449</v>
      </c>
      <c r="E557" s="81" t="b">
        <v>0</v>
      </c>
      <c r="F557" s="81" t="b">
        <v>0</v>
      </c>
      <c r="G557" s="82"/>
      <c r="H557" s="81" t="b">
        <v>0</v>
      </c>
    </row>
    <row r="558" spans="1:8" ht="15">
      <c r="A558" s="87" t="s">
        <v>2180</v>
      </c>
      <c r="B558" s="81">
        <v>2</v>
      </c>
      <c r="C558" s="122">
        <v>0.002680238203176493</v>
      </c>
      <c r="D558" s="81" t="s">
        <v>1449</v>
      </c>
      <c r="E558" s="81" t="b">
        <v>0</v>
      </c>
      <c r="F558" s="81" t="b">
        <v>0</v>
      </c>
      <c r="G558" s="82"/>
      <c r="H558" s="81" t="b">
        <v>0</v>
      </c>
    </row>
    <row r="559" spans="1:8" ht="15">
      <c r="A559" s="87" t="s">
        <v>2181</v>
      </c>
      <c r="B559" s="81">
        <v>2</v>
      </c>
      <c r="C559" s="122">
        <v>0.002680238203176493</v>
      </c>
      <c r="D559" s="81" t="s">
        <v>1449</v>
      </c>
      <c r="E559" s="81" t="b">
        <v>1</v>
      </c>
      <c r="F559" s="81" t="b">
        <v>0</v>
      </c>
      <c r="G559" s="82"/>
      <c r="H559" s="81" t="b">
        <v>0</v>
      </c>
    </row>
    <row r="560" spans="1:8" ht="15">
      <c r="A560" s="87" t="s">
        <v>2172</v>
      </c>
      <c r="B560" s="81">
        <v>2</v>
      </c>
      <c r="C560" s="122">
        <v>0.002680238203176493</v>
      </c>
      <c r="D560" s="81" t="s">
        <v>1449</v>
      </c>
      <c r="E560" s="81" t="b">
        <v>0</v>
      </c>
      <c r="F560" s="81" t="b">
        <v>0</v>
      </c>
      <c r="G560" s="82"/>
      <c r="H560" s="81" t="b">
        <v>0</v>
      </c>
    </row>
    <row r="561" spans="1:8" ht="15">
      <c r="A561" s="87" t="s">
        <v>2173</v>
      </c>
      <c r="B561" s="81">
        <v>2</v>
      </c>
      <c r="C561" s="122">
        <v>0.002680238203176493</v>
      </c>
      <c r="D561" s="81" t="s">
        <v>1449</v>
      </c>
      <c r="E561" s="81" t="b">
        <v>1</v>
      </c>
      <c r="F561" s="81" t="b">
        <v>0</v>
      </c>
      <c r="G561" s="82"/>
      <c r="H561" s="81" t="b">
        <v>0</v>
      </c>
    </row>
    <row r="562" spans="1:8" ht="15">
      <c r="A562" s="87" t="s">
        <v>2174</v>
      </c>
      <c r="B562" s="81">
        <v>2</v>
      </c>
      <c r="C562" s="122">
        <v>0.002680238203176493</v>
      </c>
      <c r="D562" s="81" t="s">
        <v>1449</v>
      </c>
      <c r="E562" s="81" t="b">
        <v>0</v>
      </c>
      <c r="F562" s="81" t="b">
        <v>0</v>
      </c>
      <c r="G562" s="82"/>
      <c r="H562" s="81" t="b">
        <v>0</v>
      </c>
    </row>
    <row r="563" spans="1:8" ht="15">
      <c r="A563" s="87" t="s">
        <v>2175</v>
      </c>
      <c r="B563" s="81">
        <v>2</v>
      </c>
      <c r="C563" s="122">
        <v>0.002680238203176493</v>
      </c>
      <c r="D563" s="81" t="s">
        <v>1449</v>
      </c>
      <c r="E563" s="81" t="b">
        <v>0</v>
      </c>
      <c r="F563" s="81" t="b">
        <v>0</v>
      </c>
      <c r="G563" s="82"/>
      <c r="H563" s="81" t="b">
        <v>0</v>
      </c>
    </row>
    <row r="564" spans="1:8" ht="15">
      <c r="A564" s="87" t="s">
        <v>2176</v>
      </c>
      <c r="B564" s="81">
        <v>2</v>
      </c>
      <c r="C564" s="122">
        <v>0.002680238203176493</v>
      </c>
      <c r="D564" s="81" t="s">
        <v>1449</v>
      </c>
      <c r="E564" s="81" t="b">
        <v>0</v>
      </c>
      <c r="F564" s="81" t="b">
        <v>0</v>
      </c>
      <c r="G564" s="82"/>
      <c r="H564" s="81" t="b">
        <v>0</v>
      </c>
    </row>
    <row r="565" spans="1:8" ht="15">
      <c r="A565" s="87" t="s">
        <v>2177</v>
      </c>
      <c r="B565" s="81">
        <v>2</v>
      </c>
      <c r="C565" s="122">
        <v>0.002680238203176493</v>
      </c>
      <c r="D565" s="81" t="s">
        <v>1449</v>
      </c>
      <c r="E565" s="81" t="b">
        <v>0</v>
      </c>
      <c r="F565" s="81" t="b">
        <v>0</v>
      </c>
      <c r="G565" s="82"/>
      <c r="H565" s="81" t="b">
        <v>0</v>
      </c>
    </row>
    <row r="566" spans="1:8" ht="15">
      <c r="A566" s="87" t="s">
        <v>302</v>
      </c>
      <c r="B566" s="81">
        <v>2</v>
      </c>
      <c r="C566" s="122">
        <v>0.002680238203176493</v>
      </c>
      <c r="D566" s="81" t="s">
        <v>1449</v>
      </c>
      <c r="E566" s="81" t="b">
        <v>0</v>
      </c>
      <c r="F566" s="81" t="b">
        <v>0</v>
      </c>
      <c r="G566" s="82"/>
      <c r="H566" s="81" t="b">
        <v>0</v>
      </c>
    </row>
    <row r="567" spans="1:8" ht="15">
      <c r="A567" s="87" t="s">
        <v>2171</v>
      </c>
      <c r="B567" s="81">
        <v>2</v>
      </c>
      <c r="C567" s="122">
        <v>0.002680238203176493</v>
      </c>
      <c r="D567" s="81" t="s">
        <v>1449</v>
      </c>
      <c r="E567" s="81" t="b">
        <v>0</v>
      </c>
      <c r="F567" s="81" t="b">
        <v>0</v>
      </c>
      <c r="G567" s="82"/>
      <c r="H567" s="81" t="b">
        <v>0</v>
      </c>
    </row>
    <row r="568" spans="1:8" ht="15">
      <c r="A568" s="87" t="s">
        <v>2168</v>
      </c>
      <c r="B568" s="81">
        <v>2</v>
      </c>
      <c r="C568" s="122">
        <v>0.002680238203176493</v>
      </c>
      <c r="D568" s="81" t="s">
        <v>1449</v>
      </c>
      <c r="E568" s="81" t="b">
        <v>0</v>
      </c>
      <c r="F568" s="81" t="b">
        <v>0</v>
      </c>
      <c r="G568" s="82"/>
      <c r="H568" s="81" t="b">
        <v>0</v>
      </c>
    </row>
    <row r="569" spans="1:8" ht="15">
      <c r="A569" s="87" t="s">
        <v>2164</v>
      </c>
      <c r="B569" s="81">
        <v>2</v>
      </c>
      <c r="C569" s="122">
        <v>0.002680238203176493</v>
      </c>
      <c r="D569" s="81" t="s">
        <v>1449</v>
      </c>
      <c r="E569" s="81" t="b">
        <v>0</v>
      </c>
      <c r="F569" s="81" t="b">
        <v>0</v>
      </c>
      <c r="G569" s="82"/>
      <c r="H569" s="81" t="b">
        <v>0</v>
      </c>
    </row>
    <row r="570" spans="1:8" ht="15">
      <c r="A570" s="87" t="s">
        <v>506</v>
      </c>
      <c r="B570" s="81">
        <v>2</v>
      </c>
      <c r="C570" s="122">
        <v>0.002680238203176493</v>
      </c>
      <c r="D570" s="81" t="s">
        <v>1449</v>
      </c>
      <c r="E570" s="81" t="b">
        <v>0</v>
      </c>
      <c r="F570" s="81" t="b">
        <v>0</v>
      </c>
      <c r="G570" s="82"/>
      <c r="H570" s="81" t="b">
        <v>0</v>
      </c>
    </row>
    <row r="571" spans="1:8" ht="15">
      <c r="A571" s="87" t="s">
        <v>2116</v>
      </c>
      <c r="B571" s="81">
        <v>2</v>
      </c>
      <c r="C571" s="122">
        <v>0.002680238203176493</v>
      </c>
      <c r="D571" s="81" t="s">
        <v>1449</v>
      </c>
      <c r="E571" s="81" t="b">
        <v>0</v>
      </c>
      <c r="F571" s="81" t="b">
        <v>0</v>
      </c>
      <c r="G571" s="82"/>
      <c r="H571" s="81" t="b">
        <v>0</v>
      </c>
    </row>
    <row r="572" spans="1:8" ht="15">
      <c r="A572" s="87" t="s">
        <v>2166</v>
      </c>
      <c r="B572" s="81">
        <v>2</v>
      </c>
      <c r="C572" s="122">
        <v>0.002680238203176493</v>
      </c>
      <c r="D572" s="81" t="s">
        <v>1449</v>
      </c>
      <c r="E572" s="81" t="b">
        <v>0</v>
      </c>
      <c r="F572" s="81" t="b">
        <v>0</v>
      </c>
      <c r="G572" s="82"/>
      <c r="H572" s="81" t="b">
        <v>0</v>
      </c>
    </row>
    <row r="573" spans="1:8" ht="15">
      <c r="A573" s="87" t="s">
        <v>2057</v>
      </c>
      <c r="B573" s="81">
        <v>2</v>
      </c>
      <c r="C573" s="122">
        <v>0.002680238203176493</v>
      </c>
      <c r="D573" s="81" t="s">
        <v>1449</v>
      </c>
      <c r="E573" s="81" t="b">
        <v>0</v>
      </c>
      <c r="F573" s="81" t="b">
        <v>0</v>
      </c>
      <c r="G573" s="82"/>
      <c r="H573" s="81" t="b">
        <v>0</v>
      </c>
    </row>
    <row r="574" spans="1:8" ht="15">
      <c r="A574" s="87" t="s">
        <v>2160</v>
      </c>
      <c r="B574" s="81">
        <v>2</v>
      </c>
      <c r="C574" s="122">
        <v>0.002680238203176493</v>
      </c>
      <c r="D574" s="81" t="s">
        <v>1449</v>
      </c>
      <c r="E574" s="81" t="b">
        <v>0</v>
      </c>
      <c r="F574" s="81" t="b">
        <v>0</v>
      </c>
      <c r="G574" s="82"/>
      <c r="H574" s="81" t="b">
        <v>0</v>
      </c>
    </row>
    <row r="575" spans="1:8" ht="15">
      <c r="A575" s="87" t="s">
        <v>2161</v>
      </c>
      <c r="B575" s="81">
        <v>2</v>
      </c>
      <c r="C575" s="122">
        <v>0.002680238203176493</v>
      </c>
      <c r="D575" s="81" t="s">
        <v>1449</v>
      </c>
      <c r="E575" s="81" t="b">
        <v>0</v>
      </c>
      <c r="F575" s="81" t="b">
        <v>1</v>
      </c>
      <c r="G575" s="82"/>
      <c r="H575" s="81" t="b">
        <v>0</v>
      </c>
    </row>
    <row r="576" spans="1:8" ht="15">
      <c r="A576" s="87" t="s">
        <v>2154</v>
      </c>
      <c r="B576" s="81">
        <v>2</v>
      </c>
      <c r="C576" s="122">
        <v>0.002680238203176493</v>
      </c>
      <c r="D576" s="81" t="s">
        <v>1449</v>
      </c>
      <c r="E576" s="81" t="b">
        <v>0</v>
      </c>
      <c r="F576" s="81" t="b">
        <v>0</v>
      </c>
      <c r="G576" s="82"/>
      <c r="H576" s="81" t="b">
        <v>0</v>
      </c>
    </row>
    <row r="577" spans="1:8" ht="15">
      <c r="A577" s="87" t="s">
        <v>2155</v>
      </c>
      <c r="B577" s="81">
        <v>2</v>
      </c>
      <c r="C577" s="122">
        <v>0.002680238203176493</v>
      </c>
      <c r="D577" s="81" t="s">
        <v>1449</v>
      </c>
      <c r="E577" s="81" t="b">
        <v>0</v>
      </c>
      <c r="F577" s="81" t="b">
        <v>0</v>
      </c>
      <c r="G577" s="82"/>
      <c r="H577" s="81" t="b">
        <v>0</v>
      </c>
    </row>
    <row r="578" spans="1:8" ht="15">
      <c r="A578" s="87" t="s">
        <v>2156</v>
      </c>
      <c r="B578" s="81">
        <v>2</v>
      </c>
      <c r="C578" s="122">
        <v>0.002680238203176493</v>
      </c>
      <c r="D578" s="81" t="s">
        <v>1449</v>
      </c>
      <c r="E578" s="81" t="b">
        <v>0</v>
      </c>
      <c r="F578" s="81" t="b">
        <v>0</v>
      </c>
      <c r="G578" s="82"/>
      <c r="H578" s="81" t="b">
        <v>0</v>
      </c>
    </row>
    <row r="579" spans="1:8" ht="15">
      <c r="A579" s="87" t="s">
        <v>2157</v>
      </c>
      <c r="B579" s="81">
        <v>2</v>
      </c>
      <c r="C579" s="122">
        <v>0.002680238203176493</v>
      </c>
      <c r="D579" s="81" t="s">
        <v>1449</v>
      </c>
      <c r="E579" s="81" t="b">
        <v>0</v>
      </c>
      <c r="F579" s="81" t="b">
        <v>0</v>
      </c>
      <c r="G579" s="82"/>
      <c r="H579" s="81" t="b">
        <v>0</v>
      </c>
    </row>
    <row r="580" spans="1:8" ht="15">
      <c r="A580" s="87" t="s">
        <v>2141</v>
      </c>
      <c r="B580" s="81">
        <v>2</v>
      </c>
      <c r="C580" s="122">
        <v>0.002680238203176493</v>
      </c>
      <c r="D580" s="81" t="s">
        <v>1449</v>
      </c>
      <c r="E580" s="81" t="b">
        <v>0</v>
      </c>
      <c r="F580" s="81" t="b">
        <v>0</v>
      </c>
      <c r="G580" s="82"/>
      <c r="H580" s="81" t="b">
        <v>0</v>
      </c>
    </row>
    <row r="581" spans="1:8" ht="15">
      <c r="A581" s="87" t="s">
        <v>2142</v>
      </c>
      <c r="B581" s="81">
        <v>2</v>
      </c>
      <c r="C581" s="122">
        <v>0.002680238203176493</v>
      </c>
      <c r="D581" s="81" t="s">
        <v>1449</v>
      </c>
      <c r="E581" s="81" t="b">
        <v>0</v>
      </c>
      <c r="F581" s="81" t="b">
        <v>0</v>
      </c>
      <c r="G581" s="82"/>
      <c r="H581" s="81" t="b">
        <v>0</v>
      </c>
    </row>
    <row r="582" spans="1:8" ht="15">
      <c r="A582" s="87" t="s">
        <v>2143</v>
      </c>
      <c r="B582" s="81">
        <v>2</v>
      </c>
      <c r="C582" s="122">
        <v>0.002680238203176493</v>
      </c>
      <c r="D582" s="81" t="s">
        <v>1449</v>
      </c>
      <c r="E582" s="81" t="b">
        <v>0</v>
      </c>
      <c r="F582" s="81" t="b">
        <v>0</v>
      </c>
      <c r="G582" s="82"/>
      <c r="H582" s="81" t="b">
        <v>0</v>
      </c>
    </row>
    <row r="583" spans="1:8" ht="15">
      <c r="A583" s="87" t="s">
        <v>1602</v>
      </c>
      <c r="B583" s="81">
        <v>2</v>
      </c>
      <c r="C583" s="122">
        <v>0.002680238203176493</v>
      </c>
      <c r="D583" s="81" t="s">
        <v>1449</v>
      </c>
      <c r="E583" s="81" t="b">
        <v>0</v>
      </c>
      <c r="F583" s="81" t="b">
        <v>0</v>
      </c>
      <c r="G583" s="82"/>
      <c r="H583" s="81" t="b">
        <v>0</v>
      </c>
    </row>
    <row r="584" spans="1:8" ht="15">
      <c r="A584" s="87" t="s">
        <v>2144</v>
      </c>
      <c r="B584" s="81">
        <v>2</v>
      </c>
      <c r="C584" s="122">
        <v>0.002680238203176493</v>
      </c>
      <c r="D584" s="81" t="s">
        <v>1449</v>
      </c>
      <c r="E584" s="81" t="b">
        <v>0</v>
      </c>
      <c r="F584" s="81" t="b">
        <v>0</v>
      </c>
      <c r="G584" s="82"/>
      <c r="H584" s="81" t="b">
        <v>0</v>
      </c>
    </row>
    <row r="585" spans="1:8" ht="15">
      <c r="A585" s="87" t="s">
        <v>2145</v>
      </c>
      <c r="B585" s="81">
        <v>2</v>
      </c>
      <c r="C585" s="122">
        <v>0.002680238203176493</v>
      </c>
      <c r="D585" s="81" t="s">
        <v>1449</v>
      </c>
      <c r="E585" s="81" t="b">
        <v>0</v>
      </c>
      <c r="F585" s="81" t="b">
        <v>0</v>
      </c>
      <c r="G585" s="82"/>
      <c r="H585" s="81" t="b">
        <v>0</v>
      </c>
    </row>
    <row r="586" spans="1:8" ht="15">
      <c r="A586" s="87" t="s">
        <v>2138</v>
      </c>
      <c r="B586" s="81">
        <v>2</v>
      </c>
      <c r="C586" s="122">
        <v>0.002680238203176493</v>
      </c>
      <c r="D586" s="81" t="s">
        <v>1449</v>
      </c>
      <c r="E586" s="81" t="b">
        <v>0</v>
      </c>
      <c r="F586" s="81" t="b">
        <v>0</v>
      </c>
      <c r="G586" s="82"/>
      <c r="H586" s="81" t="b">
        <v>0</v>
      </c>
    </row>
    <row r="587" spans="1:8" ht="15">
      <c r="A587" s="87" t="s">
        <v>2139</v>
      </c>
      <c r="B587" s="81">
        <v>2</v>
      </c>
      <c r="C587" s="122">
        <v>0.002680238203176493</v>
      </c>
      <c r="D587" s="81" t="s">
        <v>1449</v>
      </c>
      <c r="E587" s="81" t="b">
        <v>0</v>
      </c>
      <c r="F587" s="81" t="b">
        <v>0</v>
      </c>
      <c r="G587" s="82"/>
      <c r="H587" s="81" t="b">
        <v>0</v>
      </c>
    </row>
    <row r="588" spans="1:8" ht="15">
      <c r="A588" s="87" t="s">
        <v>2140</v>
      </c>
      <c r="B588" s="81">
        <v>2</v>
      </c>
      <c r="C588" s="122">
        <v>0.002680238203176493</v>
      </c>
      <c r="D588" s="81" t="s">
        <v>1449</v>
      </c>
      <c r="E588" s="81" t="b">
        <v>0</v>
      </c>
      <c r="F588" s="81" t="b">
        <v>0</v>
      </c>
      <c r="G588" s="82"/>
      <c r="H588" s="81" t="b">
        <v>0</v>
      </c>
    </row>
    <row r="589" spans="1:8" ht="15">
      <c r="A589" s="87" t="s">
        <v>2003</v>
      </c>
      <c r="B589" s="81">
        <v>2</v>
      </c>
      <c r="C589" s="122">
        <v>0.002680238203176493</v>
      </c>
      <c r="D589" s="81" t="s">
        <v>1449</v>
      </c>
      <c r="E589" s="81" t="b">
        <v>0</v>
      </c>
      <c r="F589" s="81" t="b">
        <v>0</v>
      </c>
      <c r="G589" s="82"/>
      <c r="H589" s="81" t="b">
        <v>0</v>
      </c>
    </row>
    <row r="590" spans="1:8" ht="15">
      <c r="A590" s="87" t="s">
        <v>2047</v>
      </c>
      <c r="B590" s="81">
        <v>2</v>
      </c>
      <c r="C590" s="122">
        <v>0.002680238203176493</v>
      </c>
      <c r="D590" s="81" t="s">
        <v>1449</v>
      </c>
      <c r="E590" s="81" t="b">
        <v>0</v>
      </c>
      <c r="F590" s="81" t="b">
        <v>0</v>
      </c>
      <c r="G590" s="82"/>
      <c r="H590" s="81" t="b">
        <v>0</v>
      </c>
    </row>
    <row r="591" spans="1:8" ht="15">
      <c r="A591" s="87" t="s">
        <v>2136</v>
      </c>
      <c r="B591" s="81">
        <v>2</v>
      </c>
      <c r="C591" s="122">
        <v>0.002680238203176493</v>
      </c>
      <c r="D591" s="81" t="s">
        <v>1449</v>
      </c>
      <c r="E591" s="81" t="b">
        <v>0</v>
      </c>
      <c r="F591" s="81" t="b">
        <v>0</v>
      </c>
      <c r="G591" s="82"/>
      <c r="H591" s="81" t="b">
        <v>0</v>
      </c>
    </row>
    <row r="592" spans="1:8" ht="15">
      <c r="A592" s="87" t="s">
        <v>2043</v>
      </c>
      <c r="B592" s="81">
        <v>2</v>
      </c>
      <c r="C592" s="122">
        <v>0.002680238203176493</v>
      </c>
      <c r="D592" s="81" t="s">
        <v>1449</v>
      </c>
      <c r="E592" s="81" t="b">
        <v>0</v>
      </c>
      <c r="F592" s="81" t="b">
        <v>0</v>
      </c>
      <c r="G592" s="82"/>
      <c r="H592" s="81" t="b">
        <v>0</v>
      </c>
    </row>
    <row r="593" spans="1:8" ht="15">
      <c r="A593" s="87" t="s">
        <v>262</v>
      </c>
      <c r="B593" s="81">
        <v>2</v>
      </c>
      <c r="C593" s="122">
        <v>0.002680238203176493</v>
      </c>
      <c r="D593" s="81" t="s">
        <v>1449</v>
      </c>
      <c r="E593" s="81" t="b">
        <v>0</v>
      </c>
      <c r="F593" s="81" t="b">
        <v>0</v>
      </c>
      <c r="G593" s="82"/>
      <c r="H593" s="81" t="b">
        <v>0</v>
      </c>
    </row>
    <row r="594" spans="1:8" ht="15">
      <c r="A594" s="87" t="s">
        <v>263</v>
      </c>
      <c r="B594" s="81">
        <v>2</v>
      </c>
      <c r="C594" s="122">
        <v>0.002680238203176493</v>
      </c>
      <c r="D594" s="81" t="s">
        <v>1449</v>
      </c>
      <c r="E594" s="81" t="b">
        <v>0</v>
      </c>
      <c r="F594" s="81" t="b">
        <v>0</v>
      </c>
      <c r="G594" s="82"/>
      <c r="H594" s="81" t="b">
        <v>0</v>
      </c>
    </row>
    <row r="595" spans="1:8" ht="15">
      <c r="A595" s="87" t="s">
        <v>2122</v>
      </c>
      <c r="B595" s="81">
        <v>2</v>
      </c>
      <c r="C595" s="122">
        <v>0.002680238203176493</v>
      </c>
      <c r="D595" s="81" t="s">
        <v>1449</v>
      </c>
      <c r="E595" s="81" t="b">
        <v>1</v>
      </c>
      <c r="F595" s="81" t="b">
        <v>0</v>
      </c>
      <c r="G595" s="82"/>
      <c r="H595" s="81" t="b">
        <v>0</v>
      </c>
    </row>
    <row r="596" spans="1:8" ht="15">
      <c r="A596" s="87" t="s">
        <v>2117</v>
      </c>
      <c r="B596" s="81">
        <v>2</v>
      </c>
      <c r="C596" s="122">
        <v>0.002680238203176493</v>
      </c>
      <c r="D596" s="81" t="s">
        <v>1449</v>
      </c>
      <c r="E596" s="81" t="b">
        <v>0</v>
      </c>
      <c r="F596" s="81" t="b">
        <v>0</v>
      </c>
      <c r="G596" s="82"/>
      <c r="H596" s="81" t="b">
        <v>0</v>
      </c>
    </row>
    <row r="597" spans="1:8" ht="15">
      <c r="A597" s="87" t="s">
        <v>518</v>
      </c>
      <c r="B597" s="81">
        <v>2</v>
      </c>
      <c r="C597" s="122">
        <v>0.002680238203176493</v>
      </c>
      <c r="D597" s="81" t="s">
        <v>1449</v>
      </c>
      <c r="E597" s="81" t="b">
        <v>0</v>
      </c>
      <c r="F597" s="81" t="b">
        <v>0</v>
      </c>
      <c r="G597" s="82"/>
      <c r="H597" s="81" t="b">
        <v>0</v>
      </c>
    </row>
    <row r="598" spans="1:8" ht="15">
      <c r="A598" s="87" t="s">
        <v>2109</v>
      </c>
      <c r="B598" s="81">
        <v>2</v>
      </c>
      <c r="C598" s="122">
        <v>0.002680238203176493</v>
      </c>
      <c r="D598" s="81" t="s">
        <v>1449</v>
      </c>
      <c r="E598" s="81" t="b">
        <v>0</v>
      </c>
      <c r="F598" s="81" t="b">
        <v>1</v>
      </c>
      <c r="G598" s="82"/>
      <c r="H598" s="81" t="b">
        <v>0</v>
      </c>
    </row>
    <row r="599" spans="1:8" ht="15">
      <c r="A599" s="87" t="s">
        <v>2110</v>
      </c>
      <c r="B599" s="81">
        <v>2</v>
      </c>
      <c r="C599" s="122">
        <v>0.002680238203176493</v>
      </c>
      <c r="D599" s="81" t="s">
        <v>1449</v>
      </c>
      <c r="E599" s="81" t="b">
        <v>0</v>
      </c>
      <c r="F599" s="81" t="b">
        <v>0</v>
      </c>
      <c r="G599" s="82"/>
      <c r="H599" s="81" t="b">
        <v>0</v>
      </c>
    </row>
    <row r="600" spans="1:8" ht="15">
      <c r="A600" s="87" t="s">
        <v>2111</v>
      </c>
      <c r="B600" s="81">
        <v>2</v>
      </c>
      <c r="C600" s="122">
        <v>0.002680238203176493</v>
      </c>
      <c r="D600" s="81" t="s">
        <v>1449</v>
      </c>
      <c r="E600" s="81" t="b">
        <v>0</v>
      </c>
      <c r="F600" s="81" t="b">
        <v>0</v>
      </c>
      <c r="G600" s="82"/>
      <c r="H600" s="81" t="b">
        <v>0</v>
      </c>
    </row>
    <row r="601" spans="1:8" ht="15">
      <c r="A601" s="87" t="s">
        <v>2112</v>
      </c>
      <c r="B601" s="81">
        <v>2</v>
      </c>
      <c r="C601" s="122">
        <v>0.002680238203176493</v>
      </c>
      <c r="D601" s="81" t="s">
        <v>1449</v>
      </c>
      <c r="E601" s="81" t="b">
        <v>0</v>
      </c>
      <c r="F601" s="81" t="b">
        <v>0</v>
      </c>
      <c r="G601" s="82"/>
      <c r="H601" s="81" t="b">
        <v>0</v>
      </c>
    </row>
    <row r="602" spans="1:8" ht="15">
      <c r="A602" s="87" t="s">
        <v>2113</v>
      </c>
      <c r="B602" s="81">
        <v>2</v>
      </c>
      <c r="C602" s="122">
        <v>0.002680238203176493</v>
      </c>
      <c r="D602" s="81" t="s">
        <v>1449</v>
      </c>
      <c r="E602" s="81" t="b">
        <v>0</v>
      </c>
      <c r="F602" s="81" t="b">
        <v>0</v>
      </c>
      <c r="G602" s="82"/>
      <c r="H602" s="81" t="b">
        <v>0</v>
      </c>
    </row>
    <row r="603" spans="1:8" ht="15">
      <c r="A603" s="87" t="s">
        <v>2114</v>
      </c>
      <c r="B603" s="81">
        <v>2</v>
      </c>
      <c r="C603" s="122">
        <v>0.002680238203176493</v>
      </c>
      <c r="D603" s="81" t="s">
        <v>1449</v>
      </c>
      <c r="E603" s="81" t="b">
        <v>0</v>
      </c>
      <c r="F603" s="81" t="b">
        <v>0</v>
      </c>
      <c r="G603" s="82"/>
      <c r="H603" s="81" t="b">
        <v>0</v>
      </c>
    </row>
    <row r="604" spans="1:8" ht="15">
      <c r="A604" s="87" t="s">
        <v>2098</v>
      </c>
      <c r="B604" s="81">
        <v>2</v>
      </c>
      <c r="C604" s="122">
        <v>0.002680238203176493</v>
      </c>
      <c r="D604" s="81" t="s">
        <v>1449</v>
      </c>
      <c r="E604" s="81" t="b">
        <v>1</v>
      </c>
      <c r="F604" s="81" t="b">
        <v>0</v>
      </c>
      <c r="G604" s="82"/>
      <c r="H604" s="81" t="b">
        <v>0</v>
      </c>
    </row>
    <row r="605" spans="1:8" ht="15">
      <c r="A605" s="87" t="s">
        <v>2108</v>
      </c>
      <c r="B605" s="81">
        <v>2</v>
      </c>
      <c r="C605" s="122">
        <v>0.002680238203176493</v>
      </c>
      <c r="D605" s="81" t="s">
        <v>1449</v>
      </c>
      <c r="E605" s="81" t="b">
        <v>0</v>
      </c>
      <c r="F605" s="81" t="b">
        <v>0</v>
      </c>
      <c r="G605" s="82"/>
      <c r="H605" s="81" t="b">
        <v>0</v>
      </c>
    </row>
    <row r="606" spans="1:8" ht="15">
      <c r="A606" s="87" t="s">
        <v>2107</v>
      </c>
      <c r="B606" s="81">
        <v>2</v>
      </c>
      <c r="C606" s="122">
        <v>0.002680238203176493</v>
      </c>
      <c r="D606" s="81" t="s">
        <v>1449</v>
      </c>
      <c r="E606" s="81" t="b">
        <v>0</v>
      </c>
      <c r="F606" s="81" t="b">
        <v>0</v>
      </c>
      <c r="G606" s="82"/>
      <c r="H606" s="81" t="b">
        <v>0</v>
      </c>
    </row>
    <row r="607" spans="1:8" ht="15">
      <c r="A607" s="87" t="s">
        <v>2103</v>
      </c>
      <c r="B607" s="81">
        <v>2</v>
      </c>
      <c r="C607" s="122">
        <v>0.002680238203176493</v>
      </c>
      <c r="D607" s="81" t="s">
        <v>1449</v>
      </c>
      <c r="E607" s="81" t="b">
        <v>0</v>
      </c>
      <c r="F607" s="81" t="b">
        <v>0</v>
      </c>
      <c r="G607" s="82"/>
      <c r="H607" s="81" t="b">
        <v>0</v>
      </c>
    </row>
    <row r="608" spans="1:8" ht="15">
      <c r="A608" s="87" t="s">
        <v>2104</v>
      </c>
      <c r="B608" s="81">
        <v>2</v>
      </c>
      <c r="C608" s="122">
        <v>0.002680238203176493</v>
      </c>
      <c r="D608" s="81" t="s">
        <v>1449</v>
      </c>
      <c r="E608" s="81" t="b">
        <v>0</v>
      </c>
      <c r="F608" s="81" t="b">
        <v>1</v>
      </c>
      <c r="G608" s="82"/>
      <c r="H608" s="81" t="b">
        <v>0</v>
      </c>
    </row>
    <row r="609" spans="1:8" ht="15">
      <c r="A609" s="87" t="s">
        <v>2100</v>
      </c>
      <c r="B609" s="81">
        <v>2</v>
      </c>
      <c r="C609" s="122">
        <v>0.002680238203176493</v>
      </c>
      <c r="D609" s="81" t="s">
        <v>1449</v>
      </c>
      <c r="E609" s="81" t="b">
        <v>0</v>
      </c>
      <c r="F609" s="81" t="b">
        <v>1</v>
      </c>
      <c r="G609" s="82"/>
      <c r="H609" s="81" t="b">
        <v>0</v>
      </c>
    </row>
    <row r="610" spans="1:8" ht="15">
      <c r="A610" s="87" t="s">
        <v>2102</v>
      </c>
      <c r="B610" s="81">
        <v>2</v>
      </c>
      <c r="C610" s="122">
        <v>0.002680238203176493</v>
      </c>
      <c r="D610" s="81" t="s">
        <v>1449</v>
      </c>
      <c r="E610" s="81" t="b">
        <v>0</v>
      </c>
      <c r="F610" s="81" t="b">
        <v>0</v>
      </c>
      <c r="G610" s="82"/>
      <c r="H610" s="81" t="b">
        <v>0</v>
      </c>
    </row>
    <row r="611" spans="1:8" ht="15">
      <c r="A611" s="87" t="s">
        <v>2101</v>
      </c>
      <c r="B611" s="81">
        <v>2</v>
      </c>
      <c r="C611" s="122">
        <v>0.002680238203176493</v>
      </c>
      <c r="D611" s="81" t="s">
        <v>1449</v>
      </c>
      <c r="E611" s="81" t="b">
        <v>0</v>
      </c>
      <c r="F611" s="81" t="b">
        <v>0</v>
      </c>
      <c r="G611" s="82"/>
      <c r="H611" s="81" t="b">
        <v>0</v>
      </c>
    </row>
    <row r="612" spans="1:8" ht="15">
      <c r="A612" s="87" t="s">
        <v>2023</v>
      </c>
      <c r="B612" s="81">
        <v>2</v>
      </c>
      <c r="C612" s="122">
        <v>0.002680238203176493</v>
      </c>
      <c r="D612" s="81" t="s">
        <v>1449</v>
      </c>
      <c r="E612" s="81" t="b">
        <v>0</v>
      </c>
      <c r="F612" s="81" t="b">
        <v>0</v>
      </c>
      <c r="G612" s="82"/>
      <c r="H612" s="81" t="b">
        <v>0</v>
      </c>
    </row>
    <row r="613" spans="1:8" ht="15">
      <c r="A613" s="87" t="s">
        <v>2115</v>
      </c>
      <c r="B613" s="81">
        <v>2</v>
      </c>
      <c r="C613" s="122">
        <v>0.0031539282042213103</v>
      </c>
      <c r="D613" s="81" t="s">
        <v>1449</v>
      </c>
      <c r="E613" s="81" t="b">
        <v>0</v>
      </c>
      <c r="F613" s="81" t="b">
        <v>0</v>
      </c>
      <c r="G613" s="82"/>
      <c r="H613" s="81" t="b">
        <v>0</v>
      </c>
    </row>
    <row r="614" spans="1:8" ht="15">
      <c r="A614" s="87" t="s">
        <v>2035</v>
      </c>
      <c r="B614" s="81">
        <v>2</v>
      </c>
      <c r="C614" s="122">
        <v>0.002680238203176493</v>
      </c>
      <c r="D614" s="81" t="s">
        <v>1449</v>
      </c>
      <c r="E614" s="81" t="b">
        <v>0</v>
      </c>
      <c r="F614" s="81" t="b">
        <v>0</v>
      </c>
      <c r="G614" s="82"/>
      <c r="H614" s="81" t="b">
        <v>0</v>
      </c>
    </row>
    <row r="615" spans="1:8" ht="15">
      <c r="A615" s="87" t="s">
        <v>2126</v>
      </c>
      <c r="B615" s="81">
        <v>2</v>
      </c>
      <c r="C615" s="122">
        <v>0.002680238203176493</v>
      </c>
      <c r="D615" s="81" t="s">
        <v>1449</v>
      </c>
      <c r="E615" s="81" t="b">
        <v>0</v>
      </c>
      <c r="F615" s="81" t="b">
        <v>0</v>
      </c>
      <c r="G615" s="82"/>
      <c r="H615" s="81" t="b">
        <v>0</v>
      </c>
    </row>
    <row r="616" spans="1:8" ht="15">
      <c r="A616" s="87" t="s">
        <v>2128</v>
      </c>
      <c r="B616" s="81">
        <v>2</v>
      </c>
      <c r="C616" s="122">
        <v>0.0031539282042213103</v>
      </c>
      <c r="D616" s="81" t="s">
        <v>1449</v>
      </c>
      <c r="E616" s="81" t="b">
        <v>0</v>
      </c>
      <c r="F616" s="81" t="b">
        <v>0</v>
      </c>
      <c r="G616" s="82"/>
      <c r="H616" s="81" t="b">
        <v>0</v>
      </c>
    </row>
    <row r="617" spans="1:8" ht="15">
      <c r="A617" s="87" t="s">
        <v>2127</v>
      </c>
      <c r="B617" s="81">
        <v>2</v>
      </c>
      <c r="C617" s="122">
        <v>0.002680238203176493</v>
      </c>
      <c r="D617" s="81" t="s">
        <v>1449</v>
      </c>
      <c r="E617" s="81" t="b">
        <v>0</v>
      </c>
      <c r="F617" s="81" t="b">
        <v>0</v>
      </c>
      <c r="G617" s="82"/>
      <c r="H617" s="81" t="b">
        <v>0</v>
      </c>
    </row>
    <row r="618" spans="1:8" ht="15">
      <c r="A618" s="87" t="s">
        <v>2130</v>
      </c>
      <c r="B618" s="81">
        <v>2</v>
      </c>
      <c r="C618" s="122">
        <v>0.002680238203176493</v>
      </c>
      <c r="D618" s="81" t="s">
        <v>1449</v>
      </c>
      <c r="E618" s="81" t="b">
        <v>0</v>
      </c>
      <c r="F618" s="81" t="b">
        <v>0</v>
      </c>
      <c r="G618" s="82"/>
      <c r="H618" s="81" t="b">
        <v>0</v>
      </c>
    </row>
    <row r="619" spans="1:8" ht="15">
      <c r="A619" s="87" t="s">
        <v>2135</v>
      </c>
      <c r="B619" s="81">
        <v>2</v>
      </c>
      <c r="C619" s="122">
        <v>0.002680238203176493</v>
      </c>
      <c r="D619" s="81" t="s">
        <v>1449</v>
      </c>
      <c r="E619" s="81" t="b">
        <v>0</v>
      </c>
      <c r="F619" s="81" t="b">
        <v>0</v>
      </c>
      <c r="G619" s="82"/>
      <c r="H619" s="81" t="b">
        <v>0</v>
      </c>
    </row>
    <row r="620" spans="1:8" ht="15">
      <c r="A620" s="87" t="s">
        <v>2150</v>
      </c>
      <c r="B620" s="81">
        <v>2</v>
      </c>
      <c r="C620" s="122">
        <v>0.002680238203176493</v>
      </c>
      <c r="D620" s="81" t="s">
        <v>1449</v>
      </c>
      <c r="E620" s="81" t="b">
        <v>0</v>
      </c>
      <c r="F620" s="81" t="b">
        <v>0</v>
      </c>
      <c r="G620" s="82"/>
      <c r="H620" s="81" t="b">
        <v>0</v>
      </c>
    </row>
    <row r="621" spans="1:8" ht="15">
      <c r="A621" s="87" t="s">
        <v>2054</v>
      </c>
      <c r="B621" s="81">
        <v>2</v>
      </c>
      <c r="C621" s="122">
        <v>0.002680238203176493</v>
      </c>
      <c r="D621" s="81" t="s">
        <v>1449</v>
      </c>
      <c r="E621" s="81" t="b">
        <v>0</v>
      </c>
      <c r="F621" s="81" t="b">
        <v>0</v>
      </c>
      <c r="G621" s="82"/>
      <c r="H621" s="81" t="b">
        <v>0</v>
      </c>
    </row>
    <row r="622" spans="1:8" ht="15">
      <c r="A622" s="87" t="s">
        <v>2151</v>
      </c>
      <c r="B622" s="81">
        <v>2</v>
      </c>
      <c r="C622" s="122">
        <v>0.002680238203176493</v>
      </c>
      <c r="D622" s="81" t="s">
        <v>1449</v>
      </c>
      <c r="E622" s="81" t="b">
        <v>0</v>
      </c>
      <c r="F622" s="81" t="b">
        <v>0</v>
      </c>
      <c r="G622" s="82"/>
      <c r="H622" s="81" t="b">
        <v>0</v>
      </c>
    </row>
    <row r="623" spans="1:8" ht="15">
      <c r="A623" s="87" t="s">
        <v>2153</v>
      </c>
      <c r="B623" s="81">
        <v>2</v>
      </c>
      <c r="C623" s="122">
        <v>0.002680238203176493</v>
      </c>
      <c r="D623" s="81" t="s">
        <v>1449</v>
      </c>
      <c r="E623" s="81" t="b">
        <v>0</v>
      </c>
      <c r="F623" s="81" t="b">
        <v>0</v>
      </c>
      <c r="G623" s="82"/>
      <c r="H623" s="81" t="b">
        <v>0</v>
      </c>
    </row>
    <row r="624" spans="1:8" ht="15">
      <c r="A624" s="87" t="s">
        <v>1982</v>
      </c>
      <c r="B624" s="81">
        <v>2</v>
      </c>
      <c r="C624" s="122">
        <v>0.0031539282042213103</v>
      </c>
      <c r="D624" s="81" t="s">
        <v>1449</v>
      </c>
      <c r="E624" s="81" t="b">
        <v>0</v>
      </c>
      <c r="F624" s="81" t="b">
        <v>0</v>
      </c>
      <c r="G624" s="82"/>
      <c r="H624" s="81" t="b">
        <v>0</v>
      </c>
    </row>
    <row r="625" spans="1:8" ht="15">
      <c r="A625" s="87" t="s">
        <v>2159</v>
      </c>
      <c r="B625" s="81">
        <v>2</v>
      </c>
      <c r="C625" s="122">
        <v>0.002680238203176493</v>
      </c>
      <c r="D625" s="81" t="s">
        <v>1449</v>
      </c>
      <c r="E625" s="81" t="b">
        <v>0</v>
      </c>
      <c r="F625" s="81" t="b">
        <v>1</v>
      </c>
      <c r="G625" s="82"/>
      <c r="H625" s="81" t="b">
        <v>0</v>
      </c>
    </row>
    <row r="626" spans="1:8" ht="15">
      <c r="A626" s="87" t="s">
        <v>2163</v>
      </c>
      <c r="B626" s="81">
        <v>2</v>
      </c>
      <c r="C626" s="122">
        <v>0.002680238203176493</v>
      </c>
      <c r="D626" s="81" t="s">
        <v>1449</v>
      </c>
      <c r="E626" s="81" t="b">
        <v>0</v>
      </c>
      <c r="F626" s="81" t="b">
        <v>0</v>
      </c>
      <c r="G626" s="82"/>
      <c r="H626" s="81" t="b">
        <v>0</v>
      </c>
    </row>
    <row r="627" spans="1:8" ht="15">
      <c r="A627" s="87" t="s">
        <v>2167</v>
      </c>
      <c r="B627" s="81">
        <v>2</v>
      </c>
      <c r="C627" s="122">
        <v>0.002680238203176493</v>
      </c>
      <c r="D627" s="81" t="s">
        <v>1449</v>
      </c>
      <c r="E627" s="81" t="b">
        <v>0</v>
      </c>
      <c r="F627" s="81" t="b">
        <v>0</v>
      </c>
      <c r="G627" s="82"/>
      <c r="H627" s="81" t="b">
        <v>0</v>
      </c>
    </row>
    <row r="628" spans="1:8" ht="15">
      <c r="A628" s="87" t="s">
        <v>2014</v>
      </c>
      <c r="B628" s="81">
        <v>2</v>
      </c>
      <c r="C628" s="122">
        <v>0.014001395147161916</v>
      </c>
      <c r="D628" s="81" t="s">
        <v>1450</v>
      </c>
      <c r="E628" s="81" t="b">
        <v>0</v>
      </c>
      <c r="F628" s="81" t="b">
        <v>0</v>
      </c>
      <c r="G628" s="82"/>
      <c r="H628" s="81" t="b">
        <v>0</v>
      </c>
    </row>
    <row r="629" spans="1:8" ht="15">
      <c r="A629" s="87" t="s">
        <v>2015</v>
      </c>
      <c r="B629" s="81">
        <v>2</v>
      </c>
      <c r="C629" s="122">
        <v>0.014001395147161916</v>
      </c>
      <c r="D629" s="81" t="s">
        <v>1450</v>
      </c>
      <c r="E629" s="81" t="b">
        <v>0</v>
      </c>
      <c r="F629" s="81" t="b">
        <v>0</v>
      </c>
      <c r="G629" s="82"/>
      <c r="H629" s="81" t="b">
        <v>0</v>
      </c>
    </row>
    <row r="630" spans="1:8" ht="15">
      <c r="A630" s="87" t="s">
        <v>1567</v>
      </c>
      <c r="B630" s="81">
        <v>3</v>
      </c>
      <c r="C630" s="122">
        <v>0.01171300655702812</v>
      </c>
      <c r="D630" s="81" t="s">
        <v>1451</v>
      </c>
      <c r="E630" s="81" t="b">
        <v>0</v>
      </c>
      <c r="F630" s="81" t="b">
        <v>0</v>
      </c>
      <c r="G630" s="82"/>
      <c r="H630" s="81" t="b">
        <v>0</v>
      </c>
    </row>
    <row r="631" spans="1:8" ht="15">
      <c r="A631" s="87" t="s">
        <v>1566</v>
      </c>
      <c r="B631" s="81">
        <v>3</v>
      </c>
      <c r="C631" s="122">
        <v>0.01171300655702812</v>
      </c>
      <c r="D631" s="81" t="s">
        <v>1451</v>
      </c>
      <c r="E631" s="81" t="b">
        <v>0</v>
      </c>
      <c r="F631" s="81" t="b">
        <v>0</v>
      </c>
      <c r="G631" s="82"/>
      <c r="H631" s="81" t="b">
        <v>0</v>
      </c>
    </row>
    <row r="632" spans="1:8" ht="15">
      <c r="A632" s="87" t="s">
        <v>1565</v>
      </c>
      <c r="B632" s="81">
        <v>3</v>
      </c>
      <c r="C632" s="122">
        <v>0.01171300655702812</v>
      </c>
      <c r="D632" s="81" t="s">
        <v>1451</v>
      </c>
      <c r="E632" s="81" t="b">
        <v>0</v>
      </c>
      <c r="F632" s="81" t="b">
        <v>0</v>
      </c>
      <c r="G632" s="82"/>
      <c r="H632" s="81" t="b">
        <v>0</v>
      </c>
    </row>
    <row r="633" spans="1:8" ht="15">
      <c r="A633" s="87" t="s">
        <v>1564</v>
      </c>
      <c r="B633" s="81">
        <v>3</v>
      </c>
      <c r="C633" s="122">
        <v>0.01171300655702812</v>
      </c>
      <c r="D633" s="81" t="s">
        <v>1451</v>
      </c>
      <c r="E633" s="81" t="b">
        <v>0</v>
      </c>
      <c r="F633" s="81" t="b">
        <v>0</v>
      </c>
      <c r="G633" s="82"/>
      <c r="H633" s="81" t="b">
        <v>0</v>
      </c>
    </row>
    <row r="634" spans="1:8" ht="15">
      <c r="A634" s="87" t="s">
        <v>2016</v>
      </c>
      <c r="B634" s="81">
        <v>2</v>
      </c>
      <c r="C634" s="122">
        <v>0.018814374728998825</v>
      </c>
      <c r="D634" s="81" t="s">
        <v>1451</v>
      </c>
      <c r="E634" s="81" t="b">
        <v>0</v>
      </c>
      <c r="F634" s="81" t="b">
        <v>0</v>
      </c>
      <c r="G634" s="82"/>
      <c r="H634" s="81" t="b">
        <v>0</v>
      </c>
    </row>
    <row r="635" spans="1:8" ht="15">
      <c r="A635" s="87" t="s">
        <v>1911</v>
      </c>
      <c r="B635" s="81">
        <v>2</v>
      </c>
      <c r="C635" s="122">
        <v>0.018814374728998825</v>
      </c>
      <c r="D635" s="81" t="s">
        <v>1451</v>
      </c>
      <c r="E635" s="81" t="b">
        <v>1</v>
      </c>
      <c r="F635" s="81" t="b">
        <v>0</v>
      </c>
      <c r="G635" s="82"/>
      <c r="H635" s="81" t="b">
        <v>0</v>
      </c>
    </row>
    <row r="636" spans="1:8" ht="15">
      <c r="A636" s="87" t="s">
        <v>1917</v>
      </c>
      <c r="B636" s="81">
        <v>2</v>
      </c>
      <c r="C636" s="122">
        <v>0.018814374728998825</v>
      </c>
      <c r="D636" s="81" t="s">
        <v>1451</v>
      </c>
      <c r="E636" s="81" t="b">
        <v>0</v>
      </c>
      <c r="F636" s="81" t="b">
        <v>0</v>
      </c>
      <c r="G636" s="82"/>
      <c r="H636" s="81" t="b">
        <v>0</v>
      </c>
    </row>
    <row r="637" spans="1:8" ht="15">
      <c r="A637" s="87" t="s">
        <v>1903</v>
      </c>
      <c r="B637" s="81">
        <v>2</v>
      </c>
      <c r="C637" s="122">
        <v>0.018814374728998825</v>
      </c>
      <c r="D637" s="81" t="s">
        <v>1451</v>
      </c>
      <c r="E637" s="81" t="b">
        <v>0</v>
      </c>
      <c r="F637" s="81" t="b">
        <v>0</v>
      </c>
      <c r="G637" s="82"/>
      <c r="H637" s="81" t="b">
        <v>0</v>
      </c>
    </row>
    <row r="638" spans="1:8" ht="15">
      <c r="A638" s="87" t="s">
        <v>290</v>
      </c>
      <c r="B638" s="81">
        <v>6</v>
      </c>
      <c r="C638" s="122">
        <v>0</v>
      </c>
      <c r="D638" s="81" t="s">
        <v>1452</v>
      </c>
      <c r="E638" s="81" t="b">
        <v>0</v>
      </c>
      <c r="F638" s="81" t="b">
        <v>0</v>
      </c>
      <c r="G638" s="82"/>
      <c r="H638" s="81" t="b">
        <v>0</v>
      </c>
    </row>
    <row r="639" spans="1:8" ht="15">
      <c r="A639" s="87" t="s">
        <v>1905</v>
      </c>
      <c r="B639" s="81">
        <v>3</v>
      </c>
      <c r="C639" s="122">
        <v>0.011369714533486789</v>
      </c>
      <c r="D639" s="81" t="s">
        <v>1452</v>
      </c>
      <c r="E639" s="81" t="b">
        <v>0</v>
      </c>
      <c r="F639" s="81" t="b">
        <v>0</v>
      </c>
      <c r="G639" s="82"/>
      <c r="H639" s="81" t="b">
        <v>0</v>
      </c>
    </row>
    <row r="640" spans="1:8" ht="15">
      <c r="A640" s="87" t="s">
        <v>1911</v>
      </c>
      <c r="B640" s="81">
        <v>3</v>
      </c>
      <c r="C640" s="122">
        <v>0.011369714533486789</v>
      </c>
      <c r="D640" s="81" t="s">
        <v>1452</v>
      </c>
      <c r="E640" s="81" t="b">
        <v>1</v>
      </c>
      <c r="F640" s="81" t="b">
        <v>0</v>
      </c>
      <c r="G640" s="82"/>
      <c r="H640" s="81" t="b">
        <v>0</v>
      </c>
    </row>
    <row r="641" spans="1:8" ht="15">
      <c r="A641" s="87" t="s">
        <v>1923</v>
      </c>
      <c r="B641" s="81">
        <v>3</v>
      </c>
      <c r="C641" s="122">
        <v>0.006338535703324468</v>
      </c>
      <c r="D641" s="81" t="s">
        <v>1452</v>
      </c>
      <c r="E641" s="81" t="b">
        <v>0</v>
      </c>
      <c r="F641" s="81" t="b">
        <v>0</v>
      </c>
      <c r="G641" s="82"/>
      <c r="H641" s="81" t="b">
        <v>0</v>
      </c>
    </row>
    <row r="642" spans="1:8" ht="15">
      <c r="A642" s="87" t="s">
        <v>1938</v>
      </c>
      <c r="B642" s="81">
        <v>2</v>
      </c>
      <c r="C642" s="122">
        <v>0.007579809688991193</v>
      </c>
      <c r="D642" s="81" t="s">
        <v>1452</v>
      </c>
      <c r="E642" s="81" t="b">
        <v>0</v>
      </c>
      <c r="F642" s="81" t="b">
        <v>0</v>
      </c>
      <c r="G642" s="82"/>
      <c r="H642" s="81" t="b">
        <v>0</v>
      </c>
    </row>
    <row r="643" spans="1:8" ht="15">
      <c r="A643" s="87" t="s">
        <v>291</v>
      </c>
      <c r="B643" s="81">
        <v>2</v>
      </c>
      <c r="C643" s="122">
        <v>0.007579809688991193</v>
      </c>
      <c r="D643" s="81" t="s">
        <v>1452</v>
      </c>
      <c r="E643" s="81" t="b">
        <v>0</v>
      </c>
      <c r="F643" s="81" t="b">
        <v>0</v>
      </c>
      <c r="G643" s="82"/>
      <c r="H643" s="81" t="b">
        <v>0</v>
      </c>
    </row>
    <row r="644" spans="1:8" ht="15">
      <c r="A644" s="87" t="s">
        <v>2235</v>
      </c>
      <c r="B644" s="81">
        <v>2</v>
      </c>
      <c r="C644" s="122">
        <v>0.007579809688991193</v>
      </c>
      <c r="D644" s="81" t="s">
        <v>1452</v>
      </c>
      <c r="E644" s="81" t="b">
        <v>0</v>
      </c>
      <c r="F644" s="81" t="b">
        <v>0</v>
      </c>
      <c r="G644" s="82"/>
      <c r="H644" s="81" t="b">
        <v>0</v>
      </c>
    </row>
    <row r="645" spans="1:8" ht="15">
      <c r="A645" s="87" t="s">
        <v>2003</v>
      </c>
      <c r="B645" s="81">
        <v>2</v>
      </c>
      <c r="C645" s="122">
        <v>0.007579809688991193</v>
      </c>
      <c r="D645" s="81" t="s">
        <v>1452</v>
      </c>
      <c r="E645" s="81" t="b">
        <v>0</v>
      </c>
      <c r="F645" s="81" t="b">
        <v>0</v>
      </c>
      <c r="G645" s="82"/>
      <c r="H645" s="81" t="b">
        <v>0</v>
      </c>
    </row>
    <row r="646" spans="1:8" ht="15">
      <c r="A646" s="87" t="s">
        <v>289</v>
      </c>
      <c r="B646" s="81">
        <v>2</v>
      </c>
      <c r="C646" s="122">
        <v>0.007579809688991193</v>
      </c>
      <c r="D646" s="81" t="s">
        <v>1452</v>
      </c>
      <c r="E646" s="81" t="b">
        <v>0</v>
      </c>
      <c r="F646" s="81" t="b">
        <v>0</v>
      </c>
      <c r="G646" s="82"/>
      <c r="H646" s="81" t="b">
        <v>0</v>
      </c>
    </row>
    <row r="647" spans="1:8" ht="15">
      <c r="A647" s="87" t="s">
        <v>2066</v>
      </c>
      <c r="B647" s="81">
        <v>2</v>
      </c>
      <c r="C647" s="122">
        <v>0.007579809688991193</v>
      </c>
      <c r="D647" s="81" t="s">
        <v>1452</v>
      </c>
      <c r="E647" s="81" t="b">
        <v>0</v>
      </c>
      <c r="F647" s="81" t="b">
        <v>0</v>
      </c>
      <c r="G647" s="82"/>
      <c r="H647" s="81" t="b">
        <v>0</v>
      </c>
    </row>
    <row r="648" spans="1:8" ht="15">
      <c r="A648" s="87" t="s">
        <v>1917</v>
      </c>
      <c r="B648" s="81">
        <v>2</v>
      </c>
      <c r="C648" s="122">
        <v>0.007579809688991193</v>
      </c>
      <c r="D648" s="81" t="s">
        <v>1452</v>
      </c>
      <c r="E648" s="81" t="b">
        <v>0</v>
      </c>
      <c r="F648" s="81" t="b">
        <v>0</v>
      </c>
      <c r="G648" s="82"/>
      <c r="H648" s="81" t="b">
        <v>0</v>
      </c>
    </row>
    <row r="649" spans="1:8" ht="15">
      <c r="A649" s="87" t="s">
        <v>271</v>
      </c>
      <c r="B649" s="81">
        <v>21</v>
      </c>
      <c r="C649" s="122">
        <v>0</v>
      </c>
      <c r="D649" s="81" t="s">
        <v>1453</v>
      </c>
      <c r="E649" s="81" t="b">
        <v>0</v>
      </c>
      <c r="F649" s="81" t="b">
        <v>0</v>
      </c>
      <c r="G649" s="82"/>
      <c r="H649" s="81" t="b">
        <v>0</v>
      </c>
    </row>
    <row r="650" spans="1:8" ht="15">
      <c r="A650" s="87" t="s">
        <v>1895</v>
      </c>
      <c r="B650" s="81">
        <v>19</v>
      </c>
      <c r="C650" s="122">
        <v>0</v>
      </c>
      <c r="D650" s="81" t="s">
        <v>1453</v>
      </c>
      <c r="E650" s="81" t="b">
        <v>0</v>
      </c>
      <c r="F650" s="81" t="b">
        <v>0</v>
      </c>
      <c r="G650" s="82"/>
      <c r="H650" s="81" t="b">
        <v>0</v>
      </c>
    </row>
    <row r="651" spans="1:8" ht="15">
      <c r="A651" s="87" t="s">
        <v>493</v>
      </c>
      <c r="B651" s="81">
        <v>18</v>
      </c>
      <c r="C651" s="122">
        <v>0</v>
      </c>
      <c r="D651" s="81" t="s">
        <v>1453</v>
      </c>
      <c r="E651" s="81" t="b">
        <v>0</v>
      </c>
      <c r="F651" s="81" t="b">
        <v>0</v>
      </c>
      <c r="G651" s="82"/>
      <c r="H651" s="81" t="b">
        <v>0</v>
      </c>
    </row>
    <row r="652" spans="1:8" ht="15">
      <c r="A652" s="87" t="s">
        <v>1898</v>
      </c>
      <c r="B652" s="81">
        <v>17</v>
      </c>
      <c r="C652" s="122">
        <v>0.008361875430018383</v>
      </c>
      <c r="D652" s="81" t="s">
        <v>1453</v>
      </c>
      <c r="E652" s="81" t="b">
        <v>0</v>
      </c>
      <c r="F652" s="81" t="b">
        <v>0</v>
      </c>
      <c r="G652" s="82"/>
      <c r="H652" s="81" t="b">
        <v>0</v>
      </c>
    </row>
    <row r="653" spans="1:8" ht="15">
      <c r="A653" s="87" t="s">
        <v>1904</v>
      </c>
      <c r="B653" s="81">
        <v>17</v>
      </c>
      <c r="C653" s="122">
        <v>0.0011787735288423086</v>
      </c>
      <c r="D653" s="81" t="s">
        <v>1453</v>
      </c>
      <c r="E653" s="81" t="b">
        <v>0</v>
      </c>
      <c r="F653" s="81" t="b">
        <v>0</v>
      </c>
      <c r="G653" s="82"/>
      <c r="H653" s="81" t="b">
        <v>0</v>
      </c>
    </row>
    <row r="654" spans="1:8" ht="15">
      <c r="A654" s="87" t="s">
        <v>1899</v>
      </c>
      <c r="B654" s="81">
        <v>13</v>
      </c>
      <c r="C654" s="122">
        <v>0.0051320642076930195</v>
      </c>
      <c r="D654" s="81" t="s">
        <v>1453</v>
      </c>
      <c r="E654" s="81" t="b">
        <v>0</v>
      </c>
      <c r="F654" s="81" t="b">
        <v>0</v>
      </c>
      <c r="G654" s="82"/>
      <c r="H654" s="81" t="b">
        <v>0</v>
      </c>
    </row>
    <row r="655" spans="1:8" ht="15">
      <c r="A655" s="87" t="s">
        <v>1906</v>
      </c>
      <c r="B655" s="81">
        <v>13</v>
      </c>
      <c r="C655" s="122">
        <v>0.0051320642076930195</v>
      </c>
      <c r="D655" s="81" t="s">
        <v>1453</v>
      </c>
      <c r="E655" s="81" t="b">
        <v>0</v>
      </c>
      <c r="F655" s="81" t="b">
        <v>0</v>
      </c>
      <c r="G655" s="82"/>
      <c r="H655" s="81" t="b">
        <v>0</v>
      </c>
    </row>
    <row r="656" spans="1:8" ht="15">
      <c r="A656" s="87" t="s">
        <v>1900</v>
      </c>
      <c r="B656" s="81">
        <v>13</v>
      </c>
      <c r="C656" s="122">
        <v>0.0051320642076930195</v>
      </c>
      <c r="D656" s="81" t="s">
        <v>1453</v>
      </c>
      <c r="E656" s="81" t="b">
        <v>0</v>
      </c>
      <c r="F656" s="81" t="b">
        <v>0</v>
      </c>
      <c r="G656" s="82"/>
      <c r="H656" s="81" t="b">
        <v>0</v>
      </c>
    </row>
    <row r="657" spans="1:8" ht="15">
      <c r="A657" s="87" t="s">
        <v>1909</v>
      </c>
      <c r="B657" s="81">
        <v>12</v>
      </c>
      <c r="C657" s="122">
        <v>0.008556620282792382</v>
      </c>
      <c r="D657" s="81" t="s">
        <v>1453</v>
      </c>
      <c r="E657" s="81" t="b">
        <v>0</v>
      </c>
      <c r="F657" s="81" t="b">
        <v>0</v>
      </c>
      <c r="G657" s="82"/>
      <c r="H657" s="81" t="b">
        <v>0</v>
      </c>
    </row>
    <row r="658" spans="1:8" ht="15">
      <c r="A658" s="87" t="s">
        <v>1897</v>
      </c>
      <c r="B658" s="81">
        <v>11</v>
      </c>
      <c r="C658" s="122">
        <v>0.006571726311161708</v>
      </c>
      <c r="D658" s="81" t="s">
        <v>1453</v>
      </c>
      <c r="E658" s="81" t="b">
        <v>0</v>
      </c>
      <c r="F658" s="81" t="b">
        <v>0</v>
      </c>
      <c r="G658" s="82"/>
      <c r="H658" s="81" t="b">
        <v>0</v>
      </c>
    </row>
    <row r="659" spans="1:8" ht="15">
      <c r="A659" s="87" t="s">
        <v>1912</v>
      </c>
      <c r="B659" s="81">
        <v>11</v>
      </c>
      <c r="C659" s="122">
        <v>0.006571726311161708</v>
      </c>
      <c r="D659" s="81" t="s">
        <v>1453</v>
      </c>
      <c r="E659" s="81" t="b">
        <v>0</v>
      </c>
      <c r="F659" s="81" t="b">
        <v>0</v>
      </c>
      <c r="G659" s="82"/>
      <c r="H659" s="81" t="b">
        <v>0</v>
      </c>
    </row>
    <row r="660" spans="1:8" ht="15">
      <c r="A660" s="87" t="s">
        <v>1902</v>
      </c>
      <c r="B660" s="81">
        <v>11</v>
      </c>
      <c r="C660" s="122">
        <v>0.006571726311161708</v>
      </c>
      <c r="D660" s="81" t="s">
        <v>1453</v>
      </c>
      <c r="E660" s="81" t="b">
        <v>0</v>
      </c>
      <c r="F660" s="81" t="b">
        <v>0</v>
      </c>
      <c r="G660" s="82"/>
      <c r="H660" s="81" t="b">
        <v>0</v>
      </c>
    </row>
    <row r="661" spans="1:8" ht="15">
      <c r="A661" s="87" t="s">
        <v>1913</v>
      </c>
      <c r="B661" s="81">
        <v>11</v>
      </c>
      <c r="C661" s="122">
        <v>0.007843568592559684</v>
      </c>
      <c r="D661" s="81" t="s">
        <v>1453</v>
      </c>
      <c r="E661" s="81" t="b">
        <v>0</v>
      </c>
      <c r="F661" s="81" t="b">
        <v>0</v>
      </c>
      <c r="G661" s="82"/>
      <c r="H661" s="81" t="b">
        <v>0</v>
      </c>
    </row>
    <row r="662" spans="1:8" ht="15">
      <c r="A662" s="87" t="s">
        <v>1903</v>
      </c>
      <c r="B662" s="81">
        <v>8</v>
      </c>
      <c r="C662" s="122">
        <v>0.007870000404723184</v>
      </c>
      <c r="D662" s="81" t="s">
        <v>1453</v>
      </c>
      <c r="E662" s="81" t="b">
        <v>0</v>
      </c>
      <c r="F662" s="81" t="b">
        <v>0</v>
      </c>
      <c r="G662" s="82"/>
      <c r="H662" s="81" t="b">
        <v>0</v>
      </c>
    </row>
    <row r="663" spans="1:8" ht="15">
      <c r="A663" s="87" t="s">
        <v>1920</v>
      </c>
      <c r="B663" s="81">
        <v>8</v>
      </c>
      <c r="C663" s="122">
        <v>0.007870000404723184</v>
      </c>
      <c r="D663" s="81" t="s">
        <v>1453</v>
      </c>
      <c r="E663" s="81" t="b">
        <v>0</v>
      </c>
      <c r="F663" s="81" t="b">
        <v>0</v>
      </c>
      <c r="G663" s="82"/>
      <c r="H663" s="81" t="b">
        <v>0</v>
      </c>
    </row>
    <row r="664" spans="1:8" ht="15">
      <c r="A664" s="87" t="s">
        <v>1907</v>
      </c>
      <c r="B664" s="81">
        <v>7</v>
      </c>
      <c r="C664" s="122">
        <v>0.008020171105093142</v>
      </c>
      <c r="D664" s="81" t="s">
        <v>1453</v>
      </c>
      <c r="E664" s="81" t="b">
        <v>0</v>
      </c>
      <c r="F664" s="81" t="b">
        <v>0</v>
      </c>
      <c r="G664" s="82"/>
      <c r="H664" s="81" t="b">
        <v>0</v>
      </c>
    </row>
    <row r="665" spans="1:8" ht="15">
      <c r="A665" s="87" t="s">
        <v>1931</v>
      </c>
      <c r="B665" s="81">
        <v>7</v>
      </c>
      <c r="C665" s="122">
        <v>0.008020171105093142</v>
      </c>
      <c r="D665" s="81" t="s">
        <v>1453</v>
      </c>
      <c r="E665" s="81" t="b">
        <v>0</v>
      </c>
      <c r="F665" s="81" t="b">
        <v>0</v>
      </c>
      <c r="G665" s="82"/>
      <c r="H665" s="81" t="b">
        <v>0</v>
      </c>
    </row>
    <row r="666" spans="1:8" ht="15">
      <c r="A666" s="87" t="s">
        <v>1932</v>
      </c>
      <c r="B666" s="81">
        <v>7</v>
      </c>
      <c r="C666" s="122">
        <v>0.008020171105093142</v>
      </c>
      <c r="D666" s="81" t="s">
        <v>1453</v>
      </c>
      <c r="E666" s="81" t="b">
        <v>0</v>
      </c>
      <c r="F666" s="81" t="b">
        <v>0</v>
      </c>
      <c r="G666" s="82"/>
      <c r="H666" s="81" t="b">
        <v>0</v>
      </c>
    </row>
    <row r="667" spans="1:8" ht="15">
      <c r="A667" s="87" t="s">
        <v>1918</v>
      </c>
      <c r="B667" s="81">
        <v>7</v>
      </c>
      <c r="C667" s="122">
        <v>0.008020171105093142</v>
      </c>
      <c r="D667" s="81" t="s">
        <v>1453</v>
      </c>
      <c r="E667" s="81" t="b">
        <v>0</v>
      </c>
      <c r="F667" s="81" t="b">
        <v>0</v>
      </c>
      <c r="G667" s="82"/>
      <c r="H667" s="81" t="b">
        <v>0</v>
      </c>
    </row>
    <row r="668" spans="1:8" ht="15">
      <c r="A668" s="87" t="s">
        <v>1933</v>
      </c>
      <c r="B668" s="81">
        <v>7</v>
      </c>
      <c r="C668" s="122">
        <v>0.008020171105093142</v>
      </c>
      <c r="D668" s="81" t="s">
        <v>1453</v>
      </c>
      <c r="E668" s="81" t="b">
        <v>0</v>
      </c>
      <c r="F668" s="81" t="b">
        <v>0</v>
      </c>
      <c r="G668" s="82"/>
      <c r="H668" s="81" t="b">
        <v>0</v>
      </c>
    </row>
    <row r="669" spans="1:8" ht="15">
      <c r="A669" s="87" t="s">
        <v>1929</v>
      </c>
      <c r="B669" s="81">
        <v>7</v>
      </c>
      <c r="C669" s="122">
        <v>0.008020171105093142</v>
      </c>
      <c r="D669" s="81" t="s">
        <v>1453</v>
      </c>
      <c r="E669" s="81" t="b">
        <v>0</v>
      </c>
      <c r="F669" s="81" t="b">
        <v>0</v>
      </c>
      <c r="G669" s="82"/>
      <c r="H669" s="81" t="b">
        <v>0</v>
      </c>
    </row>
    <row r="670" spans="1:8" ht="15">
      <c r="A670" s="87" t="s">
        <v>1930</v>
      </c>
      <c r="B670" s="81">
        <v>7</v>
      </c>
      <c r="C670" s="122">
        <v>0.008020171105093142</v>
      </c>
      <c r="D670" s="81" t="s">
        <v>1453</v>
      </c>
      <c r="E670" s="81" t="b">
        <v>0</v>
      </c>
      <c r="F670" s="81" t="b">
        <v>0</v>
      </c>
      <c r="G670" s="82"/>
      <c r="H670" s="81" t="b">
        <v>0</v>
      </c>
    </row>
    <row r="671" spans="1:8" ht="15">
      <c r="A671" s="87" t="s">
        <v>1901</v>
      </c>
      <c r="B671" s="81">
        <v>6</v>
      </c>
      <c r="C671" s="122">
        <v>0.007996445609826744</v>
      </c>
      <c r="D671" s="81" t="s">
        <v>1453</v>
      </c>
      <c r="E671" s="81" t="b">
        <v>0</v>
      </c>
      <c r="F671" s="81" t="b">
        <v>0</v>
      </c>
      <c r="G671" s="82"/>
      <c r="H671" s="81" t="b">
        <v>0</v>
      </c>
    </row>
    <row r="672" spans="1:8" ht="15">
      <c r="A672" s="87" t="s">
        <v>1944</v>
      </c>
      <c r="B672" s="81">
        <v>6</v>
      </c>
      <c r="C672" s="122">
        <v>0.007996445609826744</v>
      </c>
      <c r="D672" s="81" t="s">
        <v>1453</v>
      </c>
      <c r="E672" s="81" t="b">
        <v>0</v>
      </c>
      <c r="F672" s="81" t="b">
        <v>0</v>
      </c>
      <c r="G672" s="82"/>
      <c r="H672" s="81" t="b">
        <v>0</v>
      </c>
    </row>
    <row r="673" spans="1:8" ht="15">
      <c r="A673" s="87" t="s">
        <v>1910</v>
      </c>
      <c r="B673" s="81">
        <v>6</v>
      </c>
      <c r="C673" s="122">
        <v>0.007996445609826744</v>
      </c>
      <c r="D673" s="81" t="s">
        <v>1453</v>
      </c>
      <c r="E673" s="81" t="b">
        <v>0</v>
      </c>
      <c r="F673" s="81" t="b">
        <v>0</v>
      </c>
      <c r="G673" s="82"/>
      <c r="H673" s="81" t="b">
        <v>0</v>
      </c>
    </row>
    <row r="674" spans="1:8" ht="15">
      <c r="A674" s="87" t="s">
        <v>1945</v>
      </c>
      <c r="B674" s="81">
        <v>6</v>
      </c>
      <c r="C674" s="122">
        <v>0.007996445609826744</v>
      </c>
      <c r="D674" s="81" t="s">
        <v>1453</v>
      </c>
      <c r="E674" s="81" t="b">
        <v>0</v>
      </c>
      <c r="F674" s="81" t="b">
        <v>0</v>
      </c>
      <c r="G674" s="82"/>
      <c r="H674" s="81" t="b">
        <v>0</v>
      </c>
    </row>
    <row r="675" spans="1:8" ht="15">
      <c r="A675" s="87" t="s">
        <v>1946</v>
      </c>
      <c r="B675" s="81">
        <v>6</v>
      </c>
      <c r="C675" s="122">
        <v>0.007996445609826744</v>
      </c>
      <c r="D675" s="81" t="s">
        <v>1453</v>
      </c>
      <c r="E675" s="81" t="b">
        <v>0</v>
      </c>
      <c r="F675" s="81" t="b">
        <v>0</v>
      </c>
      <c r="G675" s="82"/>
      <c r="H675" s="81" t="b">
        <v>0</v>
      </c>
    </row>
    <row r="676" spans="1:8" ht="15">
      <c r="A676" s="87" t="s">
        <v>1983</v>
      </c>
      <c r="B676" s="81">
        <v>4</v>
      </c>
      <c r="C676" s="122">
        <v>0.007298463841065294</v>
      </c>
      <c r="D676" s="81" t="s">
        <v>1453</v>
      </c>
      <c r="E676" s="81" t="b">
        <v>0</v>
      </c>
      <c r="F676" s="81" t="b">
        <v>0</v>
      </c>
      <c r="G676" s="82"/>
      <c r="H676" s="81" t="b">
        <v>0</v>
      </c>
    </row>
    <row r="677" spans="1:8" ht="15">
      <c r="A677" s="87" t="s">
        <v>1969</v>
      </c>
      <c r="B677" s="81">
        <v>4</v>
      </c>
      <c r="C677" s="122">
        <v>0.007298463841065294</v>
      </c>
      <c r="D677" s="81" t="s">
        <v>1453</v>
      </c>
      <c r="E677" s="81" t="b">
        <v>0</v>
      </c>
      <c r="F677" s="81" t="b">
        <v>0</v>
      </c>
      <c r="G677" s="82"/>
      <c r="H677" s="81" t="b">
        <v>0</v>
      </c>
    </row>
    <row r="678" spans="1:8" ht="15">
      <c r="A678" s="87" t="s">
        <v>1984</v>
      </c>
      <c r="B678" s="81">
        <v>4</v>
      </c>
      <c r="C678" s="122">
        <v>0.007298463841065294</v>
      </c>
      <c r="D678" s="81" t="s">
        <v>1453</v>
      </c>
      <c r="E678" s="81" t="b">
        <v>0</v>
      </c>
      <c r="F678" s="81" t="b">
        <v>0</v>
      </c>
      <c r="G678" s="82"/>
      <c r="H678" s="81" t="b">
        <v>0</v>
      </c>
    </row>
    <row r="679" spans="1:8" ht="15">
      <c r="A679" s="87" t="s">
        <v>1928</v>
      </c>
      <c r="B679" s="81">
        <v>4</v>
      </c>
      <c r="C679" s="122">
        <v>0.007298463841065294</v>
      </c>
      <c r="D679" s="81" t="s">
        <v>1453</v>
      </c>
      <c r="E679" s="81" t="b">
        <v>1</v>
      </c>
      <c r="F679" s="81" t="b">
        <v>0</v>
      </c>
      <c r="G679" s="82"/>
      <c r="H679" s="81" t="b">
        <v>0</v>
      </c>
    </row>
    <row r="680" spans="1:8" ht="15">
      <c r="A680" s="87" t="s">
        <v>1985</v>
      </c>
      <c r="B680" s="81">
        <v>4</v>
      </c>
      <c r="C680" s="122">
        <v>0.007298463841065294</v>
      </c>
      <c r="D680" s="81" t="s">
        <v>1453</v>
      </c>
      <c r="E680" s="81" t="b">
        <v>0</v>
      </c>
      <c r="F680" s="81" t="b">
        <v>0</v>
      </c>
      <c r="G680" s="82"/>
      <c r="H680" s="81" t="b">
        <v>0</v>
      </c>
    </row>
    <row r="681" spans="1:8" ht="15">
      <c r="A681" s="87" t="s">
        <v>1986</v>
      </c>
      <c r="B681" s="81">
        <v>4</v>
      </c>
      <c r="C681" s="122">
        <v>0.007298463841065294</v>
      </c>
      <c r="D681" s="81" t="s">
        <v>1453</v>
      </c>
      <c r="E681" s="81" t="b">
        <v>0</v>
      </c>
      <c r="F681" s="81" t="b">
        <v>0</v>
      </c>
      <c r="G681" s="82"/>
      <c r="H681" s="81" t="b">
        <v>0</v>
      </c>
    </row>
    <row r="682" spans="1:8" ht="15">
      <c r="A682" s="87" t="s">
        <v>1988</v>
      </c>
      <c r="B682" s="81">
        <v>4</v>
      </c>
      <c r="C682" s="122">
        <v>0.007298463841065294</v>
      </c>
      <c r="D682" s="81" t="s">
        <v>1453</v>
      </c>
      <c r="E682" s="81" t="b">
        <v>0</v>
      </c>
      <c r="F682" s="81" t="b">
        <v>0</v>
      </c>
      <c r="G682" s="82"/>
      <c r="H682" s="81" t="b">
        <v>0</v>
      </c>
    </row>
    <row r="683" spans="1:8" ht="15">
      <c r="A683" s="87" t="s">
        <v>1987</v>
      </c>
      <c r="B683" s="81">
        <v>4</v>
      </c>
      <c r="C683" s="122">
        <v>0.007298463841065294</v>
      </c>
      <c r="D683" s="81" t="s">
        <v>1453</v>
      </c>
      <c r="E683" s="81" t="b">
        <v>0</v>
      </c>
      <c r="F683" s="81" t="b">
        <v>0</v>
      </c>
      <c r="G683" s="82"/>
      <c r="H683" s="81" t="b">
        <v>0</v>
      </c>
    </row>
    <row r="684" spans="1:8" ht="15">
      <c r="A684" s="87" t="s">
        <v>2018</v>
      </c>
      <c r="B684" s="81">
        <v>3</v>
      </c>
      <c r="C684" s="122">
        <v>0.0065208205339411475</v>
      </c>
      <c r="D684" s="81" t="s">
        <v>1453</v>
      </c>
      <c r="E684" s="81" t="b">
        <v>0</v>
      </c>
      <c r="F684" s="81" t="b">
        <v>0</v>
      </c>
      <c r="G684" s="82"/>
      <c r="H684" s="81" t="b">
        <v>0</v>
      </c>
    </row>
    <row r="685" spans="1:8" ht="15">
      <c r="A685" s="87" t="s">
        <v>2082</v>
      </c>
      <c r="B685" s="81">
        <v>2</v>
      </c>
      <c r="C685" s="122">
        <v>0.005330963739884497</v>
      </c>
      <c r="D685" s="81" t="s">
        <v>1453</v>
      </c>
      <c r="E685" s="81" t="b">
        <v>0</v>
      </c>
      <c r="F685" s="81" t="b">
        <v>0</v>
      </c>
      <c r="G685" s="82"/>
      <c r="H685" s="81" t="b">
        <v>0</v>
      </c>
    </row>
    <row r="686" spans="1:8" ht="15">
      <c r="A686" s="87" t="s">
        <v>2083</v>
      </c>
      <c r="B686" s="81">
        <v>2</v>
      </c>
      <c r="C686" s="122">
        <v>0.005330963739884497</v>
      </c>
      <c r="D686" s="81" t="s">
        <v>1453</v>
      </c>
      <c r="E686" s="81" t="b">
        <v>0</v>
      </c>
      <c r="F686" s="81" t="b">
        <v>0</v>
      </c>
      <c r="G686" s="82"/>
      <c r="H686" s="81" t="b">
        <v>0</v>
      </c>
    </row>
    <row r="687" spans="1:8" ht="15">
      <c r="A687" s="87" t="s">
        <v>2084</v>
      </c>
      <c r="B687" s="81">
        <v>2</v>
      </c>
      <c r="C687" s="122">
        <v>0.005330963739884497</v>
      </c>
      <c r="D687" s="81" t="s">
        <v>1453</v>
      </c>
      <c r="E687" s="81" t="b">
        <v>0</v>
      </c>
      <c r="F687" s="81" t="b">
        <v>0</v>
      </c>
      <c r="G687" s="82"/>
      <c r="H687" s="81" t="b">
        <v>0</v>
      </c>
    </row>
    <row r="688" spans="1:8" ht="15">
      <c r="A688" s="87" t="s">
        <v>2085</v>
      </c>
      <c r="B688" s="81">
        <v>2</v>
      </c>
      <c r="C688" s="122">
        <v>0.005330963739884497</v>
      </c>
      <c r="D688" s="81" t="s">
        <v>1453</v>
      </c>
      <c r="E688" s="81" t="b">
        <v>0</v>
      </c>
      <c r="F688" s="81" t="b">
        <v>0</v>
      </c>
      <c r="G688" s="82"/>
      <c r="H688" s="81" t="b">
        <v>0</v>
      </c>
    </row>
    <row r="689" spans="1:8" ht="15">
      <c r="A689" s="87" t="s">
        <v>2086</v>
      </c>
      <c r="B689" s="81">
        <v>2</v>
      </c>
      <c r="C689" s="122">
        <v>0.005330963739884497</v>
      </c>
      <c r="D689" s="81" t="s">
        <v>1453</v>
      </c>
      <c r="E689" s="81" t="b">
        <v>0</v>
      </c>
      <c r="F689" s="81" t="b">
        <v>0</v>
      </c>
      <c r="G689" s="82"/>
      <c r="H689" s="81" t="b">
        <v>0</v>
      </c>
    </row>
    <row r="690" spans="1:8" ht="15">
      <c r="A690" s="87" t="s">
        <v>2087</v>
      </c>
      <c r="B690" s="81">
        <v>2</v>
      </c>
      <c r="C690" s="122">
        <v>0.005330963739884497</v>
      </c>
      <c r="D690" s="81" t="s">
        <v>1453</v>
      </c>
      <c r="E690" s="81" t="b">
        <v>0</v>
      </c>
      <c r="F690" s="81" t="b">
        <v>0</v>
      </c>
      <c r="G690" s="82"/>
      <c r="H690" s="81" t="b">
        <v>0</v>
      </c>
    </row>
    <row r="691" spans="1:8" ht="15">
      <c r="A691" s="87" t="s">
        <v>2088</v>
      </c>
      <c r="B691" s="81">
        <v>2</v>
      </c>
      <c r="C691" s="122">
        <v>0.005330963739884497</v>
      </c>
      <c r="D691" s="81" t="s">
        <v>1453</v>
      </c>
      <c r="E691" s="81" t="b">
        <v>0</v>
      </c>
      <c r="F691" s="81" t="b">
        <v>0</v>
      </c>
      <c r="G691" s="82"/>
      <c r="H691" s="81" t="b">
        <v>0</v>
      </c>
    </row>
    <row r="692" spans="1:8" ht="15">
      <c r="A692" s="87" t="s">
        <v>2075</v>
      </c>
      <c r="B692" s="81">
        <v>2</v>
      </c>
      <c r="C692" s="122">
        <v>0.005330963739884497</v>
      </c>
      <c r="D692" s="81" t="s">
        <v>1453</v>
      </c>
      <c r="E692" s="81" t="b">
        <v>0</v>
      </c>
      <c r="F692" s="81" t="b">
        <v>0</v>
      </c>
      <c r="G692" s="82"/>
      <c r="H692" s="81" t="b">
        <v>0</v>
      </c>
    </row>
    <row r="693" spans="1:8" ht="15">
      <c r="A693" s="87" t="s">
        <v>2076</v>
      </c>
      <c r="B693" s="81">
        <v>2</v>
      </c>
      <c r="C693" s="122">
        <v>0.005330963739884497</v>
      </c>
      <c r="D693" s="81" t="s">
        <v>1453</v>
      </c>
      <c r="E693" s="81" t="b">
        <v>0</v>
      </c>
      <c r="F693" s="81" t="b">
        <v>0</v>
      </c>
      <c r="G693" s="82"/>
      <c r="H693" s="81" t="b">
        <v>0</v>
      </c>
    </row>
    <row r="694" spans="1:8" ht="15">
      <c r="A694" s="87" t="s">
        <v>2077</v>
      </c>
      <c r="B694" s="81">
        <v>2</v>
      </c>
      <c r="C694" s="122">
        <v>0.005330963739884497</v>
      </c>
      <c r="D694" s="81" t="s">
        <v>1453</v>
      </c>
      <c r="E694" s="81" t="b">
        <v>0</v>
      </c>
      <c r="F694" s="81" t="b">
        <v>0</v>
      </c>
      <c r="G694" s="82"/>
      <c r="H694" s="81" t="b">
        <v>0</v>
      </c>
    </row>
    <row r="695" spans="1:8" ht="15">
      <c r="A695" s="87" t="s">
        <v>2078</v>
      </c>
      <c r="B695" s="81">
        <v>2</v>
      </c>
      <c r="C695" s="122">
        <v>0.005330963739884497</v>
      </c>
      <c r="D695" s="81" t="s">
        <v>1453</v>
      </c>
      <c r="E695" s="81" t="b">
        <v>0</v>
      </c>
      <c r="F695" s="81" t="b">
        <v>0</v>
      </c>
      <c r="G695" s="82"/>
      <c r="H695" s="81" t="b">
        <v>0</v>
      </c>
    </row>
    <row r="696" spans="1:8" ht="15">
      <c r="A696" s="87" t="s">
        <v>2079</v>
      </c>
      <c r="B696" s="81">
        <v>2</v>
      </c>
      <c r="C696" s="122">
        <v>0.005330963739884497</v>
      </c>
      <c r="D696" s="81" t="s">
        <v>1453</v>
      </c>
      <c r="E696" s="81" t="b">
        <v>0</v>
      </c>
      <c r="F696" s="81" t="b">
        <v>0</v>
      </c>
      <c r="G696" s="82"/>
      <c r="H696" s="81" t="b">
        <v>0</v>
      </c>
    </row>
    <row r="697" spans="1:8" ht="15">
      <c r="A697" s="87" t="s">
        <v>2080</v>
      </c>
      <c r="B697" s="81">
        <v>2</v>
      </c>
      <c r="C697" s="122">
        <v>0.005330963739884497</v>
      </c>
      <c r="D697" s="81" t="s">
        <v>1453</v>
      </c>
      <c r="E697" s="81" t="b">
        <v>0</v>
      </c>
      <c r="F697" s="81" t="b">
        <v>0</v>
      </c>
      <c r="G697" s="82"/>
      <c r="H697" s="81" t="b">
        <v>0</v>
      </c>
    </row>
    <row r="698" spans="1:8" ht="15">
      <c r="A698" s="87" t="s">
        <v>2081</v>
      </c>
      <c r="B698" s="81">
        <v>2</v>
      </c>
      <c r="C698" s="122">
        <v>0.005330963739884497</v>
      </c>
      <c r="D698" s="81" t="s">
        <v>1453</v>
      </c>
      <c r="E698" s="81" t="b">
        <v>0</v>
      </c>
      <c r="F698" s="81" t="b">
        <v>0</v>
      </c>
      <c r="G698" s="82"/>
      <c r="H698" s="81" t="b">
        <v>0</v>
      </c>
    </row>
    <row r="699" spans="1:8" ht="15">
      <c r="A699" s="87" t="s">
        <v>244</v>
      </c>
      <c r="B699" s="81">
        <v>4</v>
      </c>
      <c r="C699" s="122">
        <v>0.01123284808184083</v>
      </c>
      <c r="D699" s="81" t="s">
        <v>1454</v>
      </c>
      <c r="E699" s="81" t="b">
        <v>0</v>
      </c>
      <c r="F699" s="81" t="b">
        <v>0</v>
      </c>
      <c r="G699" s="82"/>
      <c r="H699" s="81" t="b">
        <v>0</v>
      </c>
    </row>
    <row r="700" spans="1:8" ht="15">
      <c r="A700" s="87" t="s">
        <v>296</v>
      </c>
      <c r="B700" s="81">
        <v>4</v>
      </c>
      <c r="C700" s="122">
        <v>0.004906836101673743</v>
      </c>
      <c r="D700" s="81" t="s">
        <v>1454</v>
      </c>
      <c r="E700" s="81" t="b">
        <v>0</v>
      </c>
      <c r="F700" s="81" t="b">
        <v>0</v>
      </c>
      <c r="G700" s="82"/>
      <c r="H700" s="81" t="b">
        <v>0</v>
      </c>
    </row>
    <row r="701" spans="1:8" ht="15">
      <c r="A701" s="87" t="s">
        <v>297</v>
      </c>
      <c r="B701" s="81">
        <v>3</v>
      </c>
      <c r="C701" s="122">
        <v>0.008424636061380622</v>
      </c>
      <c r="D701" s="81" t="s">
        <v>1454</v>
      </c>
      <c r="E701" s="81" t="b">
        <v>0</v>
      </c>
      <c r="F701" s="81" t="b">
        <v>0</v>
      </c>
      <c r="G701" s="82"/>
      <c r="H701" s="81" t="b">
        <v>0</v>
      </c>
    </row>
    <row r="702" spans="1:8" ht="15">
      <c r="A702" s="87" t="s">
        <v>250</v>
      </c>
      <c r="B702" s="81">
        <v>3</v>
      </c>
      <c r="C702" s="122">
        <v>0.008424636061380622</v>
      </c>
      <c r="D702" s="81" t="s">
        <v>1454</v>
      </c>
      <c r="E702" s="81" t="b">
        <v>0</v>
      </c>
      <c r="F702" s="81" t="b">
        <v>0</v>
      </c>
      <c r="G702" s="82"/>
      <c r="H702" s="81" t="b">
        <v>0</v>
      </c>
    </row>
    <row r="703" spans="1:8" ht="15">
      <c r="A703" s="87" t="s">
        <v>2071</v>
      </c>
      <c r="B703" s="81">
        <v>3</v>
      </c>
      <c r="C703" s="122">
        <v>0.008424636061380622</v>
      </c>
      <c r="D703" s="81" t="s">
        <v>1454</v>
      </c>
      <c r="E703" s="81" t="b">
        <v>0</v>
      </c>
      <c r="F703" s="81" t="b">
        <v>0</v>
      </c>
      <c r="G703" s="82"/>
      <c r="H703" s="81" t="b">
        <v>0</v>
      </c>
    </row>
    <row r="704" spans="1:8" ht="15">
      <c r="A704" s="87" t="s">
        <v>2012</v>
      </c>
      <c r="B704" s="81">
        <v>3</v>
      </c>
      <c r="C704" s="122">
        <v>0.015111645898938137</v>
      </c>
      <c r="D704" s="81" t="s">
        <v>1454</v>
      </c>
      <c r="E704" s="81" t="b">
        <v>0</v>
      </c>
      <c r="F704" s="81" t="b">
        <v>0</v>
      </c>
      <c r="G704" s="82"/>
      <c r="H704" s="81" t="b">
        <v>0</v>
      </c>
    </row>
    <row r="705" spans="1:8" ht="15">
      <c r="A705" s="87" t="s">
        <v>2220</v>
      </c>
      <c r="B705" s="81">
        <v>2</v>
      </c>
      <c r="C705" s="122">
        <v>0.01007443059929209</v>
      </c>
      <c r="D705" s="81" t="s">
        <v>1454</v>
      </c>
      <c r="E705" s="81" t="b">
        <v>0</v>
      </c>
      <c r="F705" s="81" t="b">
        <v>0</v>
      </c>
      <c r="G705" s="82"/>
      <c r="H705" s="81" t="b">
        <v>0</v>
      </c>
    </row>
    <row r="706" spans="1:8" ht="15">
      <c r="A706" s="87" t="s">
        <v>243</v>
      </c>
      <c r="B706" s="81">
        <v>2</v>
      </c>
      <c r="C706" s="122">
        <v>0.01007443059929209</v>
      </c>
      <c r="D706" s="81" t="s">
        <v>1454</v>
      </c>
      <c r="E706" s="81" t="b">
        <v>0</v>
      </c>
      <c r="F706" s="81" t="b">
        <v>0</v>
      </c>
      <c r="G706" s="82"/>
      <c r="H706" s="81" t="b">
        <v>0</v>
      </c>
    </row>
    <row r="707" spans="1:8" ht="15">
      <c r="A707" s="87" t="s">
        <v>1976</v>
      </c>
      <c r="B707" s="81">
        <v>2</v>
      </c>
      <c r="C707" s="122">
        <v>0.017695443147747313</v>
      </c>
      <c r="D707" s="81" t="s">
        <v>1454</v>
      </c>
      <c r="E707" s="81" t="b">
        <v>0</v>
      </c>
      <c r="F707" s="81" t="b">
        <v>0</v>
      </c>
      <c r="G707" s="82"/>
      <c r="H707" s="81" t="b">
        <v>0</v>
      </c>
    </row>
    <row r="708" spans="1:8" ht="15">
      <c r="A708" s="87" t="s">
        <v>1962</v>
      </c>
      <c r="B708" s="81">
        <v>2</v>
      </c>
      <c r="C708" s="122">
        <v>0.01007443059929209</v>
      </c>
      <c r="D708" s="81" t="s">
        <v>1454</v>
      </c>
      <c r="E708" s="81" t="b">
        <v>0</v>
      </c>
      <c r="F708" s="81" t="b">
        <v>0</v>
      </c>
      <c r="G708" s="82"/>
      <c r="H708" s="81" t="b">
        <v>0</v>
      </c>
    </row>
    <row r="709" spans="1:8" ht="15">
      <c r="A709" s="87" t="s">
        <v>1907</v>
      </c>
      <c r="B709" s="81">
        <v>2</v>
      </c>
      <c r="C709" s="122">
        <v>0.01007443059929209</v>
      </c>
      <c r="D709" s="81" t="s">
        <v>1454</v>
      </c>
      <c r="E709" s="81" t="b">
        <v>0</v>
      </c>
      <c r="F709" s="81" t="b">
        <v>0</v>
      </c>
      <c r="G709" s="82"/>
      <c r="H709" s="81" t="b">
        <v>0</v>
      </c>
    </row>
    <row r="710" spans="1:8" ht="15">
      <c r="A710" s="87" t="s">
        <v>2224</v>
      </c>
      <c r="B710" s="81">
        <v>2</v>
      </c>
      <c r="C710" s="122">
        <v>0.01007443059929209</v>
      </c>
      <c r="D710" s="81" t="s">
        <v>1454</v>
      </c>
      <c r="E710" s="81" t="b">
        <v>0</v>
      </c>
      <c r="F710" s="81" t="b">
        <v>0</v>
      </c>
      <c r="G710" s="82"/>
      <c r="H710" s="81" t="b">
        <v>0</v>
      </c>
    </row>
    <row r="711" spans="1:8" ht="15">
      <c r="A711" s="87" t="s">
        <v>2055</v>
      </c>
      <c r="B711" s="81">
        <v>2</v>
      </c>
      <c r="C711" s="122">
        <v>0.017695443147747313</v>
      </c>
      <c r="D711" s="81" t="s">
        <v>1454</v>
      </c>
      <c r="E711" s="81" t="b">
        <v>0</v>
      </c>
      <c r="F711" s="81" t="b">
        <v>0</v>
      </c>
      <c r="G711" s="82"/>
      <c r="H711" s="81" t="b">
        <v>0</v>
      </c>
    </row>
    <row r="712" spans="1:8" ht="15">
      <c r="A712" s="87" t="s">
        <v>1916</v>
      </c>
      <c r="B712" s="81">
        <v>2</v>
      </c>
      <c r="C712" s="122">
        <v>0.017695443147747313</v>
      </c>
      <c r="D712" s="81" t="s">
        <v>1454</v>
      </c>
      <c r="E712" s="81" t="b">
        <v>0</v>
      </c>
      <c r="F712" s="81" t="b">
        <v>0</v>
      </c>
      <c r="G712" s="82"/>
      <c r="H712" s="81" t="b">
        <v>0</v>
      </c>
    </row>
    <row r="713" spans="1:8" ht="15">
      <c r="A713" s="87" t="s">
        <v>493</v>
      </c>
      <c r="B713" s="81">
        <v>10</v>
      </c>
      <c r="C713" s="122">
        <v>0</v>
      </c>
      <c r="D713" s="81" t="s">
        <v>1455</v>
      </c>
      <c r="E713" s="81" t="b">
        <v>0</v>
      </c>
      <c r="F713" s="81" t="b">
        <v>0</v>
      </c>
      <c r="G713" s="82"/>
      <c r="H713" s="81" t="b">
        <v>0</v>
      </c>
    </row>
    <row r="714" spans="1:8" ht="15">
      <c r="A714" s="87" t="s">
        <v>509</v>
      </c>
      <c r="B714" s="81">
        <v>6</v>
      </c>
      <c r="C714" s="122">
        <v>0.013566136659274008</v>
      </c>
      <c r="D714" s="81" t="s">
        <v>1455</v>
      </c>
      <c r="E714" s="81" t="b">
        <v>0</v>
      </c>
      <c r="F714" s="81" t="b">
        <v>0</v>
      </c>
      <c r="G714" s="82"/>
      <c r="H714" s="81" t="b">
        <v>0</v>
      </c>
    </row>
    <row r="715" spans="1:8" ht="15">
      <c r="A715" s="87" t="s">
        <v>1901</v>
      </c>
      <c r="B715" s="81">
        <v>5</v>
      </c>
      <c r="C715" s="122">
        <v>0.0148545098091005</v>
      </c>
      <c r="D715" s="81" t="s">
        <v>1455</v>
      </c>
      <c r="E715" s="81" t="b">
        <v>0</v>
      </c>
      <c r="F715" s="81" t="b">
        <v>0</v>
      </c>
      <c r="G715" s="82"/>
      <c r="H715" s="81" t="b">
        <v>0</v>
      </c>
    </row>
    <row r="716" spans="1:8" ht="15">
      <c r="A716" s="87" t="s">
        <v>1943</v>
      </c>
      <c r="B716" s="81">
        <v>4</v>
      </c>
      <c r="C716" s="122">
        <v>0.015885681916727703</v>
      </c>
      <c r="D716" s="81" t="s">
        <v>1455</v>
      </c>
      <c r="E716" s="81" t="b">
        <v>0</v>
      </c>
      <c r="F716" s="81" t="b">
        <v>0</v>
      </c>
      <c r="G716" s="82"/>
      <c r="H716" s="81" t="b">
        <v>0</v>
      </c>
    </row>
    <row r="717" spans="1:8" ht="15">
      <c r="A717" s="87" t="s">
        <v>1895</v>
      </c>
      <c r="B717" s="81">
        <v>4</v>
      </c>
      <c r="C717" s="122">
        <v>0.009044091106182673</v>
      </c>
      <c r="D717" s="81" t="s">
        <v>1455</v>
      </c>
      <c r="E717" s="81" t="b">
        <v>0</v>
      </c>
      <c r="F717" s="81" t="b">
        <v>0</v>
      </c>
      <c r="G717" s="82"/>
      <c r="H717" s="81" t="b">
        <v>0</v>
      </c>
    </row>
    <row r="718" spans="1:8" ht="15">
      <c r="A718" s="87" t="s">
        <v>1899</v>
      </c>
      <c r="B718" s="81">
        <v>4</v>
      </c>
      <c r="C718" s="122">
        <v>0.009044091106182673</v>
      </c>
      <c r="D718" s="81" t="s">
        <v>1455</v>
      </c>
      <c r="E718" s="81" t="b">
        <v>0</v>
      </c>
      <c r="F718" s="81" t="b">
        <v>0</v>
      </c>
      <c r="G718" s="82"/>
      <c r="H718" s="81" t="b">
        <v>0</v>
      </c>
    </row>
    <row r="719" spans="1:8" ht="15">
      <c r="A719" s="87" t="s">
        <v>1989</v>
      </c>
      <c r="B719" s="81">
        <v>4</v>
      </c>
      <c r="C719" s="122">
        <v>0.022727272727272728</v>
      </c>
      <c r="D719" s="81" t="s">
        <v>1455</v>
      </c>
      <c r="E719" s="81" t="b">
        <v>0</v>
      </c>
      <c r="F719" s="81" t="b">
        <v>0</v>
      </c>
      <c r="G719" s="82"/>
      <c r="H719" s="81" t="b">
        <v>0</v>
      </c>
    </row>
    <row r="720" spans="1:8" ht="15">
      <c r="A720" s="87" t="s">
        <v>2072</v>
      </c>
      <c r="B720" s="81">
        <v>3</v>
      </c>
      <c r="C720" s="122">
        <v>0.017045454545454544</v>
      </c>
      <c r="D720" s="81" t="s">
        <v>1455</v>
      </c>
      <c r="E720" s="81" t="b">
        <v>0</v>
      </c>
      <c r="F720" s="81" t="b">
        <v>0</v>
      </c>
      <c r="G720" s="82"/>
      <c r="H720" s="81" t="b">
        <v>0</v>
      </c>
    </row>
    <row r="721" spans="1:8" ht="15">
      <c r="A721" s="87" t="s">
        <v>2019</v>
      </c>
      <c r="B721" s="81">
        <v>3</v>
      </c>
      <c r="C721" s="122">
        <v>0.011914261437545775</v>
      </c>
      <c r="D721" s="81" t="s">
        <v>1455</v>
      </c>
      <c r="E721" s="81" t="b">
        <v>0</v>
      </c>
      <c r="F721" s="81" t="b">
        <v>0</v>
      </c>
      <c r="G721" s="82"/>
      <c r="H721" s="81" t="b">
        <v>0</v>
      </c>
    </row>
    <row r="722" spans="1:8" ht="15">
      <c r="A722" s="87" t="s">
        <v>2020</v>
      </c>
      <c r="B722" s="81">
        <v>3</v>
      </c>
      <c r="C722" s="122">
        <v>0.011914261437545775</v>
      </c>
      <c r="D722" s="81" t="s">
        <v>1455</v>
      </c>
      <c r="E722" s="81" t="b">
        <v>0</v>
      </c>
      <c r="F722" s="81" t="b">
        <v>0</v>
      </c>
      <c r="G722" s="82"/>
      <c r="H722" s="81" t="b">
        <v>0</v>
      </c>
    </row>
    <row r="723" spans="1:8" ht="15">
      <c r="A723" s="87" t="s">
        <v>2096</v>
      </c>
      <c r="B723" s="81">
        <v>2</v>
      </c>
      <c r="C723" s="122">
        <v>0.007942840958363851</v>
      </c>
      <c r="D723" s="81" t="s">
        <v>1455</v>
      </c>
      <c r="E723" s="81" t="b">
        <v>0</v>
      </c>
      <c r="F723" s="81" t="b">
        <v>0</v>
      </c>
      <c r="G723" s="82"/>
      <c r="H723" s="81" t="b">
        <v>0</v>
      </c>
    </row>
    <row r="724" spans="1:8" ht="15">
      <c r="A724" s="87" t="s">
        <v>1914</v>
      </c>
      <c r="B724" s="81">
        <v>2</v>
      </c>
      <c r="C724" s="122">
        <v>0.007942840958363851</v>
      </c>
      <c r="D724" s="81" t="s">
        <v>1455</v>
      </c>
      <c r="E724" s="81" t="b">
        <v>0</v>
      </c>
      <c r="F724" s="81" t="b">
        <v>0</v>
      </c>
      <c r="G724" s="82"/>
      <c r="H724" s="81" t="b">
        <v>0</v>
      </c>
    </row>
    <row r="725" spans="1:8" ht="15">
      <c r="A725" s="87" t="s">
        <v>1970</v>
      </c>
      <c r="B725" s="81">
        <v>2</v>
      </c>
      <c r="C725" s="122">
        <v>0.007942840958363851</v>
      </c>
      <c r="D725" s="81" t="s">
        <v>1455</v>
      </c>
      <c r="E725" s="81" t="b">
        <v>0</v>
      </c>
      <c r="F725" s="81" t="b">
        <v>0</v>
      </c>
      <c r="G725" s="82"/>
      <c r="H725" s="81" t="b">
        <v>0</v>
      </c>
    </row>
    <row r="726" spans="1:8" ht="15">
      <c r="A726" s="87" t="s">
        <v>2228</v>
      </c>
      <c r="B726" s="81">
        <v>2</v>
      </c>
      <c r="C726" s="122">
        <v>0.011363636363636364</v>
      </c>
      <c r="D726" s="81" t="s">
        <v>1455</v>
      </c>
      <c r="E726" s="81" t="b">
        <v>0</v>
      </c>
      <c r="F726" s="81" t="b">
        <v>0</v>
      </c>
      <c r="G726" s="82"/>
      <c r="H726" s="81" t="b">
        <v>0</v>
      </c>
    </row>
    <row r="727" spans="1:8" ht="15">
      <c r="A727" s="87" t="s">
        <v>2189</v>
      </c>
      <c r="B727" s="81">
        <v>2</v>
      </c>
      <c r="C727" s="122">
        <v>0.011363636363636364</v>
      </c>
      <c r="D727" s="81" t="s">
        <v>1455</v>
      </c>
      <c r="E727" s="81" t="b">
        <v>1</v>
      </c>
      <c r="F727" s="81" t="b">
        <v>0</v>
      </c>
      <c r="G727" s="82"/>
      <c r="H727" s="81" t="b">
        <v>0</v>
      </c>
    </row>
    <row r="728" spans="1:8" ht="15">
      <c r="A728" s="87" t="s">
        <v>2190</v>
      </c>
      <c r="B728" s="81">
        <v>2</v>
      </c>
      <c r="C728" s="122">
        <v>0.007942840958363851</v>
      </c>
      <c r="D728" s="81" t="s">
        <v>1455</v>
      </c>
      <c r="E728" s="81" t="b">
        <v>0</v>
      </c>
      <c r="F728" s="81" t="b">
        <v>0</v>
      </c>
      <c r="G728" s="82"/>
      <c r="H728" s="81" t="b">
        <v>0</v>
      </c>
    </row>
    <row r="729" spans="1:8" ht="15">
      <c r="A729" s="87" t="s">
        <v>2192</v>
      </c>
      <c r="B729" s="81">
        <v>2</v>
      </c>
      <c r="C729" s="122">
        <v>0.011363636363636364</v>
      </c>
      <c r="D729" s="81" t="s">
        <v>1455</v>
      </c>
      <c r="E729" s="81" t="b">
        <v>0</v>
      </c>
      <c r="F729" s="81" t="b">
        <v>1</v>
      </c>
      <c r="G729" s="82"/>
      <c r="H729" s="81" t="b">
        <v>0</v>
      </c>
    </row>
    <row r="730" spans="1:8" ht="15">
      <c r="A730" s="87" t="s">
        <v>2090</v>
      </c>
      <c r="B730" s="81">
        <v>2</v>
      </c>
      <c r="C730" s="122">
        <v>0.007942840958363851</v>
      </c>
      <c r="D730" s="81" t="s">
        <v>1455</v>
      </c>
      <c r="E730" s="81" t="b">
        <v>0</v>
      </c>
      <c r="F730" s="81" t="b">
        <v>0</v>
      </c>
      <c r="G730" s="82"/>
      <c r="H730" s="81" t="b">
        <v>0</v>
      </c>
    </row>
    <row r="731" spans="1:8" ht="15">
      <c r="A731" s="87" t="s">
        <v>2091</v>
      </c>
      <c r="B731" s="81">
        <v>2</v>
      </c>
      <c r="C731" s="122">
        <v>0.007942840958363851</v>
      </c>
      <c r="D731" s="81" t="s">
        <v>1455</v>
      </c>
      <c r="E731" s="81" t="b">
        <v>0</v>
      </c>
      <c r="F731" s="81" t="b">
        <v>0</v>
      </c>
      <c r="G731" s="82"/>
      <c r="H731" s="81" t="b">
        <v>0</v>
      </c>
    </row>
    <row r="732" spans="1:8" ht="15">
      <c r="A732" s="87" t="s">
        <v>2092</v>
      </c>
      <c r="B732" s="81">
        <v>2</v>
      </c>
      <c r="C732" s="122">
        <v>0.007942840958363851</v>
      </c>
      <c r="D732" s="81" t="s">
        <v>1455</v>
      </c>
      <c r="E732" s="81" t="b">
        <v>0</v>
      </c>
      <c r="F732" s="81" t="b">
        <v>0</v>
      </c>
      <c r="G732" s="82"/>
      <c r="H732" s="81" t="b">
        <v>0</v>
      </c>
    </row>
    <row r="733" spans="1:8" ht="15">
      <c r="A733" s="87" t="s">
        <v>2094</v>
      </c>
      <c r="B733" s="81">
        <v>2</v>
      </c>
      <c r="C733" s="122">
        <v>0.011363636363636364</v>
      </c>
      <c r="D733" s="81" t="s">
        <v>1455</v>
      </c>
      <c r="E733" s="81" t="b">
        <v>0</v>
      </c>
      <c r="F733" s="81" t="b">
        <v>0</v>
      </c>
      <c r="G733" s="82"/>
      <c r="H733" s="81" t="b">
        <v>0</v>
      </c>
    </row>
    <row r="734" spans="1:8" ht="15">
      <c r="A734" s="87" t="s">
        <v>2093</v>
      </c>
      <c r="B734" s="81">
        <v>2</v>
      </c>
      <c r="C734" s="122">
        <v>0.011363636363636364</v>
      </c>
      <c r="D734" s="81" t="s">
        <v>1455</v>
      </c>
      <c r="E734" s="81" t="b">
        <v>0</v>
      </c>
      <c r="F734" s="81" t="b">
        <v>0</v>
      </c>
      <c r="G734" s="82"/>
      <c r="H734" s="81" t="b">
        <v>0</v>
      </c>
    </row>
    <row r="735" spans="1:8" ht="15">
      <c r="A735" s="87" t="s">
        <v>1981</v>
      </c>
      <c r="B735" s="81">
        <v>2</v>
      </c>
      <c r="C735" s="122">
        <v>0</v>
      </c>
      <c r="D735" s="81" t="s">
        <v>1456</v>
      </c>
      <c r="E735" s="81" t="b">
        <v>0</v>
      </c>
      <c r="F735" s="81" t="b">
        <v>0</v>
      </c>
      <c r="G735" s="82"/>
      <c r="H735" s="81" t="b">
        <v>0</v>
      </c>
    </row>
    <row r="736" spans="1:8" ht="15">
      <c r="A736" s="87" t="s">
        <v>1914</v>
      </c>
      <c r="B736" s="81">
        <v>8</v>
      </c>
      <c r="C736" s="122">
        <v>0.00858981751491128</v>
      </c>
      <c r="D736" s="81" t="s">
        <v>1457</v>
      </c>
      <c r="E736" s="81" t="b">
        <v>0</v>
      </c>
      <c r="F736" s="81" t="b">
        <v>0</v>
      </c>
      <c r="G736" s="82"/>
      <c r="H736" s="81" t="b">
        <v>0</v>
      </c>
    </row>
    <row r="737" spans="1:8" ht="15">
      <c r="A737" s="87" t="s">
        <v>509</v>
      </c>
      <c r="B737" s="81">
        <v>6</v>
      </c>
      <c r="C737" s="122">
        <v>0.009339237991584369</v>
      </c>
      <c r="D737" s="81" t="s">
        <v>1457</v>
      </c>
      <c r="E737" s="81" t="b">
        <v>0</v>
      </c>
      <c r="F737" s="81" t="b">
        <v>0</v>
      </c>
      <c r="G737" s="82"/>
      <c r="H737" s="81" t="b">
        <v>0</v>
      </c>
    </row>
    <row r="738" spans="1:8" ht="15">
      <c r="A738" s="87" t="s">
        <v>2011</v>
      </c>
      <c r="B738" s="81">
        <v>4</v>
      </c>
      <c r="C738" s="122">
        <v>0.011637103773650303</v>
      </c>
      <c r="D738" s="81" t="s">
        <v>1457</v>
      </c>
      <c r="E738" s="81" t="b">
        <v>0</v>
      </c>
      <c r="F738" s="81" t="b">
        <v>0</v>
      </c>
      <c r="G738" s="82"/>
      <c r="H738" s="81" t="b">
        <v>0</v>
      </c>
    </row>
    <row r="739" spans="1:8" ht="15">
      <c r="A739" s="87" t="s">
        <v>2070</v>
      </c>
      <c r="B739" s="81">
        <v>3</v>
      </c>
      <c r="C739" s="122">
        <v>0.008727827830237726</v>
      </c>
      <c r="D739" s="81" t="s">
        <v>1457</v>
      </c>
      <c r="E739" s="81" t="b">
        <v>1</v>
      </c>
      <c r="F739" s="81" t="b">
        <v>0</v>
      </c>
      <c r="G739" s="82"/>
      <c r="H739" s="81" t="b">
        <v>0</v>
      </c>
    </row>
    <row r="740" spans="1:8" ht="15">
      <c r="A740" s="87" t="s">
        <v>2069</v>
      </c>
      <c r="B740" s="81">
        <v>3</v>
      </c>
      <c r="C740" s="122">
        <v>0.008727827830237726</v>
      </c>
      <c r="D740" s="81" t="s">
        <v>1457</v>
      </c>
      <c r="E740" s="81" t="b">
        <v>0</v>
      </c>
      <c r="F740" s="81" t="b">
        <v>0</v>
      </c>
      <c r="G740" s="82"/>
      <c r="H740" s="81" t="b">
        <v>0</v>
      </c>
    </row>
    <row r="741" spans="1:8" ht="15">
      <c r="A741" s="87" t="s">
        <v>1970</v>
      </c>
      <c r="B741" s="81">
        <v>3</v>
      </c>
      <c r="C741" s="122">
        <v>0.011949009398329458</v>
      </c>
      <c r="D741" s="81" t="s">
        <v>1457</v>
      </c>
      <c r="E741" s="81" t="b">
        <v>0</v>
      </c>
      <c r="F741" s="81" t="b">
        <v>0</v>
      </c>
      <c r="G741" s="82"/>
      <c r="H741" s="81" t="b">
        <v>0</v>
      </c>
    </row>
    <row r="742" spans="1:8" ht="15">
      <c r="A742" s="87" t="s">
        <v>2195</v>
      </c>
      <c r="B742" s="81">
        <v>2</v>
      </c>
      <c r="C742" s="122">
        <v>0.007966006265552973</v>
      </c>
      <c r="D742" s="81" t="s">
        <v>1457</v>
      </c>
      <c r="E742" s="81" t="b">
        <v>0</v>
      </c>
      <c r="F742" s="81" t="b">
        <v>0</v>
      </c>
      <c r="G742" s="82"/>
      <c r="H742" s="81" t="b">
        <v>0</v>
      </c>
    </row>
    <row r="743" spans="1:8" ht="15">
      <c r="A743" s="87" t="s">
        <v>1895</v>
      </c>
      <c r="B743" s="81">
        <v>2</v>
      </c>
      <c r="C743" s="122">
        <v>0.011637103773650303</v>
      </c>
      <c r="D743" s="81" t="s">
        <v>1457</v>
      </c>
      <c r="E743" s="81" t="b">
        <v>0</v>
      </c>
      <c r="F743" s="81" t="b">
        <v>0</v>
      </c>
      <c r="G743" s="82"/>
      <c r="H743" s="81" t="b">
        <v>0</v>
      </c>
    </row>
    <row r="744" spans="1:8" ht="15">
      <c r="A744" s="87" t="s">
        <v>1899</v>
      </c>
      <c r="B744" s="81">
        <v>2</v>
      </c>
      <c r="C744" s="122">
        <v>0.011637103773650303</v>
      </c>
      <c r="D744" s="81" t="s">
        <v>1457</v>
      </c>
      <c r="E744" s="81" t="b">
        <v>0</v>
      </c>
      <c r="F744" s="81" t="b">
        <v>0</v>
      </c>
      <c r="G744" s="82"/>
      <c r="H744" s="81" t="b">
        <v>0</v>
      </c>
    </row>
    <row r="745" spans="1:8" ht="15">
      <c r="A745" s="87" t="s">
        <v>2064</v>
      </c>
      <c r="B745" s="81">
        <v>2</v>
      </c>
      <c r="C745" s="122">
        <v>0.011637103773650303</v>
      </c>
      <c r="D745" s="81" t="s">
        <v>1457</v>
      </c>
      <c r="E745" s="81" t="b">
        <v>0</v>
      </c>
      <c r="F745" s="81" t="b">
        <v>0</v>
      </c>
      <c r="G745" s="82"/>
      <c r="H745" s="81" t="b">
        <v>0</v>
      </c>
    </row>
    <row r="746" spans="1:8" ht="15">
      <c r="A746" s="87" t="s">
        <v>2196</v>
      </c>
      <c r="B746" s="81">
        <v>2</v>
      </c>
      <c r="C746" s="122">
        <v>0.011637103773650303</v>
      </c>
      <c r="D746" s="81" t="s">
        <v>1457</v>
      </c>
      <c r="E746" s="81" t="b">
        <v>0</v>
      </c>
      <c r="F746" s="81" t="b">
        <v>0</v>
      </c>
      <c r="G746" s="82"/>
      <c r="H746" s="81" t="b">
        <v>0</v>
      </c>
    </row>
    <row r="747" spans="1:8" ht="15">
      <c r="A747" s="87" t="s">
        <v>2065</v>
      </c>
      <c r="B747" s="81">
        <v>2</v>
      </c>
      <c r="C747" s="122">
        <v>0.011637103773650303</v>
      </c>
      <c r="D747" s="81" t="s">
        <v>1457</v>
      </c>
      <c r="E747" s="81" t="b">
        <v>0</v>
      </c>
      <c r="F747" s="81" t="b">
        <v>0</v>
      </c>
      <c r="G747" s="82"/>
      <c r="H747" s="81" t="b">
        <v>0</v>
      </c>
    </row>
    <row r="748" spans="1:8" ht="15">
      <c r="A748" s="87" t="s">
        <v>2200</v>
      </c>
      <c r="B748" s="81">
        <v>2</v>
      </c>
      <c r="C748" s="122">
        <v>0.007966006265552973</v>
      </c>
      <c r="D748" s="81" t="s">
        <v>1457</v>
      </c>
      <c r="E748" s="81" t="b">
        <v>0</v>
      </c>
      <c r="F748" s="81" t="b">
        <v>0</v>
      </c>
      <c r="G748" s="82"/>
      <c r="H748" s="81" t="b">
        <v>0</v>
      </c>
    </row>
    <row r="749" spans="1:8" ht="15">
      <c r="A749" s="87" t="s">
        <v>2207</v>
      </c>
      <c r="B749" s="81">
        <v>2</v>
      </c>
      <c r="C749" s="122">
        <v>0.011637103773650303</v>
      </c>
      <c r="D749" s="81" t="s">
        <v>1457</v>
      </c>
      <c r="E749" s="81" t="b">
        <v>0</v>
      </c>
      <c r="F749" s="81" t="b">
        <v>0</v>
      </c>
      <c r="G749" s="82"/>
      <c r="H749" s="81" t="b">
        <v>0</v>
      </c>
    </row>
    <row r="750" spans="1:8" ht="15">
      <c r="A750" s="87" t="s">
        <v>2203</v>
      </c>
      <c r="B750" s="81">
        <v>2</v>
      </c>
      <c r="C750" s="122">
        <v>0.007966006265552973</v>
      </c>
      <c r="D750" s="81" t="s">
        <v>1457</v>
      </c>
      <c r="E750" s="81" t="b">
        <v>0</v>
      </c>
      <c r="F750" s="81" t="b">
        <v>0</v>
      </c>
      <c r="G750" s="82"/>
      <c r="H750" s="81" t="b">
        <v>0</v>
      </c>
    </row>
    <row r="751" spans="1:8" ht="15">
      <c r="A751" s="87" t="s">
        <v>2204</v>
      </c>
      <c r="B751" s="81">
        <v>2</v>
      </c>
      <c r="C751" s="122">
        <v>0.011637103773650303</v>
      </c>
      <c r="D751" s="81" t="s">
        <v>1457</v>
      </c>
      <c r="E751" s="81" t="b">
        <v>0</v>
      </c>
      <c r="F751" s="81" t="b">
        <v>0</v>
      </c>
      <c r="G751" s="82"/>
      <c r="H751" s="81" t="b">
        <v>0</v>
      </c>
    </row>
    <row r="752" spans="1:8" ht="15">
      <c r="A752" s="87" t="s">
        <v>2205</v>
      </c>
      <c r="B752" s="81">
        <v>2</v>
      </c>
      <c r="C752" s="122">
        <v>0.011637103773650303</v>
      </c>
      <c r="D752" s="81" t="s">
        <v>1457</v>
      </c>
      <c r="E752" s="81" t="b">
        <v>0</v>
      </c>
      <c r="F752" s="81" t="b">
        <v>0</v>
      </c>
      <c r="G752" s="82"/>
      <c r="H752" s="81" t="b">
        <v>0</v>
      </c>
    </row>
    <row r="753" spans="1:8" ht="15">
      <c r="A753" s="87" t="s">
        <v>2202</v>
      </c>
      <c r="B753" s="81">
        <v>2</v>
      </c>
      <c r="C753" s="122">
        <v>0.007966006265552973</v>
      </c>
      <c r="D753" s="81" t="s">
        <v>1457</v>
      </c>
      <c r="E753" s="81" t="b">
        <v>0</v>
      </c>
      <c r="F753" s="81" t="b">
        <v>0</v>
      </c>
      <c r="G753" s="82"/>
      <c r="H753" s="81" t="b">
        <v>0</v>
      </c>
    </row>
    <row r="754" spans="1:8" ht="15">
      <c r="A754" s="87" t="s">
        <v>2198</v>
      </c>
      <c r="B754" s="81">
        <v>2</v>
      </c>
      <c r="C754" s="122">
        <v>0.007966006265552973</v>
      </c>
      <c r="D754" s="81" t="s">
        <v>1457</v>
      </c>
      <c r="E754" s="81" t="b">
        <v>0</v>
      </c>
      <c r="F754" s="81" t="b">
        <v>0</v>
      </c>
      <c r="G754" s="82"/>
      <c r="H754" s="81" t="b">
        <v>0</v>
      </c>
    </row>
    <row r="755" spans="1:8" ht="15">
      <c r="A755" s="87" t="s">
        <v>2201</v>
      </c>
      <c r="B755" s="81">
        <v>2</v>
      </c>
      <c r="C755" s="122">
        <v>0.007966006265552973</v>
      </c>
      <c r="D755" s="81" t="s">
        <v>1457</v>
      </c>
      <c r="E755" s="81" t="b">
        <v>0</v>
      </c>
      <c r="F755" s="81" t="b">
        <v>0</v>
      </c>
      <c r="G755" s="82"/>
      <c r="H755" s="81" t="b">
        <v>0</v>
      </c>
    </row>
    <row r="756" spans="1:8" ht="15">
      <c r="A756" s="87" t="s">
        <v>2197</v>
      </c>
      <c r="B756" s="81">
        <v>2</v>
      </c>
      <c r="C756" s="122">
        <v>0.011637103773650303</v>
      </c>
      <c r="D756" s="81" t="s">
        <v>1457</v>
      </c>
      <c r="E756" s="81" t="b">
        <v>0</v>
      </c>
      <c r="F756" s="81" t="b">
        <v>0</v>
      </c>
      <c r="G756" s="82"/>
      <c r="H756" s="81" t="b">
        <v>0</v>
      </c>
    </row>
    <row r="757" spans="1:8" ht="15">
      <c r="A757" s="87" t="s">
        <v>2199</v>
      </c>
      <c r="B757" s="81">
        <v>2</v>
      </c>
      <c r="C757" s="122">
        <v>0.011637103773650303</v>
      </c>
      <c r="D757" s="81" t="s">
        <v>1457</v>
      </c>
      <c r="E757" s="81" t="b">
        <v>0</v>
      </c>
      <c r="F757" s="81" t="b">
        <v>0</v>
      </c>
      <c r="G757" s="82"/>
      <c r="H757" s="81" t="b">
        <v>0</v>
      </c>
    </row>
    <row r="758" spans="1:8" ht="15">
      <c r="A758" s="87" t="s">
        <v>246</v>
      </c>
      <c r="B758" s="81">
        <v>2</v>
      </c>
      <c r="C758" s="122">
        <v>0.007966006265552973</v>
      </c>
      <c r="D758" s="81" t="s">
        <v>1457</v>
      </c>
      <c r="E758" s="81" t="b">
        <v>0</v>
      </c>
      <c r="F758" s="81" t="b">
        <v>0</v>
      </c>
      <c r="G758" s="82"/>
      <c r="H758" s="81" t="b">
        <v>0</v>
      </c>
    </row>
    <row r="759" spans="1:8" ht="15">
      <c r="A759" s="87" t="s">
        <v>2208</v>
      </c>
      <c r="B759" s="81">
        <v>2</v>
      </c>
      <c r="C759" s="122">
        <v>0.007966006265552973</v>
      </c>
      <c r="D759" s="81" t="s">
        <v>1457</v>
      </c>
      <c r="E759" s="81" t="b">
        <v>0</v>
      </c>
      <c r="F759" s="81" t="b">
        <v>0</v>
      </c>
      <c r="G759" s="82"/>
      <c r="H759" s="81" t="b">
        <v>0</v>
      </c>
    </row>
    <row r="760" spans="1:8" ht="15">
      <c r="A760" s="87" t="s">
        <v>2209</v>
      </c>
      <c r="B760" s="81">
        <v>2</v>
      </c>
      <c r="C760" s="122">
        <v>0.007966006265552973</v>
      </c>
      <c r="D760" s="81" t="s">
        <v>1457</v>
      </c>
      <c r="E760" s="81" t="b">
        <v>0</v>
      </c>
      <c r="F760" s="81" t="b">
        <v>0</v>
      </c>
      <c r="G760" s="82"/>
      <c r="H760" s="81" t="b">
        <v>0</v>
      </c>
    </row>
    <row r="761" spans="1:8" ht="15">
      <c r="A761" s="87" t="s">
        <v>1966</v>
      </c>
      <c r="B761" s="81">
        <v>2</v>
      </c>
      <c r="C761" s="122">
        <v>0.007966006265552973</v>
      </c>
      <c r="D761" s="81" t="s">
        <v>1457</v>
      </c>
      <c r="E761" s="81" t="b">
        <v>0</v>
      </c>
      <c r="F761" s="81" t="b">
        <v>0</v>
      </c>
      <c r="G761" s="82"/>
      <c r="H761" s="81" t="b">
        <v>0</v>
      </c>
    </row>
    <row r="762" spans="1:8" ht="15">
      <c r="A762" s="87" t="s">
        <v>2210</v>
      </c>
      <c r="B762" s="81">
        <v>2</v>
      </c>
      <c r="C762" s="122">
        <v>0.007966006265552973</v>
      </c>
      <c r="D762" s="81" t="s">
        <v>1457</v>
      </c>
      <c r="E762" s="81" t="b">
        <v>0</v>
      </c>
      <c r="F762" s="81" t="b">
        <v>0</v>
      </c>
      <c r="G762" s="82"/>
      <c r="H762" s="81" t="b">
        <v>0</v>
      </c>
    </row>
    <row r="763" spans="1:8" ht="15">
      <c r="A763" s="87" t="s">
        <v>2211</v>
      </c>
      <c r="B763" s="81">
        <v>2</v>
      </c>
      <c r="C763" s="122">
        <v>0.007966006265552973</v>
      </c>
      <c r="D763" s="81" t="s">
        <v>1457</v>
      </c>
      <c r="E763" s="81" t="b">
        <v>0</v>
      </c>
      <c r="F763" s="81" t="b">
        <v>0</v>
      </c>
      <c r="G763" s="82"/>
      <c r="H763" s="81" t="b">
        <v>0</v>
      </c>
    </row>
    <row r="764" spans="1:8" ht="15">
      <c r="A764" s="87" t="s">
        <v>2212</v>
      </c>
      <c r="B764" s="81">
        <v>2</v>
      </c>
      <c r="C764" s="122">
        <v>0.007966006265552973</v>
      </c>
      <c r="D764" s="81" t="s">
        <v>1457</v>
      </c>
      <c r="E764" s="81" t="b">
        <v>0</v>
      </c>
      <c r="F764" s="81" t="b">
        <v>0</v>
      </c>
      <c r="G764" s="82"/>
      <c r="H764" s="81" t="b">
        <v>0</v>
      </c>
    </row>
    <row r="765" spans="1:8" ht="15">
      <c r="A765" s="87" t="s">
        <v>2213</v>
      </c>
      <c r="B765" s="81">
        <v>2</v>
      </c>
      <c r="C765" s="122">
        <v>0.007966006265552973</v>
      </c>
      <c r="D765" s="81" t="s">
        <v>1457</v>
      </c>
      <c r="E765" s="81" t="b">
        <v>0</v>
      </c>
      <c r="F765" s="81" t="b">
        <v>0</v>
      </c>
      <c r="G765" s="82"/>
      <c r="H765" s="81" t="b">
        <v>0</v>
      </c>
    </row>
    <row r="766" spans="1:8" ht="15">
      <c r="A766" s="87" t="s">
        <v>2214</v>
      </c>
      <c r="B766" s="81">
        <v>2</v>
      </c>
      <c r="C766" s="122">
        <v>0.007966006265552973</v>
      </c>
      <c r="D766" s="81" t="s">
        <v>1457</v>
      </c>
      <c r="E766" s="81" t="b">
        <v>0</v>
      </c>
      <c r="F766" s="81" t="b">
        <v>0</v>
      </c>
      <c r="G766" s="82"/>
      <c r="H766" s="81" t="b">
        <v>0</v>
      </c>
    </row>
    <row r="767" spans="1:8" ht="15">
      <c r="A767" s="87" t="s">
        <v>2215</v>
      </c>
      <c r="B767" s="81">
        <v>2</v>
      </c>
      <c r="C767" s="122">
        <v>0.007966006265552973</v>
      </c>
      <c r="D767" s="81" t="s">
        <v>1457</v>
      </c>
      <c r="E767" s="81" t="b">
        <v>0</v>
      </c>
      <c r="F767" s="81" t="b">
        <v>0</v>
      </c>
      <c r="G767" s="82"/>
      <c r="H767" s="81" t="b">
        <v>0</v>
      </c>
    </row>
    <row r="768" spans="1:8" ht="15">
      <c r="A768" s="87" t="s">
        <v>2216</v>
      </c>
      <c r="B768" s="81">
        <v>2</v>
      </c>
      <c r="C768" s="122">
        <v>0.007966006265552973</v>
      </c>
      <c r="D768" s="81" t="s">
        <v>1457</v>
      </c>
      <c r="E768" s="81" t="b">
        <v>0</v>
      </c>
      <c r="F768" s="81" t="b">
        <v>0</v>
      </c>
      <c r="G768" s="82"/>
      <c r="H768" s="81" t="b">
        <v>0</v>
      </c>
    </row>
    <row r="769" spans="1:8" ht="15">
      <c r="A769" s="87" t="s">
        <v>2217</v>
      </c>
      <c r="B769" s="81">
        <v>2</v>
      </c>
      <c r="C769" s="122">
        <v>0.007966006265552973</v>
      </c>
      <c r="D769" s="81" t="s">
        <v>1457</v>
      </c>
      <c r="E769" s="81" t="b">
        <v>0</v>
      </c>
      <c r="F769" s="81" t="b">
        <v>0</v>
      </c>
      <c r="G769" s="82"/>
      <c r="H769" s="81" t="b">
        <v>0</v>
      </c>
    </row>
    <row r="770" spans="1:8" ht="15">
      <c r="A770" s="87" t="s">
        <v>2218</v>
      </c>
      <c r="B770" s="81">
        <v>2</v>
      </c>
      <c r="C770" s="122">
        <v>0.007966006265552973</v>
      </c>
      <c r="D770" s="81" t="s">
        <v>1457</v>
      </c>
      <c r="E770" s="81" t="b">
        <v>0</v>
      </c>
      <c r="F770" s="81" t="b">
        <v>0</v>
      </c>
      <c r="G770" s="82"/>
      <c r="H770" s="81" t="b">
        <v>0</v>
      </c>
    </row>
    <row r="771" spans="1:8" ht="15">
      <c r="A771" s="87" t="s">
        <v>2219</v>
      </c>
      <c r="B771" s="81">
        <v>2</v>
      </c>
      <c r="C771" s="122">
        <v>0.011637103773650303</v>
      </c>
      <c r="D771" s="81" t="s">
        <v>1457</v>
      </c>
      <c r="E771" s="81" t="b">
        <v>0</v>
      </c>
      <c r="F771" s="81" t="b">
        <v>0</v>
      </c>
      <c r="G771" s="82"/>
      <c r="H771" s="81" t="b">
        <v>0</v>
      </c>
    </row>
    <row r="772" spans="1:8" ht="15">
      <c r="A772" s="87" t="s">
        <v>2226</v>
      </c>
      <c r="B772" s="81">
        <v>2</v>
      </c>
      <c r="C772" s="122">
        <v>0.0354152936075272</v>
      </c>
      <c r="D772" s="81" t="s">
        <v>1458</v>
      </c>
      <c r="E772" s="81" t="b">
        <v>0</v>
      </c>
      <c r="F772" s="81" t="b">
        <v>0</v>
      </c>
      <c r="G772" s="82"/>
      <c r="H772" s="81" t="b">
        <v>0</v>
      </c>
    </row>
    <row r="773" spans="1:8" ht="15">
      <c r="A773" s="87" t="s">
        <v>1895</v>
      </c>
      <c r="B773" s="81">
        <v>2</v>
      </c>
      <c r="C773" s="122">
        <v>0</v>
      </c>
      <c r="D773" s="81" t="s">
        <v>1459</v>
      </c>
      <c r="E773" s="81" t="b">
        <v>0</v>
      </c>
      <c r="F773" s="81" t="b">
        <v>0</v>
      </c>
      <c r="G773" s="82"/>
      <c r="H773" s="81" t="b">
        <v>0</v>
      </c>
    </row>
    <row r="774" spans="1:8" ht="15">
      <c r="A774" s="87" t="s">
        <v>1898</v>
      </c>
      <c r="B774" s="81">
        <v>2</v>
      </c>
      <c r="C774" s="122">
        <v>0</v>
      </c>
      <c r="D774" s="81" t="s">
        <v>1459</v>
      </c>
      <c r="E774" s="81" t="b">
        <v>0</v>
      </c>
      <c r="F774" s="81" t="b">
        <v>0</v>
      </c>
      <c r="G774" s="82"/>
      <c r="H774" s="81" t="b">
        <v>0</v>
      </c>
    </row>
    <row r="775" spans="1:8" ht="15">
      <c r="A775" s="87" t="s">
        <v>2227</v>
      </c>
      <c r="B775" s="81">
        <v>2</v>
      </c>
      <c r="C775" s="122">
        <v>0</v>
      </c>
      <c r="D775" s="81" t="s">
        <v>1459</v>
      </c>
      <c r="E775" s="81" t="b">
        <v>0</v>
      </c>
      <c r="F775" s="81" t="b">
        <v>0</v>
      </c>
      <c r="G775" s="82"/>
      <c r="H775" s="81" t="b">
        <v>0</v>
      </c>
    </row>
    <row r="776" spans="1:8" ht="15">
      <c r="A776" s="87" t="s">
        <v>1952</v>
      </c>
      <c r="B776" s="81">
        <v>2</v>
      </c>
      <c r="C776" s="122">
        <v>0</v>
      </c>
      <c r="D776" s="81" t="s">
        <v>1459</v>
      </c>
      <c r="E776" s="81" t="b">
        <v>0</v>
      </c>
      <c r="F776" s="81" t="b">
        <v>0</v>
      </c>
      <c r="G776" s="82"/>
      <c r="H776" s="81" t="b">
        <v>0</v>
      </c>
    </row>
    <row r="777" spans="1:8" ht="15">
      <c r="A777" s="87" t="s">
        <v>1962</v>
      </c>
      <c r="B777" s="81">
        <v>2</v>
      </c>
      <c r="C777" s="122">
        <v>0</v>
      </c>
      <c r="D777" s="81" t="s">
        <v>1459</v>
      </c>
      <c r="E777" s="81" t="b">
        <v>0</v>
      </c>
      <c r="F777" s="81" t="b">
        <v>0</v>
      </c>
      <c r="G777" s="82"/>
      <c r="H777" s="81" t="b">
        <v>0</v>
      </c>
    </row>
    <row r="778" spans="1:8" ht="15">
      <c r="A778" s="87" t="s">
        <v>2230</v>
      </c>
      <c r="B778" s="81">
        <v>2</v>
      </c>
      <c r="C778" s="122">
        <v>0</v>
      </c>
      <c r="D778" s="81" t="s">
        <v>1460</v>
      </c>
      <c r="E778" s="81" t="b">
        <v>0</v>
      </c>
      <c r="F778" s="81" t="b">
        <v>0</v>
      </c>
      <c r="G778" s="82"/>
      <c r="H778" s="81" t="b">
        <v>0</v>
      </c>
    </row>
    <row r="779" spans="1:8" ht="15">
      <c r="A779" s="87" t="s">
        <v>1964</v>
      </c>
      <c r="B779" s="81">
        <v>2</v>
      </c>
      <c r="C779" s="122">
        <v>0</v>
      </c>
      <c r="D779" s="81" t="s">
        <v>1460</v>
      </c>
      <c r="E779" s="81" t="b">
        <v>0</v>
      </c>
      <c r="F779" s="81" t="b">
        <v>0</v>
      </c>
      <c r="G779" s="82"/>
      <c r="H779" s="81" t="b">
        <v>0</v>
      </c>
    </row>
    <row r="780" spans="1:8" ht="15">
      <c r="A780" s="87" t="s">
        <v>1966</v>
      </c>
      <c r="B780" s="81">
        <v>2</v>
      </c>
      <c r="C780" s="122">
        <v>0</v>
      </c>
      <c r="D780" s="81" t="s">
        <v>1460</v>
      </c>
      <c r="E780" s="81" t="b">
        <v>0</v>
      </c>
      <c r="F780" s="81" t="b">
        <v>0</v>
      </c>
      <c r="G780" s="82"/>
      <c r="H780" s="81" t="b">
        <v>0</v>
      </c>
    </row>
    <row r="781" spans="1:8" ht="15">
      <c r="A781" s="87" t="s">
        <v>1602</v>
      </c>
      <c r="B781" s="81">
        <v>2</v>
      </c>
      <c r="C781" s="122">
        <v>0</v>
      </c>
      <c r="D781" s="81" t="s">
        <v>1460</v>
      </c>
      <c r="E781" s="81" t="b">
        <v>0</v>
      </c>
      <c r="F781" s="81" t="b">
        <v>0</v>
      </c>
      <c r="G781" s="82"/>
      <c r="H781" s="81" t="b">
        <v>0</v>
      </c>
    </row>
    <row r="782" spans="1:8" ht="15">
      <c r="A782" s="87" t="s">
        <v>509</v>
      </c>
      <c r="B782" s="81">
        <v>3</v>
      </c>
      <c r="C782" s="122">
        <v>0.01843040789779477</v>
      </c>
      <c r="D782" s="81" t="s">
        <v>1461</v>
      </c>
      <c r="E782" s="81" t="b">
        <v>0</v>
      </c>
      <c r="F782" s="81" t="b">
        <v>0</v>
      </c>
      <c r="G782" s="82"/>
      <c r="H782" s="81" t="b">
        <v>0</v>
      </c>
    </row>
    <row r="783" spans="1:8" ht="15">
      <c r="A783" s="87" t="s">
        <v>2232</v>
      </c>
      <c r="B783" s="81">
        <v>2</v>
      </c>
      <c r="C783" s="122">
        <v>0</v>
      </c>
      <c r="D783" s="81" t="s">
        <v>1461</v>
      </c>
      <c r="E783" s="81" t="b">
        <v>0</v>
      </c>
      <c r="F783" s="81" t="b">
        <v>0</v>
      </c>
      <c r="G783" s="82"/>
      <c r="H783" s="81" t="b">
        <v>0</v>
      </c>
    </row>
    <row r="784" spans="1:8" ht="15">
      <c r="A784" s="87" t="s">
        <v>2233</v>
      </c>
      <c r="B784" s="81">
        <v>2</v>
      </c>
      <c r="C784" s="122">
        <v>0</v>
      </c>
      <c r="D784" s="81" t="s">
        <v>1461</v>
      </c>
      <c r="E784" s="81" t="b">
        <v>0</v>
      </c>
      <c r="F784" s="81" t="b">
        <v>0</v>
      </c>
      <c r="G784" s="82"/>
      <c r="H784" s="81" t="b">
        <v>0</v>
      </c>
    </row>
    <row r="785" spans="1:8" ht="15">
      <c r="A785" s="87" t="s">
        <v>2234</v>
      </c>
      <c r="B785" s="81">
        <v>2</v>
      </c>
      <c r="C785" s="122">
        <v>0.012286938598529844</v>
      </c>
      <c r="D785" s="81" t="s">
        <v>1461</v>
      </c>
      <c r="E785" s="81" t="b">
        <v>0</v>
      </c>
      <c r="F785" s="81" t="b">
        <v>0</v>
      </c>
      <c r="G785" s="82"/>
      <c r="H785"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1245611-C25F-40EE-B616-7E21877BCF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2019-02-19T20:18:06Z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